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резервы'!$A$4:$CY$150</definedName>
  </definedNames>
  <calcPr calcId="145621"/>
</workbook>
</file>

<file path=xl/calcChain.xml><?xml version="1.0" encoding="utf-8"?>
<calcChain xmlns="http://schemas.openxmlformats.org/spreadsheetml/2006/main">
  <c r="F150" i="4" l="1"/>
  <c r="F211" i="4"/>
  <c r="F204" i="4"/>
  <c r="F185" i="4"/>
  <c r="F173" i="4"/>
  <c r="F227" i="4"/>
  <c r="F200" i="1" l="1"/>
  <c r="F276" i="1"/>
  <c r="F256" i="1" l="1"/>
  <c r="F216" i="1"/>
  <c r="F274" i="1" l="1"/>
  <c r="F221" i="4" l="1"/>
  <c r="F268" i="1" l="1"/>
  <c r="F190" i="4" l="1"/>
  <c r="F229" i="4" l="1"/>
  <c r="G208" i="4" s="1"/>
  <c r="G150" i="4"/>
  <c r="G90" i="4"/>
  <c r="G10" i="4"/>
  <c r="G179" i="4"/>
  <c r="G172" i="4"/>
  <c r="G225" i="4"/>
  <c r="G83" i="4"/>
  <c r="G6" i="4"/>
  <c r="G220" i="4"/>
  <c r="G148" i="4"/>
  <c r="G146" i="4"/>
  <c r="G177" i="4"/>
  <c r="G144" i="4"/>
  <c r="G99" i="4"/>
  <c r="G127" i="4"/>
  <c r="F239" i="1"/>
  <c r="G173" i="4" l="1"/>
  <c r="G183" i="4"/>
  <c r="G73" i="4"/>
  <c r="G80" i="4"/>
  <c r="G145" i="4"/>
  <c r="G97" i="4"/>
  <c r="G37" i="4"/>
  <c r="G168" i="4"/>
  <c r="G112" i="4"/>
  <c r="G154" i="4"/>
  <c r="G198" i="4"/>
  <c r="G96" i="4"/>
  <c r="G147" i="4"/>
  <c r="G139" i="4"/>
  <c r="G93" i="4"/>
  <c r="G226" i="4"/>
  <c r="G178" i="4"/>
  <c r="G124" i="4"/>
  <c r="G185" i="4"/>
  <c r="G141" i="4"/>
  <c r="G50" i="4"/>
  <c r="G142" i="4"/>
  <c r="G78" i="4"/>
  <c r="G143" i="4"/>
  <c r="G140" i="4"/>
  <c r="G219" i="4"/>
  <c r="G115" i="4"/>
  <c r="G110" i="4"/>
  <c r="G138" i="4"/>
  <c r="G137" i="4"/>
  <c r="G215" i="4"/>
  <c r="G102" i="4"/>
  <c r="G163" i="4"/>
  <c r="G164" i="4"/>
  <c r="G162" i="4"/>
  <c r="G114" i="4"/>
  <c r="G132" i="4"/>
  <c r="G221" i="4"/>
  <c r="G11" i="4"/>
  <c r="G15" i="4"/>
  <c r="G20" i="4"/>
  <c r="G24" i="4"/>
  <c r="G17" i="4"/>
  <c r="G29" i="4"/>
  <c r="G31" i="4"/>
  <c r="G35" i="4"/>
  <c r="G39" i="4"/>
  <c r="G42" i="4"/>
  <c r="G46" i="4"/>
  <c r="G49" i="4"/>
  <c r="G53" i="4"/>
  <c r="G59" i="4"/>
  <c r="G149" i="4"/>
  <c r="G66" i="4"/>
  <c r="G69" i="4"/>
  <c r="G74" i="4"/>
  <c r="G79" i="4"/>
  <c r="G88" i="4"/>
  <c r="G94" i="4"/>
  <c r="G101" i="4"/>
  <c r="G106" i="4"/>
  <c r="G111" i="4"/>
  <c r="G119" i="4"/>
  <c r="G122" i="4"/>
  <c r="G128" i="4"/>
  <c r="G133" i="4"/>
  <c r="G7" i="4"/>
  <c r="G12" i="4"/>
  <c r="G16" i="4"/>
  <c r="G21" i="4"/>
  <c r="G26" i="4"/>
  <c r="G32" i="4"/>
  <c r="G40" i="4"/>
  <c r="G43" i="4"/>
  <c r="G47" i="4"/>
  <c r="G54" i="4"/>
  <c r="G60" i="4"/>
  <c r="G70" i="4"/>
  <c r="G75" i="4"/>
  <c r="G81" i="4"/>
  <c r="G85" i="4"/>
  <c r="G89" i="4"/>
  <c r="G95" i="4"/>
  <c r="G103" i="4"/>
  <c r="G107" i="4"/>
  <c r="G116" i="4"/>
  <c r="G120" i="4"/>
  <c r="G123" i="4"/>
  <c r="G129" i="4"/>
  <c r="G134" i="4"/>
  <c r="G8" i="4"/>
  <c r="G13" i="4"/>
  <c r="G18" i="4"/>
  <c r="G22" i="4"/>
  <c r="G27" i="4"/>
  <c r="G30" i="4"/>
  <c r="G33" i="4"/>
  <c r="G36" i="4"/>
  <c r="G113" i="4"/>
  <c r="G45" i="4"/>
  <c r="G51" i="4"/>
  <c r="G55" i="4"/>
  <c r="G57" i="4"/>
  <c r="G61" i="4"/>
  <c r="G63" i="4"/>
  <c r="G67" i="4"/>
  <c r="G71" i="4"/>
  <c r="G76" i="4"/>
  <c r="G82" i="4"/>
  <c r="G86" i="4"/>
  <c r="G91" i="4"/>
  <c r="G98" i="4"/>
  <c r="G104" i="4"/>
  <c r="G108" i="4"/>
  <c r="G117" i="4"/>
  <c r="G125" i="4"/>
  <c r="G130" i="4"/>
  <c r="G135" i="4"/>
  <c r="G9" i="4"/>
  <c r="G14" i="4"/>
  <c r="G19" i="4"/>
  <c r="G23" i="4"/>
  <c r="G25" i="4"/>
  <c r="G28" i="4"/>
  <c r="G34" i="4"/>
  <c r="G38" i="4"/>
  <c r="G41" i="4"/>
  <c r="G44" i="4"/>
  <c r="G48" i="4"/>
  <c r="G52" i="4"/>
  <c r="G56" i="4"/>
  <c r="G58" i="4"/>
  <c r="G62" i="4"/>
  <c r="G64" i="4"/>
  <c r="G65" i="4"/>
  <c r="G68" i="4"/>
  <c r="G72" i="4"/>
  <c r="G77" i="4"/>
  <c r="G84" i="4"/>
  <c r="G87" i="4"/>
  <c r="G92" i="4"/>
  <c r="G100" i="4"/>
  <c r="G105" i="4"/>
  <c r="G109" i="4"/>
  <c r="G118" i="4"/>
  <c r="G121" i="4"/>
  <c r="G126" i="4"/>
  <c r="G131" i="4"/>
  <c r="G136" i="4"/>
  <c r="G180" i="4"/>
  <c r="G181" i="4"/>
  <c r="G182" i="4"/>
  <c r="G170" i="4"/>
  <c r="G227" i="4"/>
  <c r="G165" i="4"/>
  <c r="G166" i="4"/>
  <c r="G161" i="4"/>
  <c r="G229" i="4"/>
  <c r="G190" i="4"/>
  <c r="G156" i="4"/>
  <c r="G160" i="4"/>
  <c r="G157" i="4"/>
  <c r="G169" i="4"/>
  <c r="G200" i="4"/>
  <c r="G199" i="4"/>
  <c r="G184" i="4"/>
  <c r="G159" i="4"/>
  <c r="G171" i="4"/>
  <c r="G155" i="4"/>
  <c r="G203" i="4"/>
  <c r="G189" i="4"/>
  <c r="G209" i="4"/>
  <c r="G204" i="4"/>
  <c r="G211" i="4"/>
  <c r="G5" i="4"/>
  <c r="G202" i="4"/>
  <c r="G167" i="4"/>
  <c r="G210" i="4"/>
  <c r="G201" i="4"/>
  <c r="G158" i="4"/>
  <c r="F249" i="1"/>
  <c r="G264" i="1" s="1"/>
  <c r="G15" i="1" l="1"/>
  <c r="G12" i="1"/>
  <c r="G13" i="1"/>
  <c r="G14" i="1"/>
  <c r="G253" i="1"/>
  <c r="G254" i="1"/>
  <c r="G255" i="1"/>
  <c r="G215" i="1"/>
  <c r="G266" i="1"/>
  <c r="G272" i="1"/>
  <c r="G262" i="1" l="1"/>
  <c r="G263" i="1"/>
  <c r="G261" i="1"/>
  <c r="G265" i="1"/>
  <c r="G109" i="1"/>
  <c r="G197" i="1"/>
  <c r="G192" i="1"/>
  <c r="G198" i="1"/>
  <c r="G191" i="1"/>
  <c r="G88" i="1"/>
  <c r="G42" i="1"/>
  <c r="G98" i="1"/>
  <c r="G164" i="1"/>
  <c r="G35" i="1"/>
  <c r="G91" i="1"/>
  <c r="G51" i="1"/>
  <c r="G162" i="1"/>
  <c r="G86" i="1"/>
  <c r="G188" i="1"/>
  <c r="G121" i="1"/>
  <c r="G41" i="1"/>
  <c r="G155" i="1"/>
  <c r="G92" i="1"/>
  <c r="G158" i="1"/>
  <c r="G26" i="1"/>
  <c r="G74" i="1"/>
  <c r="G135" i="1"/>
  <c r="G8" i="1"/>
  <c r="G68" i="1"/>
  <c r="G11" i="1"/>
  <c r="G71" i="1"/>
  <c r="G131" i="1"/>
  <c r="G196" i="1"/>
  <c r="G64" i="1"/>
  <c r="G124" i="1"/>
  <c r="G108" i="1"/>
  <c r="G30" i="1"/>
  <c r="G146" i="1"/>
  <c r="G61" i="1"/>
  <c r="G170" i="1"/>
  <c r="G97" i="1"/>
  <c r="G45" i="1"/>
  <c r="G76" i="1"/>
  <c r="G6" i="1"/>
  <c r="G46" i="1"/>
  <c r="G102" i="1"/>
  <c r="G168" i="1"/>
  <c r="G39" i="1"/>
  <c r="G95" i="1"/>
  <c r="G58" i="1"/>
  <c r="G167" i="1"/>
  <c r="G93" i="1"/>
  <c r="G195" i="1"/>
  <c r="G129" i="1"/>
  <c r="G48" i="1"/>
  <c r="G161" i="1"/>
  <c r="G19" i="1"/>
  <c r="G78" i="1"/>
  <c r="G138" i="1"/>
  <c r="G72" i="1"/>
  <c r="G65" i="1"/>
  <c r="G73" i="1"/>
  <c r="G104" i="1"/>
  <c r="G114" i="1"/>
  <c r="G190" i="1"/>
  <c r="G18" i="1"/>
  <c r="G89" i="1"/>
  <c r="G142" i="1"/>
  <c r="G133" i="1"/>
  <c r="G184" i="1"/>
  <c r="G94" i="1"/>
  <c r="G44" i="1"/>
  <c r="G113" i="1"/>
  <c r="G47" i="1"/>
  <c r="G110" i="1"/>
  <c r="G149" i="1"/>
  <c r="G27" i="1"/>
  <c r="G199" i="1"/>
  <c r="G147" i="1"/>
  <c r="G20" i="1"/>
  <c r="G79" i="1"/>
  <c r="G139" i="1"/>
  <c r="G169" i="1"/>
  <c r="G189" i="1"/>
  <c r="G130" i="1"/>
  <c r="G36" i="1"/>
  <c r="G101" i="1"/>
  <c r="G136" i="1"/>
  <c r="G21" i="1"/>
  <c r="G59" i="1"/>
  <c r="G119" i="1"/>
  <c r="G182" i="1"/>
  <c r="G54" i="1"/>
  <c r="G112" i="1"/>
  <c r="G187" i="1"/>
  <c r="G125" i="1"/>
  <c r="G40" i="1"/>
  <c r="G154" i="1"/>
  <c r="G77" i="1"/>
  <c r="G180" i="1"/>
  <c r="G34" i="1"/>
  <c r="G90" i="1"/>
  <c r="G156" i="1"/>
  <c r="G28" i="1"/>
  <c r="G99" i="1"/>
  <c r="G134" i="1"/>
  <c r="G62" i="1"/>
  <c r="G52" i="1"/>
  <c r="G33" i="1"/>
  <c r="G177" i="1"/>
  <c r="G115" i="1"/>
  <c r="G80" i="1"/>
  <c r="G148" i="1"/>
  <c r="G128" i="1"/>
  <c r="G152" i="1"/>
  <c r="G29" i="1"/>
  <c r="G66" i="1"/>
  <c r="G96" i="1"/>
  <c r="G137" i="1"/>
  <c r="G63" i="1"/>
  <c r="G186" i="1"/>
  <c r="G132" i="1"/>
  <c r="G150" i="1"/>
  <c r="G7" i="1"/>
  <c r="G120" i="1"/>
  <c r="G165" i="1"/>
  <c r="G16" i="1"/>
  <c r="G163" i="1"/>
  <c r="G38" i="1"/>
  <c r="G157" i="1"/>
  <c r="G143" i="1"/>
  <c r="G175" i="1"/>
  <c r="G22" i="1"/>
  <c r="G179" i="1"/>
  <c r="G181" i="1"/>
  <c r="G70" i="1"/>
  <c r="G85" i="1"/>
  <c r="G24" i="1"/>
  <c r="G117" i="1"/>
  <c r="G153" i="1"/>
  <c r="G174" i="1"/>
  <c r="G9" i="1"/>
  <c r="G106" i="1"/>
  <c r="G43" i="1"/>
  <c r="G151" i="1"/>
  <c r="G159" i="1"/>
  <c r="G67" i="1"/>
  <c r="G100" i="1"/>
  <c r="G166" i="1"/>
  <c r="G75" i="1"/>
  <c r="G84" i="1"/>
  <c r="G160" i="1"/>
  <c r="G81" i="1"/>
  <c r="G185" i="1"/>
  <c r="G103" i="1"/>
  <c r="G141" i="1"/>
  <c r="G17" i="1"/>
  <c r="G50" i="1"/>
  <c r="G118" i="1"/>
  <c r="G176" i="1"/>
  <c r="G31" i="1"/>
  <c r="G83" i="1"/>
  <c r="G145" i="1"/>
  <c r="G173" i="1"/>
  <c r="G10" i="1"/>
  <c r="G25" i="1"/>
  <c r="G123" i="1"/>
  <c r="G57" i="1"/>
  <c r="G194" i="1"/>
  <c r="G126" i="1"/>
  <c r="G140" i="1"/>
  <c r="G23" i="1"/>
  <c r="G122" i="1"/>
  <c r="G144" i="1"/>
  <c r="G183" i="1"/>
  <c r="G53" i="1"/>
  <c r="G107" i="1"/>
  <c r="G32" i="1"/>
  <c r="G172" i="1"/>
  <c r="G87" i="1"/>
  <c r="G127" i="1"/>
  <c r="G37" i="1"/>
  <c r="G69" i="1"/>
  <c r="G105" i="1"/>
  <c r="G49" i="1"/>
  <c r="G116" i="1"/>
  <c r="G178" i="1"/>
  <c r="G56" i="1"/>
  <c r="G60" i="1"/>
  <c r="G55" i="1"/>
  <c r="G82" i="1"/>
  <c r="G171" i="1"/>
  <c r="G111" i="1"/>
  <c r="G193" i="1"/>
  <c r="G267" i="1"/>
  <c r="G273" i="1"/>
  <c r="G256" i="1"/>
  <c r="G207" i="1"/>
  <c r="G211" i="1"/>
  <c r="G208" i="1"/>
  <c r="G212" i="1"/>
  <c r="G206" i="1"/>
  <c r="G214" i="1"/>
  <c r="G209" i="1"/>
  <c r="G210" i="1"/>
  <c r="G213" i="1"/>
  <c r="G205" i="1"/>
  <c r="G200" i="1"/>
  <c r="G5" i="1"/>
  <c r="G260" i="1"/>
  <c r="G236" i="1"/>
  <c r="G276" i="1"/>
  <c r="G204" i="1"/>
  <c r="G249" i="1"/>
  <c r="G232" i="1"/>
  <c r="G268" i="1"/>
  <c r="G245" i="1"/>
  <c r="G238" i="1"/>
  <c r="G239" i="1"/>
  <c r="G247" i="1"/>
  <c r="G246" i="1"/>
  <c r="G237" i="1"/>
  <c r="G244" i="1"/>
  <c r="G243" i="1"/>
  <c r="G216" i="1"/>
  <c r="G248" i="1"/>
  <c r="G233" i="1"/>
  <c r="G235" i="1"/>
  <c r="G234" i="1"/>
</calcChain>
</file>

<file path=xl/sharedStrings.xml><?xml version="1.0" encoding="utf-8"?>
<sst xmlns="http://schemas.openxmlformats.org/spreadsheetml/2006/main" count="1768" uniqueCount="795">
  <si>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</si>
  <si>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</si>
  <si>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</si>
  <si>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</si>
  <si>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</si>
  <si>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</si>
  <si>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</si>
  <si>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</si>
  <si>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</si>
  <si>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</si>
  <si>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</si>
  <si>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</si>
  <si>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</si>
  <si>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</si>
  <si>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</si>
  <si>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</si>
  <si>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</si>
  <si>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</si>
  <si>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</si>
  <si>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</si>
  <si>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</si>
  <si>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</si>
  <si>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</si>
  <si>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</si>
  <si>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</si>
  <si>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</si>
  <si>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</si>
  <si>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</si>
  <si>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</si>
  <si>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</si>
  <si>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</si>
  <si>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</si>
  <si>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</si>
  <si>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</si>
  <si>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</si>
  <si>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</si>
  <si>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</si>
  <si>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</si>
  <si>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</si>
  <si>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</si>
  <si>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</si>
  <si>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</si>
  <si>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</si>
  <si>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</si>
  <si>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</si>
  <si>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</si>
  <si>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</si>
  <si>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</si>
  <si>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</si>
  <si>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</si>
  <si>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</si>
  <si>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</si>
  <si>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</si>
  <si>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</si>
  <si>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</si>
  <si>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</si>
  <si>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</si>
  <si>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</si>
  <si>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</si>
  <si>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</si>
  <si>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</si>
  <si>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</si>
  <si>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</si>
  <si>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</si>
  <si>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</si>
  <si>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</si>
  <si>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</si>
  <si>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</si>
  <si>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</si>
  <si>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</si>
  <si>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</si>
  <si>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</si>
  <si>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</si>
  <si>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</si>
  <si>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</si>
  <si>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</si>
  <si>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</si>
  <si>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</si>
  <si>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</si>
  <si>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</si>
  <si>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</si>
  <si>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</si>
  <si>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</si>
  <si>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</si>
  <si>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</si>
  <si>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</si>
  <si>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</si>
  <si>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</si>
  <si>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</si>
  <si>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RU000A0JXEV5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</si>
  <si>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</si>
  <si>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</si>
  <si>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</si>
  <si>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</si>
  <si>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</si>
  <si>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</si>
  <si>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</si>
  <si>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</si>
  <si>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</si>
  <si>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</si>
  <si>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</si>
  <si>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</si>
  <si>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</si>
  <si>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</si>
  <si>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</si>
  <si>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</si>
  <si>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</si>
  <si>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</si>
  <si>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</si>
  <si>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</si>
  <si>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</si>
  <si>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</si>
  <si>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</si>
  <si>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</si>
  <si>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</si>
  <si>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</si>
  <si>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</si>
  <si>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</si>
  <si>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</si>
  <si>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</si>
  <si>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</si>
  <si>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</si>
  <si>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</si>
  <si>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</si>
  <si>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</si>
  <si>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</si>
  <si>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</si>
  <si>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</si>
  <si>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</si>
  <si>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</si>
  <si>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</si>
  <si>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</si>
  <si>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</si>
  <si>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</si>
  <si>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</si>
  <si>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</si>
  <si>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</si>
  <si>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</si>
  <si>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</si>
  <si>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</si>
  <si>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</si>
  <si>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</si>
  <si>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</si>
  <si>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</si>
  <si>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</si>
  <si>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</si>
  <si>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</si>
  <si>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</si>
  <si>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</si>
  <si>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</si>
  <si>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</si>
  <si>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</si>
  <si>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</si>
  <si>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</si>
  <si>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</si>
  <si>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</si>
  <si>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</si>
  <si>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</si>
  <si>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</si>
  <si>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</si>
  <si>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</si>
  <si>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</si>
  <si>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</si>
  <si>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</si>
  <si>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</si>
  <si>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</si>
  <si>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</si>
  <si>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</si>
  <si>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</si>
  <si>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</si>
  <si>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</si>
  <si>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</si>
  <si>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</si>
  <si>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</si>
  <si>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</si>
  <si>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</si>
  <si>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</si>
  <si>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</si>
  <si>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</si>
  <si>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</si>
  <si>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</si>
  <si>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</si>
  <si>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</si>
  <si>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</si>
  <si>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</si>
  <si>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</si>
  <si>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</si>
  <si>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</si>
  <si>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</si>
  <si>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</si>
  <si>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</si>
  <si>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</si>
  <si>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</si>
  <si>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</si>
  <si>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</si>
  <si>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</si>
  <si>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</si>
  <si>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</si>
  <si>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</si>
  <si>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</si>
  <si>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</si>
  <si>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</si>
  <si>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</si>
  <si>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</si>
  <si>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</si>
  <si>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</si>
  <si>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</si>
  <si>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</si>
  <si>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</si>
  <si>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</si>
  <si>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</si>
  <si>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</si>
  <si>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</si>
  <si>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</si>
  <si>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</si>
  <si>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</si>
  <si>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</si>
  <si>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</si>
  <si>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</si>
  <si>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</si>
  <si>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</si>
  <si>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</si>
  <si>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</si>
  <si>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</si>
  <si>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</si>
  <si>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</si>
  <si>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</si>
  <si>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</si>
  <si>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</si>
  <si>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</si>
  <si>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</si>
  <si>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</si>
  <si>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</si>
  <si>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</si>
  <si>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</si>
  <si>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</si>
  <si>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</si>
  <si>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</si>
  <si>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</si>
  <si>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</si>
  <si>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</si>
  <si>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</si>
  <si>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</si>
  <si>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</si>
  <si>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</si>
  <si>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</si>
  <si>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</si>
  <si>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</si>
  <si>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</si>
  <si>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</si>
  <si>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</si>
  <si>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</si>
  <si>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</si>
  <si>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</si>
  <si>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</si>
  <si>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</si>
  <si>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</si>
  <si>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</si>
  <si>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</si>
  <si>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</si>
  <si>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</si>
  <si>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</si>
  <si>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</si>
  <si>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</si>
  <si>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</si>
  <si>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</si>
  <si>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</si>
  <si>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</si>
  <si>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</si>
  <si>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</si>
  <si>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</si>
  <si>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</si>
  <si>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</si>
  <si>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</si>
  <si>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</si>
  <si>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</si>
  <si>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</si>
  <si>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</si>
  <si>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</si>
  <si>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</si>
  <si>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</si>
  <si>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</si>
  <si>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</si>
  <si>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</si>
  <si>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</si>
  <si>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</si>
  <si>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</si>
  <si>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</si>
  <si>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</si>
  <si>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</si>
  <si>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</si>
  <si>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</si>
  <si>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</si>
  <si>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</si>
  <si>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</si>
  <si>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</si>
  <si>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</si>
  <si>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</si>
  <si>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</si>
  <si>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</si>
  <si>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</si>
  <si>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</si>
  <si>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</si>
  <si>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</si>
  <si>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</si>
  <si>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</si>
  <si>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</si>
  <si>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</si>
  <si>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</si>
  <si>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</si>
  <si>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</si>
  <si>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</si>
  <si>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</si>
  <si>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</si>
  <si>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</si>
  <si>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</si>
  <si>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</si>
  <si>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</si>
  <si>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</si>
  <si>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</si>
  <si>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</si>
  <si>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</si>
  <si>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</si>
  <si>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</si>
  <si>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</si>
  <si>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</si>
  <si>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4B020400170B001P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</si>
  <si>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</si>
  <si>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</si>
  <si>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</si>
  <si>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</si>
  <si>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</si>
  <si>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</si>
  <si>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</si>
  <si>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</si>
  <si>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</si>
  <si>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</si>
  <si>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</si>
  <si>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</si>
  <si>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</si>
  <si>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</si>
  <si>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</si>
  <si>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</si>
  <si>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</si>
  <si>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</si>
  <si>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</si>
  <si>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</si>
  <si>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</si>
  <si>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</si>
  <si>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</si>
  <si>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</si>
  <si>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</si>
  <si>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</si>
  <si>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</si>
  <si>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</si>
  <si>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</si>
  <si>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</si>
  <si>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</si>
  <si>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</si>
  <si>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</si>
  <si>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</si>
  <si>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</si>
  <si>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</si>
  <si>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</si>
  <si>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</si>
  <si>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</si>
  <si>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</si>
  <si>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</si>
  <si>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</si>
  <si>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</si>
  <si>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</si>
  <si>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</si>
  <si>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</si>
  <si>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</si>
  <si>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</si>
  <si>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</si>
  <si>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</si>
  <si>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</si>
  <si>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</si>
  <si>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</si>
  <si>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</si>
  <si>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</si>
  <si>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</si>
  <si>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</si>
  <si>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</si>
  <si>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</si>
  <si>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</si>
  <si>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</si>
  <si>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</si>
  <si>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</si>
  <si>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</si>
  <si>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</si>
  <si>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</si>
  <si>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"МТС" 4B02-01-04715-A-001P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</si>
  <si>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</si>
  <si>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</si>
  <si>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</si>
  <si>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</si>
  <si>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</si>
  <si>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</si>
  <si>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</si>
  <si>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</si>
  <si>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</si>
  <si>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</si>
  <si>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</si>
  <si>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</si>
  <si>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</si>
  <si>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</si>
  <si>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</si>
  <si>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</si>
  <si>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</si>
  <si>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</si>
  <si>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</si>
  <si>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</si>
  <si>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</si>
  <si>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</si>
  <si>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</si>
  <si>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</si>
  <si>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</si>
  <si>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</si>
  <si>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</si>
  <si>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</si>
  <si>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</si>
  <si>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</si>
  <si>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</si>
  <si>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</si>
  <si>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</si>
  <si>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</si>
  <si>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</si>
  <si>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</si>
  <si>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</si>
  <si>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</si>
  <si>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</si>
  <si>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</si>
  <si>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</si>
  <si>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</si>
  <si>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</si>
  <si>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</si>
  <si>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</si>
  <si>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</si>
  <si>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</si>
  <si>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</si>
  <si>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</si>
  <si>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</si>
  <si>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</si>
  <si>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</si>
  <si>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</si>
  <si>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</si>
  <si>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</si>
  <si>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</si>
  <si>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</si>
  <si>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</si>
  <si>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</si>
  <si>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</si>
  <si>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</si>
  <si>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</si>
  <si>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</si>
  <si>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</si>
  <si>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</si>
  <si>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</si>
  <si>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</si>
  <si>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</si>
  <si>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</si>
  <si>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</si>
  <si>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</si>
  <si>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</si>
  <si>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</si>
  <si>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</si>
  <si>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</si>
  <si>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</si>
  <si>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</si>
  <si>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</si>
  <si>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</si>
  <si>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</si>
  <si>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</si>
  <si>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</si>
  <si>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</si>
  <si>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</si>
  <si>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</si>
  <si>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</si>
  <si>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</si>
  <si>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</si>
  <si>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</si>
  <si>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</si>
  <si>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</si>
  <si>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</si>
  <si>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</si>
  <si>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</si>
  <si>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</si>
  <si>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</si>
  <si>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</si>
  <si>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</si>
  <si>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</si>
  <si>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</si>
  <si>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</si>
  <si>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</si>
  <si>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</si>
  <si>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RU000A1002U4</t>
  </si>
  <si>
    <t>RU000A1002P4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</si>
  <si>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</si>
  <si>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</si>
  <si>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</si>
  <si>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</si>
  <si>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</si>
  <si>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</si>
  <si>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</si>
  <si>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</si>
  <si>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</si>
  <si>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</si>
  <si>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</si>
  <si>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</si>
  <si>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</si>
  <si>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</si>
  <si>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</si>
  <si>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</si>
  <si>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</si>
  <si>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</si>
  <si>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</si>
  <si>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</si>
  <si>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</si>
  <si>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</si>
  <si>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</si>
  <si>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</si>
  <si>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</si>
  <si>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</si>
  <si>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</si>
  <si>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</si>
  <si>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</si>
  <si>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</si>
  <si>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</si>
  <si>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</si>
  <si>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</si>
  <si>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</si>
  <si>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</si>
  <si>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</si>
  <si>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</si>
  <si>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</si>
  <si>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</si>
  <si>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</si>
  <si>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</si>
  <si>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</si>
  <si>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</si>
  <si>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</si>
  <si>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</si>
  <si>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</si>
  <si>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</si>
  <si>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</si>
  <si>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</si>
  <si>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</si>
  <si>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</si>
  <si>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</si>
  <si>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</si>
  <si>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</si>
  <si>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</si>
  <si>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</si>
  <si>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</si>
  <si>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</si>
  <si>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</si>
  <si>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</si>
  <si>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</si>
  <si>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</si>
  <si>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</si>
  <si>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</si>
  <si>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</si>
  <si>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</si>
  <si>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</si>
  <si>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</si>
  <si>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</si>
  <si>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</si>
  <si>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</si>
  <si>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</si>
  <si>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</si>
  <si>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</si>
  <si>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</si>
  <si>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</si>
  <si>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</si>
  <si>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</si>
  <si>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</si>
  <si>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</si>
  <si>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</si>
  <si>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</si>
  <si>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</si>
  <si>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</si>
  <si>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</si>
  <si>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</si>
  <si>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</si>
  <si>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</si>
  <si>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</si>
  <si>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</si>
  <si>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</si>
  <si>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</si>
  <si>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</si>
  <si>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</si>
  <si>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</si>
  <si>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</si>
  <si>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</si>
  <si>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</si>
  <si>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</si>
  <si>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</si>
  <si>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</si>
  <si>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</si>
  <si>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</si>
  <si>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</si>
  <si>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</si>
  <si>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</si>
  <si>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</si>
  <si>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</si>
  <si>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</si>
  <si>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</si>
  <si>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</si>
  <si>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</si>
  <si>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</si>
  <si>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</si>
  <si>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</si>
  <si>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</si>
  <si>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</si>
  <si>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</si>
  <si>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</si>
  <si>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</si>
  <si>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</si>
  <si>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</si>
  <si>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</si>
  <si>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</si>
  <si>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</si>
  <si>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</si>
  <si>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</si>
  <si>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</si>
  <si>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</si>
  <si>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</si>
  <si>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</si>
  <si>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</si>
  <si>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</si>
  <si>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</si>
  <si>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</si>
  <si>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</si>
  <si>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</si>
  <si>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</si>
  <si>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</si>
  <si>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</si>
  <si>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</si>
  <si>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</si>
  <si>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</si>
  <si>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</si>
  <si>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</si>
  <si>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</si>
  <si>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</si>
  <si>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</si>
  <si>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</si>
  <si>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</si>
  <si>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</si>
  <si>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</si>
  <si>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</si>
  <si>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</si>
  <si>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</si>
  <si>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</si>
  <si>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</si>
  <si>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</si>
  <si>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</si>
  <si>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</si>
  <si>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</si>
  <si>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</si>
  <si>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</si>
  <si>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</si>
  <si>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</si>
  <si>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</si>
  <si>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</si>
  <si>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</si>
  <si>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</si>
  <si>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</si>
  <si>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</si>
  <si>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</si>
  <si>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</si>
  <si>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</si>
  <si>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</si>
  <si>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</si>
  <si>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</si>
  <si>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</si>
  <si>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</si>
  <si>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</si>
  <si>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</si>
  <si>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</si>
  <si>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</si>
  <si>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</si>
  <si>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</si>
  <si>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</si>
  <si>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</si>
  <si>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</si>
  <si>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</si>
  <si>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</si>
  <si>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</si>
  <si>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</si>
  <si>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</si>
  <si>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</si>
  <si>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</si>
  <si>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</si>
  <si>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</si>
  <si>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</si>
  <si>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</si>
  <si>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</si>
  <si>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</si>
  <si>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</si>
  <si>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</si>
  <si>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</si>
  <si>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</si>
  <si>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</si>
  <si>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</si>
  <si>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</si>
  <si>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</si>
  <si>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</si>
  <si>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</si>
  <si>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</si>
  <si>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</si>
  <si>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</si>
  <si>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</si>
  <si>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</si>
  <si>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</si>
  <si>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</si>
  <si>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</si>
  <si>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</si>
  <si>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</si>
  <si>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</si>
  <si>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</si>
  <si>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</si>
  <si>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</si>
  <si>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</si>
  <si>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</si>
  <si>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ПАО "НК "Роснефть" 4B02-01-00122-A</t>
  </si>
  <si>
    <t>RU000A0JUFU0</t>
  </si>
  <si>
    <t>облигации АО "Тойота Банк" 4B020203470B001P</t>
  </si>
  <si>
    <t>RU000A100436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</si>
  <si>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</si>
  <si>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</si>
  <si>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</si>
  <si>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</si>
  <si>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</si>
  <si>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</si>
  <si>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</si>
  <si>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</si>
  <si>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</si>
  <si>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</si>
  <si>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</si>
  <si>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</si>
  <si>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</si>
  <si>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</si>
  <si>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42004810725200000005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</si>
  <si>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</si>
  <si>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</si>
  <si>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</si>
  <si>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</si>
  <si>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</si>
  <si>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</si>
  <si>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</si>
  <si>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</si>
  <si>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</si>
  <si>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</si>
  <si>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</si>
  <si>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</si>
  <si>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</si>
  <si>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</si>
  <si>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</si>
  <si>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</si>
  <si>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RU000A100V46</t>
  </si>
  <si>
    <t>облигации ООО "ИКС 5 ФИНАНС" 4B02-06-36241-R-001P</t>
  </si>
  <si>
    <t>RU000A101LH4</t>
  </si>
  <si>
    <t>облигации ООО "ИКС 5 ФИНАНС" 4B02-10-36241-R-001P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</si>
  <si>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</si>
  <si>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</si>
  <si>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</si>
  <si>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</si>
  <si>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</si>
  <si>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</si>
  <si>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42003810225200000014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</si>
  <si>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</si>
  <si>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</si>
  <si>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</si>
  <si>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</si>
  <si>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</si>
  <si>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</si>
  <si>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42003810400470000504</t>
  </si>
  <si>
    <t>42003810825200000016</t>
  </si>
  <si>
    <t>Состав инвестиционного портфеля фонда по обязательному пенсионному страхованию на 30.12.2021</t>
  </si>
  <si>
    <t>Состав средств пенсионных резервов фонда на 30.12.2021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</si>
  <si>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</si>
  <si>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</si>
  <si>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</si>
  <si>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</si>
  <si>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</si>
  <si>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</si>
  <si>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</si>
  <si>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</si>
  <si>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</si>
  <si>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</si>
  <si>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42004810025200000006</t>
  </si>
  <si>
    <t>42003810225200000027</t>
  </si>
  <si>
    <t>42003810367001604503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</si>
</sst>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zoomScale="90" zoomScaleNormal="90" workbookViewId="0">
      <selection activeCell="B27" sqref="B27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75" t="s">
        <v>780</v>
      </c>
      <c r="B1" s="76"/>
      <c r="C1" s="76"/>
      <c r="D1" s="76"/>
      <c r="E1" s="76"/>
      <c r="F1" s="76"/>
      <c r="G1" s="76"/>
    </row>
    <row r="2" spans="1:7" ht="18.75" x14ac:dyDescent="0.3">
      <c r="A2" s="1"/>
      <c r="B2" s="1"/>
      <c r="C2" s="1"/>
    </row>
    <row r="3" spans="1:7" x14ac:dyDescent="0.25">
      <c r="A3" t="s">
        <v>546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345</v>
      </c>
      <c r="B5" s="3" t="s">
        <v>205</v>
      </c>
      <c r="C5" s="38" t="s">
        <v>206</v>
      </c>
      <c r="D5" s="46" t="s">
        <v>621</v>
      </c>
      <c r="E5" s="7">
        <v>15668</v>
      </c>
      <c r="F5" s="8">
        <v>15862753.24</v>
      </c>
      <c r="G5" s="10">
        <f t="shared" ref="G5:G36" si="0">F5/$F$276</f>
        <v>3.0854154694069224E-3</v>
      </c>
    </row>
    <row r="6" spans="1:7" x14ac:dyDescent="0.25">
      <c r="A6" s="44" t="s">
        <v>317</v>
      </c>
      <c r="B6" s="44" t="s">
        <v>175</v>
      </c>
      <c r="C6" s="44" t="s">
        <v>176</v>
      </c>
      <c r="D6" s="44" t="s">
        <v>594</v>
      </c>
      <c r="E6" s="7">
        <v>35000</v>
      </c>
      <c r="F6" s="8">
        <v>5444410.6900000004</v>
      </c>
      <c r="G6" s="10">
        <f t="shared" si="0"/>
        <v>1.0589756211028607E-3</v>
      </c>
    </row>
    <row r="7" spans="1:7" x14ac:dyDescent="0.25">
      <c r="A7" s="45" t="s">
        <v>537</v>
      </c>
      <c r="B7" s="45" t="s">
        <v>305</v>
      </c>
      <c r="C7" s="45" t="s">
        <v>306</v>
      </c>
      <c r="D7" s="45" t="s">
        <v>59</v>
      </c>
      <c r="E7" s="7">
        <v>70599</v>
      </c>
      <c r="F7" s="8">
        <v>72797452.859999999</v>
      </c>
      <c r="G7" s="10">
        <f t="shared" si="0"/>
        <v>1.4159609229832865E-2</v>
      </c>
    </row>
    <row r="8" spans="1:7" x14ac:dyDescent="0.25">
      <c r="A8" s="44" t="s">
        <v>27</v>
      </c>
      <c r="B8" s="44" t="s">
        <v>168</v>
      </c>
      <c r="C8" s="44" t="s">
        <v>169</v>
      </c>
      <c r="D8" s="44" t="s">
        <v>719</v>
      </c>
      <c r="E8" s="7">
        <v>23045</v>
      </c>
      <c r="F8" s="8">
        <v>23821616.5</v>
      </c>
      <c r="G8" s="10">
        <f t="shared" si="0"/>
        <v>4.6334695461340471E-3</v>
      </c>
    </row>
    <row r="9" spans="1:7" x14ac:dyDescent="0.25">
      <c r="A9" s="44" t="s">
        <v>664</v>
      </c>
      <c r="B9" s="44" t="s">
        <v>305</v>
      </c>
      <c r="C9" s="44" t="s">
        <v>306</v>
      </c>
      <c r="D9" s="44" t="s">
        <v>665</v>
      </c>
      <c r="E9" s="7">
        <v>986</v>
      </c>
      <c r="F9" s="8">
        <v>975241.38</v>
      </c>
      <c r="G9" s="10">
        <f t="shared" si="0"/>
        <v>1.8969120900589351E-4</v>
      </c>
    </row>
    <row r="10" spans="1:7" x14ac:dyDescent="0.25">
      <c r="A10" s="44" t="s">
        <v>536</v>
      </c>
      <c r="B10" s="44" t="s">
        <v>305</v>
      </c>
      <c r="C10" s="44" t="s">
        <v>306</v>
      </c>
      <c r="D10" s="44" t="s">
        <v>58</v>
      </c>
      <c r="E10" s="7">
        <v>49172</v>
      </c>
      <c r="F10" s="8">
        <v>48631599.719999999</v>
      </c>
      <c r="G10" s="10">
        <f t="shared" si="0"/>
        <v>9.4591832708918397E-3</v>
      </c>
    </row>
    <row r="11" spans="1:7" ht="30" x14ac:dyDescent="0.25">
      <c r="A11" s="44" t="s">
        <v>401</v>
      </c>
      <c r="B11" s="44" t="s">
        <v>259</v>
      </c>
      <c r="C11" s="44" t="s">
        <v>260</v>
      </c>
      <c r="D11" s="44" t="s">
        <v>114</v>
      </c>
      <c r="E11" s="7">
        <v>20000</v>
      </c>
      <c r="F11" s="8">
        <v>20238000</v>
      </c>
      <c r="G11" s="10">
        <f t="shared" si="0"/>
        <v>3.9364312944363301E-3</v>
      </c>
    </row>
    <row r="12" spans="1:7" ht="30" x14ac:dyDescent="0.25">
      <c r="A12" s="44" t="s">
        <v>340</v>
      </c>
      <c r="B12" s="44" t="s">
        <v>197</v>
      </c>
      <c r="C12" s="44" t="s">
        <v>198</v>
      </c>
      <c r="D12" s="44" t="s">
        <v>154</v>
      </c>
      <c r="E12" s="7">
        <v>22860</v>
      </c>
      <c r="F12" s="8">
        <v>23397490.949999999</v>
      </c>
      <c r="G12" s="10">
        <f t="shared" si="0"/>
        <v>4.5509741865239067E-3</v>
      </c>
    </row>
    <row r="13" spans="1:7" ht="30" x14ac:dyDescent="0.25">
      <c r="A13" s="44" t="s">
        <v>436</v>
      </c>
      <c r="B13" s="44" t="s">
        <v>289</v>
      </c>
      <c r="C13" s="44" t="s">
        <v>290</v>
      </c>
      <c r="D13" s="44" t="s">
        <v>53</v>
      </c>
      <c r="E13" s="7">
        <v>29997</v>
      </c>
      <c r="F13" s="8">
        <v>30636836.010000002</v>
      </c>
      <c r="G13" s="10">
        <f t="shared" si="0"/>
        <v>5.9590769854866036E-3</v>
      </c>
    </row>
    <row r="14" spans="1:7" ht="30" x14ac:dyDescent="0.25">
      <c r="A14" s="40" t="s">
        <v>437</v>
      </c>
      <c r="B14" s="40" t="s">
        <v>289</v>
      </c>
      <c r="C14" s="40" t="s">
        <v>290</v>
      </c>
      <c r="D14" s="40" t="s">
        <v>640</v>
      </c>
      <c r="E14" s="7">
        <v>67033</v>
      </c>
      <c r="F14" s="8">
        <v>68791275.590000004</v>
      </c>
      <c r="G14" s="10">
        <f t="shared" si="0"/>
        <v>1.3380379979082421E-2</v>
      </c>
    </row>
    <row r="15" spans="1:7" ht="30" x14ac:dyDescent="0.25">
      <c r="A15" s="40" t="s">
        <v>402</v>
      </c>
      <c r="B15" s="40" t="s">
        <v>259</v>
      </c>
      <c r="C15" s="40" t="s">
        <v>260</v>
      </c>
      <c r="D15" s="44" t="s">
        <v>115</v>
      </c>
      <c r="E15" s="7">
        <v>6630</v>
      </c>
      <c r="F15" s="8">
        <v>6682377</v>
      </c>
      <c r="G15" s="10">
        <f t="shared" si="0"/>
        <v>1.2997686502629489E-3</v>
      </c>
    </row>
    <row r="16" spans="1:7" ht="30" x14ac:dyDescent="0.25">
      <c r="A16" s="40" t="s">
        <v>678</v>
      </c>
      <c r="B16" s="40" t="s">
        <v>185</v>
      </c>
      <c r="C16" s="40" t="s">
        <v>186</v>
      </c>
      <c r="D16" s="40" t="s">
        <v>672</v>
      </c>
      <c r="E16" s="7">
        <v>4800</v>
      </c>
      <c r="F16" s="8">
        <v>4905888</v>
      </c>
      <c r="G16" s="10">
        <f t="shared" si="0"/>
        <v>9.5422922473562899E-4</v>
      </c>
    </row>
    <row r="17" spans="1:7" ht="15" customHeight="1" x14ac:dyDescent="0.25">
      <c r="A17" s="40" t="s">
        <v>408</v>
      </c>
      <c r="B17" s="40" t="s">
        <v>259</v>
      </c>
      <c r="C17" s="44" t="s">
        <v>260</v>
      </c>
      <c r="D17" s="40" t="s">
        <v>117</v>
      </c>
      <c r="E17" s="7">
        <v>2</v>
      </c>
      <c r="F17" s="8">
        <v>2007.92</v>
      </c>
      <c r="G17" s="10">
        <f t="shared" si="0"/>
        <v>3.9055435935984765E-7</v>
      </c>
    </row>
    <row r="18" spans="1:7" ht="30" x14ac:dyDescent="0.25">
      <c r="A18" s="40" t="s">
        <v>726</v>
      </c>
      <c r="B18" s="40" t="s">
        <v>259</v>
      </c>
      <c r="C18" s="40" t="s">
        <v>260</v>
      </c>
      <c r="D18" s="40" t="s">
        <v>727</v>
      </c>
      <c r="E18" s="7">
        <v>300</v>
      </c>
      <c r="F18" s="8">
        <v>310956</v>
      </c>
      <c r="G18" s="10">
        <f t="shared" si="0"/>
        <v>6.0483097617983172E-5</v>
      </c>
    </row>
    <row r="19" spans="1:7" ht="30" x14ac:dyDescent="0.25">
      <c r="A19" s="40" t="s">
        <v>409</v>
      </c>
      <c r="B19" s="40" t="s">
        <v>259</v>
      </c>
      <c r="C19" s="40" t="s">
        <v>260</v>
      </c>
      <c r="D19" s="40" t="s">
        <v>603</v>
      </c>
      <c r="E19" s="7">
        <v>475</v>
      </c>
      <c r="F19" s="8">
        <v>491587</v>
      </c>
      <c r="G19" s="10">
        <f t="shared" si="0"/>
        <v>9.5617079293313184E-5</v>
      </c>
    </row>
    <row r="20" spans="1:7" ht="30" x14ac:dyDescent="0.25">
      <c r="A20" s="3" t="s">
        <v>330</v>
      </c>
      <c r="B20" s="3" t="s">
        <v>185</v>
      </c>
      <c r="C20" s="3" t="s">
        <v>186</v>
      </c>
      <c r="D20" s="38" t="s">
        <v>120</v>
      </c>
      <c r="E20" s="7">
        <v>1259</v>
      </c>
      <c r="F20" s="8">
        <v>1278577.45</v>
      </c>
      <c r="G20" s="10">
        <f t="shared" si="0"/>
        <v>2.4869217741578227E-4</v>
      </c>
    </row>
    <row r="21" spans="1:7" ht="30" x14ac:dyDescent="0.25">
      <c r="A21" s="3" t="s">
        <v>331</v>
      </c>
      <c r="B21" s="3" t="s">
        <v>185</v>
      </c>
      <c r="C21" s="38" t="s">
        <v>186</v>
      </c>
      <c r="D21" s="40" t="s">
        <v>598</v>
      </c>
      <c r="E21" s="7">
        <v>270</v>
      </c>
      <c r="F21" s="8">
        <v>272725.08</v>
      </c>
      <c r="G21" s="10">
        <f t="shared" si="0"/>
        <v>5.3046918652517629E-5</v>
      </c>
    </row>
    <row r="22" spans="1:7" ht="30" x14ac:dyDescent="0.25">
      <c r="A22" s="3" t="s">
        <v>404</v>
      </c>
      <c r="B22" s="3" t="s">
        <v>259</v>
      </c>
      <c r="C22" s="38" t="s">
        <v>260</v>
      </c>
      <c r="D22" s="26" t="s">
        <v>116</v>
      </c>
      <c r="E22" s="7">
        <v>53130</v>
      </c>
      <c r="F22" s="8">
        <v>54729744.299999997</v>
      </c>
      <c r="G22" s="10">
        <f t="shared" si="0"/>
        <v>1.0645314665432273E-2</v>
      </c>
    </row>
    <row r="23" spans="1:7" ht="30" x14ac:dyDescent="0.25">
      <c r="A23" s="3" t="s">
        <v>410</v>
      </c>
      <c r="B23" s="3" t="s">
        <v>259</v>
      </c>
      <c r="C23" s="38" t="s">
        <v>260</v>
      </c>
      <c r="D23" s="28" t="s">
        <v>595</v>
      </c>
      <c r="E23" s="7">
        <v>18</v>
      </c>
      <c r="F23" s="8">
        <v>18570.78</v>
      </c>
      <c r="G23" s="10">
        <f t="shared" si="0"/>
        <v>3.6121454468866639E-6</v>
      </c>
    </row>
    <row r="24" spans="1:7" x14ac:dyDescent="0.25">
      <c r="A24" s="30" t="s">
        <v>39</v>
      </c>
      <c r="B24" s="30" t="s">
        <v>168</v>
      </c>
      <c r="C24" s="30" t="s">
        <v>169</v>
      </c>
      <c r="D24" s="46" t="s">
        <v>132</v>
      </c>
      <c r="E24" s="7">
        <v>41337</v>
      </c>
      <c r="F24" s="8">
        <v>42770153.789999999</v>
      </c>
      <c r="G24" s="10">
        <f t="shared" si="0"/>
        <v>8.3190914046254866E-3</v>
      </c>
    </row>
    <row r="25" spans="1:7" x14ac:dyDescent="0.25">
      <c r="A25" s="35" t="s">
        <v>40</v>
      </c>
      <c r="B25" s="35" t="s">
        <v>168</v>
      </c>
      <c r="C25" s="35" t="s">
        <v>169</v>
      </c>
      <c r="D25" s="26" t="s">
        <v>133</v>
      </c>
      <c r="E25" s="7">
        <v>32000</v>
      </c>
      <c r="F25" s="8">
        <v>33200320</v>
      </c>
      <c r="G25" s="10">
        <f t="shared" si="0"/>
        <v>6.4576923921978646E-3</v>
      </c>
    </row>
    <row r="26" spans="1:7" ht="30" x14ac:dyDescent="0.25">
      <c r="A26" s="3" t="s">
        <v>376</v>
      </c>
      <c r="B26" s="3" t="s">
        <v>241</v>
      </c>
      <c r="C26" s="3" t="s">
        <v>242</v>
      </c>
      <c r="D26" s="26" t="s">
        <v>77</v>
      </c>
      <c r="E26" s="7">
        <v>60000</v>
      </c>
      <c r="F26" s="8">
        <v>58853400</v>
      </c>
      <c r="G26" s="10">
        <f t="shared" si="0"/>
        <v>1.1447394285205015E-2</v>
      </c>
    </row>
    <row r="27" spans="1:7" ht="30" x14ac:dyDescent="0.25">
      <c r="A27" s="3" t="s">
        <v>420</v>
      </c>
      <c r="B27" s="3" t="s">
        <v>269</v>
      </c>
      <c r="C27" s="27" t="s">
        <v>270</v>
      </c>
      <c r="D27" s="26" t="s">
        <v>139</v>
      </c>
      <c r="E27" s="7">
        <v>425</v>
      </c>
      <c r="F27" s="8">
        <v>424825.75</v>
      </c>
      <c r="G27" s="10">
        <f t="shared" si="0"/>
        <v>8.2631553364086611E-5</v>
      </c>
    </row>
    <row r="28" spans="1:7" x14ac:dyDescent="0.25">
      <c r="A28" s="3" t="s">
        <v>42</v>
      </c>
      <c r="B28" s="3" t="s">
        <v>168</v>
      </c>
      <c r="C28" s="30" t="s">
        <v>169</v>
      </c>
      <c r="D28" s="26" t="s">
        <v>92</v>
      </c>
      <c r="E28" s="7">
        <v>74421</v>
      </c>
      <c r="F28" s="8">
        <v>100954717.31999999</v>
      </c>
      <c r="G28" s="10">
        <f t="shared" si="0"/>
        <v>1.9636392359888396E-2</v>
      </c>
    </row>
    <row r="29" spans="1:7" ht="30" x14ac:dyDescent="0.25">
      <c r="A29" s="3" t="s">
        <v>329</v>
      </c>
      <c r="B29" s="3" t="s">
        <v>185</v>
      </c>
      <c r="C29" s="3" t="s">
        <v>186</v>
      </c>
      <c r="D29" s="26" t="s">
        <v>597</v>
      </c>
      <c r="E29" s="7">
        <v>225</v>
      </c>
      <c r="F29" s="8">
        <v>223320.56</v>
      </c>
      <c r="G29" s="10">
        <f t="shared" si="0"/>
        <v>4.3437397029105946E-5</v>
      </c>
    </row>
    <row r="30" spans="1:7" ht="30" x14ac:dyDescent="0.25">
      <c r="A30" s="3" t="s">
        <v>378</v>
      </c>
      <c r="B30" s="3" t="s">
        <v>241</v>
      </c>
      <c r="C30" s="3" t="s">
        <v>242</v>
      </c>
      <c r="D30" s="26" t="s">
        <v>596</v>
      </c>
      <c r="E30" s="7">
        <v>2490</v>
      </c>
      <c r="F30" s="8">
        <v>2633150.1</v>
      </c>
      <c r="G30" s="10">
        <f t="shared" si="0"/>
        <v>5.1216594804764069E-4</v>
      </c>
    </row>
    <row r="31" spans="1:7" ht="30" x14ac:dyDescent="0.25">
      <c r="A31" s="34" t="s">
        <v>379</v>
      </c>
      <c r="B31" s="34" t="s">
        <v>241</v>
      </c>
      <c r="C31" s="34" t="s">
        <v>242</v>
      </c>
      <c r="D31" s="43" t="s">
        <v>78</v>
      </c>
      <c r="E31" s="7">
        <v>34629</v>
      </c>
      <c r="F31" s="8">
        <v>34678865.759999998</v>
      </c>
      <c r="G31" s="10">
        <f t="shared" si="0"/>
        <v>6.7452797921346242E-3</v>
      </c>
    </row>
    <row r="32" spans="1:7" ht="30" x14ac:dyDescent="0.25">
      <c r="A32" s="3" t="s">
        <v>361</v>
      </c>
      <c r="B32" s="3" t="s">
        <v>221</v>
      </c>
      <c r="C32" s="41" t="s">
        <v>222</v>
      </c>
      <c r="D32" s="43" t="s">
        <v>599</v>
      </c>
      <c r="E32" s="7">
        <v>742</v>
      </c>
      <c r="F32" s="8">
        <v>751705.36</v>
      </c>
      <c r="G32" s="10">
        <f t="shared" si="0"/>
        <v>1.4621190351316965E-4</v>
      </c>
    </row>
    <row r="33" spans="1:7" x14ac:dyDescent="0.25">
      <c r="A33" s="45" t="s">
        <v>321</v>
      </c>
      <c r="B33" s="45" t="s">
        <v>179</v>
      </c>
      <c r="C33" s="45" t="s">
        <v>180</v>
      </c>
      <c r="D33" s="45" t="s">
        <v>606</v>
      </c>
      <c r="E33" s="7">
        <v>3700</v>
      </c>
      <c r="F33" s="8">
        <v>3742132.75</v>
      </c>
      <c r="G33" s="10">
        <f t="shared" si="0"/>
        <v>7.2787076119355094E-4</v>
      </c>
    </row>
    <row r="34" spans="1:7" x14ac:dyDescent="0.25">
      <c r="A34" s="3" t="s">
        <v>677</v>
      </c>
      <c r="B34" s="3" t="s">
        <v>168</v>
      </c>
      <c r="C34" s="3" t="s">
        <v>169</v>
      </c>
      <c r="D34" s="26" t="s">
        <v>673</v>
      </c>
      <c r="E34" s="7">
        <v>13000</v>
      </c>
      <c r="F34" s="8">
        <v>13056030</v>
      </c>
      <c r="G34" s="10">
        <f t="shared" si="0"/>
        <v>2.5394883423806485E-3</v>
      </c>
    </row>
    <row r="35" spans="1:7" x14ac:dyDescent="0.25">
      <c r="A35" s="3" t="s">
        <v>392</v>
      </c>
      <c r="B35" s="3" t="s">
        <v>249</v>
      </c>
      <c r="C35" s="38" t="s">
        <v>250</v>
      </c>
      <c r="D35" s="26" t="s">
        <v>88</v>
      </c>
      <c r="E35" s="7">
        <v>27100</v>
      </c>
      <c r="F35" s="8">
        <v>27885358</v>
      </c>
      <c r="G35" s="10">
        <f t="shared" si="0"/>
        <v>5.4238954386678761E-3</v>
      </c>
    </row>
    <row r="36" spans="1:7" ht="30" x14ac:dyDescent="0.25">
      <c r="A36" s="3" t="s">
        <v>381</v>
      </c>
      <c r="B36" s="3" t="s">
        <v>241</v>
      </c>
      <c r="C36" s="3" t="s">
        <v>242</v>
      </c>
      <c r="D36" s="26" t="s">
        <v>614</v>
      </c>
      <c r="E36" s="7">
        <v>7087</v>
      </c>
      <c r="F36" s="8">
        <v>7268710.6799999997</v>
      </c>
      <c r="G36" s="10">
        <f t="shared" si="0"/>
        <v>1.4138146156218786E-3</v>
      </c>
    </row>
    <row r="37" spans="1:7" x14ac:dyDescent="0.25">
      <c r="A37" s="43" t="s">
        <v>412</v>
      </c>
      <c r="B37" s="43" t="s">
        <v>265</v>
      </c>
      <c r="C37" s="43" t="s">
        <v>266</v>
      </c>
      <c r="D37" s="43" t="s">
        <v>604</v>
      </c>
      <c r="E37" s="7">
        <v>3030</v>
      </c>
      <c r="F37" s="8">
        <v>2995405.07</v>
      </c>
      <c r="G37" s="10">
        <f t="shared" ref="G37:G68" si="1">F37/$F$276</f>
        <v>5.8262705094679545E-4</v>
      </c>
    </row>
    <row r="38" spans="1:7" x14ac:dyDescent="0.25">
      <c r="A38" s="3" t="s">
        <v>371</v>
      </c>
      <c r="B38" s="3" t="s">
        <v>237</v>
      </c>
      <c r="C38" s="3" t="s">
        <v>238</v>
      </c>
      <c r="D38" s="40" t="s">
        <v>610</v>
      </c>
      <c r="E38" s="7">
        <v>5000</v>
      </c>
      <c r="F38" s="8">
        <v>4939149.8</v>
      </c>
      <c r="G38" s="10">
        <f t="shared" si="1"/>
        <v>9.606988754140202E-4</v>
      </c>
    </row>
    <row r="39" spans="1:7" x14ac:dyDescent="0.25">
      <c r="A39" s="3" t="s">
        <v>426</v>
      </c>
      <c r="B39" s="3" t="s">
        <v>279</v>
      </c>
      <c r="C39" s="29" t="s">
        <v>280</v>
      </c>
      <c r="D39" s="26" t="s">
        <v>150</v>
      </c>
      <c r="E39" s="7">
        <v>20</v>
      </c>
      <c r="F39" s="8">
        <v>20527.8</v>
      </c>
      <c r="G39" s="10">
        <f t="shared" si="1"/>
        <v>3.992799403396091E-6</v>
      </c>
    </row>
    <row r="40" spans="1:7" x14ac:dyDescent="0.25">
      <c r="A40" s="3" t="s">
        <v>41</v>
      </c>
      <c r="B40" s="3" t="s">
        <v>168</v>
      </c>
      <c r="C40" s="3" t="s">
        <v>169</v>
      </c>
      <c r="D40" s="26" t="s">
        <v>134</v>
      </c>
      <c r="E40" s="7">
        <v>77785</v>
      </c>
      <c r="F40" s="8">
        <v>77878342</v>
      </c>
      <c r="G40" s="10">
        <f t="shared" si="1"/>
        <v>1.5147877389446349E-2</v>
      </c>
    </row>
    <row r="41" spans="1:7" ht="30" x14ac:dyDescent="0.25">
      <c r="A41" s="3" t="s">
        <v>403</v>
      </c>
      <c r="B41" s="3" t="s">
        <v>259</v>
      </c>
      <c r="C41" s="3" t="s">
        <v>260</v>
      </c>
      <c r="D41" s="26" t="s">
        <v>110</v>
      </c>
      <c r="E41" s="7">
        <v>65</v>
      </c>
      <c r="F41" s="8">
        <v>65281.42</v>
      </c>
      <c r="G41" s="10">
        <f t="shared" si="1"/>
        <v>1.2697688735707171E-5</v>
      </c>
    </row>
    <row r="42" spans="1:7" x14ac:dyDescent="0.25">
      <c r="A42" s="3" t="s">
        <v>28</v>
      </c>
      <c r="B42" s="3" t="s">
        <v>168</v>
      </c>
      <c r="C42" s="3" t="s">
        <v>169</v>
      </c>
      <c r="D42" s="26" t="s">
        <v>121</v>
      </c>
      <c r="E42" s="7">
        <v>8176</v>
      </c>
      <c r="F42" s="8">
        <v>8178534.5599999996</v>
      </c>
      <c r="G42" s="10">
        <f t="shared" si="1"/>
        <v>1.5907816673887273E-3</v>
      </c>
    </row>
    <row r="43" spans="1:7" ht="30" x14ac:dyDescent="0.25">
      <c r="A43" s="40" t="s">
        <v>375</v>
      </c>
      <c r="B43" s="40" t="s">
        <v>241</v>
      </c>
      <c r="C43" s="47" t="s">
        <v>242</v>
      </c>
      <c r="D43" s="40" t="s">
        <v>631</v>
      </c>
      <c r="E43" s="7">
        <v>34526</v>
      </c>
      <c r="F43" s="8">
        <v>36420786.880000003</v>
      </c>
      <c r="G43" s="10">
        <f t="shared" si="1"/>
        <v>7.0840955253695086E-3</v>
      </c>
    </row>
    <row r="44" spans="1:7" ht="30" x14ac:dyDescent="0.25">
      <c r="A44" s="3" t="s">
        <v>393</v>
      </c>
      <c r="B44" s="3" t="s">
        <v>251</v>
      </c>
      <c r="C44" s="29" t="s">
        <v>252</v>
      </c>
      <c r="D44" s="27" t="s">
        <v>89</v>
      </c>
      <c r="E44" s="7">
        <v>3035</v>
      </c>
      <c r="F44" s="8">
        <v>3151847.5</v>
      </c>
      <c r="G44" s="10">
        <f t="shared" si="1"/>
        <v>6.13056188076436E-4</v>
      </c>
    </row>
    <row r="45" spans="1:7" x14ac:dyDescent="0.25">
      <c r="A45" s="3" t="s">
        <v>29</v>
      </c>
      <c r="B45" s="3" t="s">
        <v>168</v>
      </c>
      <c r="C45" s="3" t="s">
        <v>169</v>
      </c>
      <c r="D45" s="26" t="s">
        <v>122</v>
      </c>
      <c r="E45" s="7">
        <v>17000</v>
      </c>
      <c r="F45" s="8">
        <v>16659830</v>
      </c>
      <c r="G45" s="10">
        <f t="shared" si="1"/>
        <v>3.2404524247449948E-3</v>
      </c>
    </row>
    <row r="46" spans="1:7" ht="30" x14ac:dyDescent="0.25">
      <c r="A46" s="43" t="s">
        <v>432</v>
      </c>
      <c r="B46" s="43" t="s">
        <v>285</v>
      </c>
      <c r="C46" s="47" t="s">
        <v>286</v>
      </c>
      <c r="D46" s="43" t="s">
        <v>600</v>
      </c>
      <c r="E46" s="7">
        <v>865</v>
      </c>
      <c r="F46" s="8">
        <v>867473.9</v>
      </c>
      <c r="G46" s="10">
        <f t="shared" si="1"/>
        <v>1.6872968707711886E-4</v>
      </c>
    </row>
    <row r="47" spans="1:7" x14ac:dyDescent="0.25">
      <c r="A47" s="3" t="s">
        <v>386</v>
      </c>
      <c r="B47" s="3" t="s">
        <v>243</v>
      </c>
      <c r="C47" s="47" t="s">
        <v>244</v>
      </c>
      <c r="D47" s="26" t="s">
        <v>66</v>
      </c>
      <c r="E47" s="7">
        <v>10000</v>
      </c>
      <c r="F47" s="8">
        <v>10241600</v>
      </c>
      <c r="G47" s="10">
        <f t="shared" si="1"/>
        <v>1.9920621971093546E-3</v>
      </c>
    </row>
    <row r="48" spans="1:7" ht="27.75" customHeight="1" x14ac:dyDescent="0.25">
      <c r="A48" s="3" t="s">
        <v>377</v>
      </c>
      <c r="B48" s="3" t="s">
        <v>241</v>
      </c>
      <c r="C48" s="45" t="s">
        <v>242</v>
      </c>
      <c r="D48" s="26" t="s">
        <v>73</v>
      </c>
      <c r="E48" s="7">
        <v>63997</v>
      </c>
      <c r="F48" s="8">
        <v>65630843.409999996</v>
      </c>
      <c r="G48" s="10">
        <f t="shared" si="1"/>
        <v>1.2765654011235023E-2</v>
      </c>
    </row>
    <row r="49" spans="1:7" x14ac:dyDescent="0.25">
      <c r="A49" s="3" t="s">
        <v>413</v>
      </c>
      <c r="B49" s="3" t="s">
        <v>265</v>
      </c>
      <c r="C49" s="3" t="s">
        <v>266</v>
      </c>
      <c r="D49" s="26" t="s">
        <v>613</v>
      </c>
      <c r="E49" s="7">
        <v>6996</v>
      </c>
      <c r="F49" s="8">
        <v>7124236.6799999997</v>
      </c>
      <c r="G49" s="10">
        <f t="shared" si="1"/>
        <v>1.3857134210951271E-3</v>
      </c>
    </row>
    <row r="50" spans="1:7" x14ac:dyDescent="0.25">
      <c r="A50" s="45" t="s">
        <v>30</v>
      </c>
      <c r="B50" s="45" t="s">
        <v>168</v>
      </c>
      <c r="C50" s="45" t="s">
        <v>169</v>
      </c>
      <c r="D50" s="45" t="s">
        <v>123</v>
      </c>
      <c r="E50" s="7">
        <v>11900</v>
      </c>
      <c r="F50" s="8">
        <v>11786950</v>
      </c>
      <c r="G50" s="10">
        <f t="shared" si="1"/>
        <v>2.2926434848283576E-3</v>
      </c>
    </row>
    <row r="51" spans="1:7" ht="30" x14ac:dyDescent="0.25">
      <c r="A51" s="34" t="s">
        <v>405</v>
      </c>
      <c r="B51" s="34" t="s">
        <v>259</v>
      </c>
      <c r="C51" s="38" t="s">
        <v>260</v>
      </c>
      <c r="D51" s="34" t="s">
        <v>111</v>
      </c>
      <c r="E51" s="7">
        <v>129285</v>
      </c>
      <c r="F51" s="8">
        <v>130956655.05</v>
      </c>
      <c r="G51" s="10">
        <f t="shared" si="1"/>
        <v>2.5471977228655178E-2</v>
      </c>
    </row>
    <row r="52" spans="1:7" ht="30" x14ac:dyDescent="0.25">
      <c r="A52" s="3" t="s">
        <v>362</v>
      </c>
      <c r="B52" s="3" t="s">
        <v>223</v>
      </c>
      <c r="C52" s="37" t="s">
        <v>224</v>
      </c>
      <c r="D52" s="26" t="s">
        <v>81</v>
      </c>
      <c r="E52" s="7">
        <v>15754</v>
      </c>
      <c r="F52" s="8">
        <v>15804570.34</v>
      </c>
      <c r="G52" s="10">
        <f t="shared" si="1"/>
        <v>3.074098492019776E-3</v>
      </c>
    </row>
    <row r="53" spans="1:7" x14ac:dyDescent="0.25">
      <c r="A53" s="3" t="s">
        <v>322</v>
      </c>
      <c r="B53" s="3" t="s">
        <v>179</v>
      </c>
      <c r="C53" s="30" t="s">
        <v>180</v>
      </c>
      <c r="D53" s="26" t="s">
        <v>609</v>
      </c>
      <c r="E53" s="7">
        <v>4731</v>
      </c>
      <c r="F53" s="8">
        <v>4511456.8099999996</v>
      </c>
      <c r="G53" s="10">
        <f t="shared" si="1"/>
        <v>8.7750962399357128E-4</v>
      </c>
    </row>
    <row r="54" spans="1:7" x14ac:dyDescent="0.25">
      <c r="A54" s="3" t="s">
        <v>372</v>
      </c>
      <c r="B54" s="3" t="s">
        <v>237</v>
      </c>
      <c r="C54" s="3" t="s">
        <v>238</v>
      </c>
      <c r="D54" s="26" t="s">
        <v>50</v>
      </c>
      <c r="E54" s="7">
        <v>8850</v>
      </c>
      <c r="F54" s="8">
        <v>8363427</v>
      </c>
      <c r="G54" s="10">
        <f t="shared" si="1"/>
        <v>1.6267445286853323E-3</v>
      </c>
    </row>
    <row r="55" spans="1:7" ht="30" x14ac:dyDescent="0.25">
      <c r="A55" s="3" t="s">
        <v>346</v>
      </c>
      <c r="B55" s="3" t="s">
        <v>205</v>
      </c>
      <c r="C55" s="42" t="s">
        <v>206</v>
      </c>
      <c r="D55" s="26" t="s">
        <v>99</v>
      </c>
      <c r="E55" s="7">
        <v>17452</v>
      </c>
      <c r="F55" s="8">
        <v>17768579.280000001</v>
      </c>
      <c r="G55" s="10">
        <f t="shared" si="1"/>
        <v>3.4561118458081314E-3</v>
      </c>
    </row>
    <row r="56" spans="1:7" ht="30" x14ac:dyDescent="0.25">
      <c r="A56" s="3" t="s">
        <v>341</v>
      </c>
      <c r="B56" s="3" t="s">
        <v>199</v>
      </c>
      <c r="C56" s="38" t="s">
        <v>200</v>
      </c>
      <c r="D56" s="26" t="s">
        <v>635</v>
      </c>
      <c r="E56" s="7">
        <v>49950</v>
      </c>
      <c r="F56" s="8">
        <v>17013769.199999999</v>
      </c>
      <c r="G56" s="10">
        <f t="shared" si="1"/>
        <v>3.3092960527323335E-3</v>
      </c>
    </row>
    <row r="57" spans="1:7" x14ac:dyDescent="0.25">
      <c r="A57" s="3" t="s">
        <v>390</v>
      </c>
      <c r="B57" s="3" t="s">
        <v>245</v>
      </c>
      <c r="C57" s="29" t="s">
        <v>246</v>
      </c>
      <c r="D57" s="26" t="s">
        <v>71</v>
      </c>
      <c r="E57" s="7">
        <v>74570</v>
      </c>
      <c r="F57" s="8">
        <v>52115481.600000001</v>
      </c>
      <c r="G57" s="10">
        <f t="shared" si="1"/>
        <v>1.0136822447616402E-2</v>
      </c>
    </row>
    <row r="58" spans="1:7" x14ac:dyDescent="0.25">
      <c r="A58" s="3" t="s">
        <v>398</v>
      </c>
      <c r="B58" s="3" t="s">
        <v>255</v>
      </c>
      <c r="C58" s="3" t="s">
        <v>256</v>
      </c>
      <c r="D58" s="26" t="s">
        <v>85</v>
      </c>
      <c r="E58" s="7">
        <v>2800</v>
      </c>
      <c r="F58" s="8">
        <v>2850428</v>
      </c>
      <c r="G58" s="10">
        <f t="shared" si="1"/>
        <v>5.5442800581764794E-4</v>
      </c>
    </row>
    <row r="59" spans="1:7" ht="30" x14ac:dyDescent="0.25">
      <c r="A59" s="3" t="s">
        <v>429</v>
      </c>
      <c r="B59" s="3" t="s">
        <v>283</v>
      </c>
      <c r="C59" s="3" t="s">
        <v>284</v>
      </c>
      <c r="D59" s="29" t="s">
        <v>612</v>
      </c>
      <c r="E59" s="7">
        <v>6000</v>
      </c>
      <c r="F59" s="8">
        <v>6017040</v>
      </c>
      <c r="G59" s="10">
        <f t="shared" si="1"/>
        <v>1.1703559914949687E-3</v>
      </c>
    </row>
    <row r="60" spans="1:7" x14ac:dyDescent="0.25">
      <c r="A60" s="3" t="s">
        <v>388</v>
      </c>
      <c r="B60" s="3" t="s">
        <v>243</v>
      </c>
      <c r="C60" s="3" t="s">
        <v>244</v>
      </c>
      <c r="D60" s="27" t="s">
        <v>67</v>
      </c>
      <c r="E60" s="7">
        <v>30000</v>
      </c>
      <c r="F60" s="8">
        <v>30483000</v>
      </c>
      <c r="G60" s="10">
        <f t="shared" si="1"/>
        <v>5.9291548151152607E-3</v>
      </c>
    </row>
    <row r="61" spans="1:7" ht="30" x14ac:dyDescent="0.25">
      <c r="A61" s="3" t="s">
        <v>430</v>
      </c>
      <c r="B61" s="3" t="s">
        <v>283</v>
      </c>
      <c r="C61" s="3" t="s">
        <v>284</v>
      </c>
      <c r="D61" s="26" t="s">
        <v>633</v>
      </c>
      <c r="E61" s="7">
        <v>47503</v>
      </c>
      <c r="F61" s="8">
        <v>47077373.119999997</v>
      </c>
      <c r="G61" s="10">
        <f t="shared" si="1"/>
        <v>9.1568754229382193E-3</v>
      </c>
    </row>
    <row r="62" spans="1:7" x14ac:dyDescent="0.25">
      <c r="A62" s="3" t="s">
        <v>45</v>
      </c>
      <c r="B62" s="3" t="s">
        <v>170</v>
      </c>
      <c r="C62" s="3" t="s">
        <v>171</v>
      </c>
      <c r="D62" s="26" t="s">
        <v>86</v>
      </c>
      <c r="E62" s="7">
        <v>5775</v>
      </c>
      <c r="F62" s="8">
        <v>1446550.88</v>
      </c>
      <c r="G62" s="10">
        <f t="shared" si="1"/>
        <v>2.8136417398094731E-4</v>
      </c>
    </row>
    <row r="63" spans="1:7" ht="30" x14ac:dyDescent="0.25">
      <c r="A63" s="3" t="s">
        <v>380</v>
      </c>
      <c r="B63" s="3" t="s">
        <v>241</v>
      </c>
      <c r="C63" s="3" t="s">
        <v>242</v>
      </c>
      <c r="D63" s="26" t="s">
        <v>615</v>
      </c>
      <c r="E63" s="7">
        <v>9950</v>
      </c>
      <c r="F63" s="8">
        <v>9928209.5</v>
      </c>
      <c r="G63" s="10">
        <f t="shared" si="1"/>
        <v>1.9311055723648617E-3</v>
      </c>
    </row>
    <row r="64" spans="1:7" x14ac:dyDescent="0.25">
      <c r="A64" s="3" t="s">
        <v>318</v>
      </c>
      <c r="B64" s="3" t="s">
        <v>175</v>
      </c>
      <c r="C64" s="3" t="s">
        <v>176</v>
      </c>
      <c r="D64" s="26" t="s">
        <v>79</v>
      </c>
      <c r="E64" s="7">
        <v>42700</v>
      </c>
      <c r="F64" s="8">
        <v>42262536.789999999</v>
      </c>
      <c r="G64" s="10">
        <f t="shared" si="1"/>
        <v>8.220356379208555E-3</v>
      </c>
    </row>
    <row r="65" spans="1:7" ht="30" x14ac:dyDescent="0.25">
      <c r="A65" s="34" t="s">
        <v>382</v>
      </c>
      <c r="B65" s="34" t="s">
        <v>241</v>
      </c>
      <c r="C65" s="34" t="s">
        <v>242</v>
      </c>
      <c r="D65" s="34" t="s">
        <v>74</v>
      </c>
      <c r="E65" s="7">
        <v>5793</v>
      </c>
      <c r="F65" s="8">
        <v>5750537.3099999996</v>
      </c>
      <c r="G65" s="10">
        <f t="shared" si="1"/>
        <v>1.118519370832479E-3</v>
      </c>
    </row>
    <row r="66" spans="1:7" ht="30" x14ac:dyDescent="0.25">
      <c r="A66" s="3" t="s">
        <v>406</v>
      </c>
      <c r="B66" s="3" t="s">
        <v>259</v>
      </c>
      <c r="C66" s="3" t="s">
        <v>260</v>
      </c>
      <c r="D66" s="26" t="s">
        <v>112</v>
      </c>
      <c r="E66" s="7">
        <v>8570</v>
      </c>
      <c r="F66" s="8">
        <v>8722288.9000000004</v>
      </c>
      <c r="G66" s="10">
        <f t="shared" si="1"/>
        <v>1.6965456559479512E-3</v>
      </c>
    </row>
    <row r="67" spans="1:7" ht="30" x14ac:dyDescent="0.25">
      <c r="A67" s="3" t="s">
        <v>347</v>
      </c>
      <c r="B67" s="3" t="s">
        <v>205</v>
      </c>
      <c r="C67" s="3" t="s">
        <v>206</v>
      </c>
      <c r="D67" s="26" t="s">
        <v>632</v>
      </c>
      <c r="E67" s="7">
        <v>44756</v>
      </c>
      <c r="F67" s="8">
        <v>44397952</v>
      </c>
      <c r="G67" s="10">
        <f t="shared" si="1"/>
        <v>8.6357094407393045E-3</v>
      </c>
    </row>
    <row r="68" spans="1:7" x14ac:dyDescent="0.25">
      <c r="A68" s="3" t="s">
        <v>679</v>
      </c>
      <c r="B68" s="3" t="s">
        <v>168</v>
      </c>
      <c r="C68" s="47" t="s">
        <v>169</v>
      </c>
      <c r="D68" s="27" t="s">
        <v>674</v>
      </c>
      <c r="E68" s="7">
        <v>5000</v>
      </c>
      <c r="F68" s="8">
        <v>4657650</v>
      </c>
      <c r="G68" s="10">
        <f t="shared" si="1"/>
        <v>9.0594521289314031E-4</v>
      </c>
    </row>
    <row r="69" spans="1:7" x14ac:dyDescent="0.25">
      <c r="A69" s="3" t="s">
        <v>31</v>
      </c>
      <c r="B69" s="3" t="s">
        <v>168</v>
      </c>
      <c r="C69" s="3" t="s">
        <v>169</v>
      </c>
      <c r="D69" s="27" t="s">
        <v>124</v>
      </c>
      <c r="E69" s="7">
        <v>29000</v>
      </c>
      <c r="F69" s="8">
        <v>27010600</v>
      </c>
      <c r="G69" s="10">
        <f t="shared" ref="G69:G100" si="2">F69/$F$276</f>
        <v>5.2537489436457127E-3</v>
      </c>
    </row>
    <row r="70" spans="1:7" x14ac:dyDescent="0.25">
      <c r="A70" s="3" t="s">
        <v>704</v>
      </c>
      <c r="B70" s="3" t="s">
        <v>279</v>
      </c>
      <c r="C70" s="3" t="s">
        <v>280</v>
      </c>
      <c r="D70" s="37" t="s">
        <v>703</v>
      </c>
      <c r="E70" s="7">
        <v>120</v>
      </c>
      <c r="F70" s="8">
        <v>123032.4</v>
      </c>
      <c r="G70" s="10">
        <f t="shared" si="2"/>
        <v>2.3930654688685063E-5</v>
      </c>
    </row>
    <row r="71" spans="1:7" ht="30" x14ac:dyDescent="0.25">
      <c r="A71" s="3" t="s">
        <v>356</v>
      </c>
      <c r="B71" s="3" t="s">
        <v>213</v>
      </c>
      <c r="C71" s="3" t="s">
        <v>214</v>
      </c>
      <c r="D71" s="26" t="s">
        <v>65</v>
      </c>
      <c r="E71" s="7">
        <v>5000</v>
      </c>
      <c r="F71" s="8">
        <v>4995952</v>
      </c>
      <c r="G71" s="10">
        <f t="shared" si="2"/>
        <v>9.717472970798385E-4</v>
      </c>
    </row>
    <row r="72" spans="1:7" ht="30" x14ac:dyDescent="0.25">
      <c r="A72" s="3" t="s">
        <v>407</v>
      </c>
      <c r="B72" s="3" t="s">
        <v>259</v>
      </c>
      <c r="C72" s="3" t="s">
        <v>260</v>
      </c>
      <c r="D72" s="26" t="s">
        <v>113</v>
      </c>
      <c r="E72" s="7">
        <v>15070</v>
      </c>
      <c r="F72" s="8">
        <v>15027804</v>
      </c>
      <c r="G72" s="10">
        <f t="shared" si="2"/>
        <v>2.9230120541681717E-3</v>
      </c>
    </row>
    <row r="73" spans="1:7" ht="30" x14ac:dyDescent="0.25">
      <c r="A73" s="3" t="s">
        <v>394</v>
      </c>
      <c r="B73" s="3" t="s">
        <v>251</v>
      </c>
      <c r="C73" s="3" t="s">
        <v>252</v>
      </c>
      <c r="D73" s="26" t="s">
        <v>602</v>
      </c>
      <c r="E73" s="7">
        <v>1943</v>
      </c>
      <c r="F73" s="8">
        <v>1941523.32</v>
      </c>
      <c r="G73" s="10">
        <f t="shared" si="2"/>
        <v>3.7763974482290353E-4</v>
      </c>
    </row>
    <row r="74" spans="1:7" ht="30" x14ac:dyDescent="0.25">
      <c r="A74" s="3" t="s">
        <v>706</v>
      </c>
      <c r="B74" s="3" t="s">
        <v>185</v>
      </c>
      <c r="C74" s="3" t="s">
        <v>186</v>
      </c>
      <c r="D74" s="26" t="s">
        <v>705</v>
      </c>
      <c r="E74" s="7">
        <v>200</v>
      </c>
      <c r="F74" s="8">
        <v>204762</v>
      </c>
      <c r="G74" s="10">
        <f t="shared" si="2"/>
        <v>3.9827628456931112E-5</v>
      </c>
    </row>
    <row r="75" spans="1:7" x14ac:dyDescent="0.25">
      <c r="A75" s="3" t="s">
        <v>389</v>
      </c>
      <c r="B75" s="3" t="s">
        <v>243</v>
      </c>
      <c r="C75" s="3" t="s">
        <v>244</v>
      </c>
      <c r="D75" s="26" t="s">
        <v>68</v>
      </c>
      <c r="E75" s="7">
        <v>20000</v>
      </c>
      <c r="F75" s="8">
        <v>19907800</v>
      </c>
      <c r="G75" s="10">
        <f t="shared" si="2"/>
        <v>3.8722051054145457E-3</v>
      </c>
    </row>
    <row r="76" spans="1:7" x14ac:dyDescent="0.25">
      <c r="A76" s="3" t="s">
        <v>416</v>
      </c>
      <c r="B76" s="3" t="s">
        <v>265</v>
      </c>
      <c r="C76" s="3" t="s">
        <v>266</v>
      </c>
      <c r="D76" s="26" t="s">
        <v>135</v>
      </c>
      <c r="E76" s="7">
        <v>50000</v>
      </c>
      <c r="F76" s="8">
        <v>49472000</v>
      </c>
      <c r="G76" s="10">
        <f t="shared" si="2"/>
        <v>9.622646951198445E-3</v>
      </c>
    </row>
    <row r="77" spans="1:7" x14ac:dyDescent="0.25">
      <c r="A77" s="3" t="s">
        <v>43</v>
      </c>
      <c r="B77" s="3" t="s">
        <v>168</v>
      </c>
      <c r="C77" s="3" t="s">
        <v>169</v>
      </c>
      <c r="D77" s="26" t="s">
        <v>93</v>
      </c>
      <c r="E77" s="7">
        <v>29440</v>
      </c>
      <c r="F77" s="8">
        <v>34333810.020000003</v>
      </c>
      <c r="G77" s="10">
        <f t="shared" si="2"/>
        <v>6.6781640586994597E-3</v>
      </c>
    </row>
    <row r="78" spans="1:7" ht="30" x14ac:dyDescent="0.25">
      <c r="A78" s="3" t="s">
        <v>348</v>
      </c>
      <c r="B78" s="3" t="s">
        <v>205</v>
      </c>
      <c r="C78" s="42" t="s">
        <v>206</v>
      </c>
      <c r="D78" s="26" t="s">
        <v>100</v>
      </c>
      <c r="E78" s="7">
        <v>60000</v>
      </c>
      <c r="F78" s="8">
        <v>60798000</v>
      </c>
      <c r="G78" s="10">
        <f t="shared" si="2"/>
        <v>1.1825632465616168E-2</v>
      </c>
    </row>
    <row r="79" spans="1:7" ht="30" x14ac:dyDescent="0.25">
      <c r="A79" s="3" t="s">
        <v>350</v>
      </c>
      <c r="B79" s="3" t="s">
        <v>205</v>
      </c>
      <c r="C79" s="3" t="s">
        <v>206</v>
      </c>
      <c r="D79" s="26" t="s">
        <v>101</v>
      </c>
      <c r="E79" s="7">
        <v>28470</v>
      </c>
      <c r="F79" s="8">
        <v>27578889</v>
      </c>
      <c r="G79" s="10">
        <f t="shared" si="2"/>
        <v>5.3642850936548017E-3</v>
      </c>
    </row>
    <row r="80" spans="1:7" x14ac:dyDescent="0.25">
      <c r="A80" s="3" t="s">
        <v>427</v>
      </c>
      <c r="B80" s="3" t="s">
        <v>281</v>
      </c>
      <c r="C80" s="45" t="s">
        <v>282</v>
      </c>
      <c r="D80" s="26" t="s">
        <v>608</v>
      </c>
      <c r="E80" s="7">
        <v>4500</v>
      </c>
      <c r="F80" s="8">
        <v>4444740</v>
      </c>
      <c r="G80" s="10">
        <f t="shared" si="2"/>
        <v>8.6453274195241302E-4</v>
      </c>
    </row>
    <row r="81" spans="1:7" x14ac:dyDescent="0.25">
      <c r="A81" s="3" t="s">
        <v>445</v>
      </c>
      <c r="B81" s="3" t="s">
        <v>295</v>
      </c>
      <c r="C81" s="29" t="s">
        <v>296</v>
      </c>
      <c r="D81" s="26" t="s">
        <v>140</v>
      </c>
      <c r="E81" s="7">
        <v>23264</v>
      </c>
      <c r="F81" s="8">
        <v>24004260.48</v>
      </c>
      <c r="G81" s="10">
        <f t="shared" si="2"/>
        <v>4.668995066373814E-3</v>
      </c>
    </row>
    <row r="82" spans="1:7" x14ac:dyDescent="0.25">
      <c r="A82" s="3" t="s">
        <v>649</v>
      </c>
      <c r="B82" s="3" t="s">
        <v>299</v>
      </c>
      <c r="C82" s="31" t="s">
        <v>300</v>
      </c>
      <c r="D82" s="26" t="s">
        <v>641</v>
      </c>
      <c r="E82" s="7">
        <v>47</v>
      </c>
      <c r="F82" s="8">
        <v>47691.839999999997</v>
      </c>
      <c r="G82" s="10">
        <f t="shared" si="2"/>
        <v>9.2763934907229144E-6</v>
      </c>
    </row>
    <row r="83" spans="1:7" ht="30" x14ac:dyDescent="0.25">
      <c r="A83" s="30" t="s">
        <v>328</v>
      </c>
      <c r="B83" s="30" t="s">
        <v>185</v>
      </c>
      <c r="C83" s="46" t="s">
        <v>186</v>
      </c>
      <c r="D83" s="30" t="s">
        <v>118</v>
      </c>
      <c r="E83" s="7">
        <v>40500</v>
      </c>
      <c r="F83" s="8">
        <v>41311620</v>
      </c>
      <c r="G83" s="10">
        <f t="shared" si="2"/>
        <v>8.0353964715812725E-3</v>
      </c>
    </row>
    <row r="84" spans="1:7" ht="30" x14ac:dyDescent="0.25">
      <c r="A84" s="3" t="s">
        <v>428</v>
      </c>
      <c r="B84" s="3" t="s">
        <v>283</v>
      </c>
      <c r="C84" s="30" t="s">
        <v>284</v>
      </c>
      <c r="D84" s="26" t="s">
        <v>153</v>
      </c>
      <c r="E84" s="7">
        <v>5246</v>
      </c>
      <c r="F84" s="8">
        <v>5548589.2800000003</v>
      </c>
      <c r="G84" s="10">
        <f t="shared" si="2"/>
        <v>1.0792390790476305E-3</v>
      </c>
    </row>
    <row r="85" spans="1:7" ht="30" x14ac:dyDescent="0.25">
      <c r="A85" s="3" t="s">
        <v>338</v>
      </c>
      <c r="B85" s="3" t="s">
        <v>195</v>
      </c>
      <c r="C85" s="45" t="s">
        <v>196</v>
      </c>
      <c r="D85" s="26" t="s">
        <v>617</v>
      </c>
      <c r="E85" s="7">
        <v>10200</v>
      </c>
      <c r="F85" s="8">
        <v>10358202</v>
      </c>
      <c r="G85" s="10">
        <f t="shared" si="2"/>
        <v>2.0147420944210391E-3</v>
      </c>
    </row>
    <row r="86" spans="1:7" ht="30" x14ac:dyDescent="0.25">
      <c r="A86" s="3" t="s">
        <v>351</v>
      </c>
      <c r="B86" s="3" t="s">
        <v>205</v>
      </c>
      <c r="C86" s="44" t="s">
        <v>206</v>
      </c>
      <c r="D86" s="46" t="s">
        <v>102</v>
      </c>
      <c r="E86" s="7">
        <v>500</v>
      </c>
      <c r="F86" s="8">
        <v>505585</v>
      </c>
      <c r="G86" s="10">
        <f t="shared" si="2"/>
        <v>9.833978733064493E-5</v>
      </c>
    </row>
    <row r="87" spans="1:7" x14ac:dyDescent="0.25">
      <c r="A87" s="3" t="s">
        <v>32</v>
      </c>
      <c r="B87" s="3" t="s">
        <v>168</v>
      </c>
      <c r="C87" s="44" t="s">
        <v>169</v>
      </c>
      <c r="D87" s="46" t="s">
        <v>125</v>
      </c>
      <c r="E87" s="7">
        <v>110473</v>
      </c>
      <c r="F87" s="8">
        <v>111041935.95</v>
      </c>
      <c r="G87" s="10">
        <f t="shared" si="2"/>
        <v>2.1598426310325852E-2</v>
      </c>
    </row>
    <row r="88" spans="1:7" x14ac:dyDescent="0.25">
      <c r="A88" s="3" t="s">
        <v>474</v>
      </c>
      <c r="B88" s="3" t="s">
        <v>255</v>
      </c>
      <c r="C88" s="47" t="s">
        <v>256</v>
      </c>
      <c r="D88" s="26" t="s">
        <v>498</v>
      </c>
      <c r="E88" s="7">
        <v>5425</v>
      </c>
      <c r="F88" s="8">
        <v>5618347</v>
      </c>
      <c r="G88" s="10">
        <f t="shared" si="2"/>
        <v>1.0928074391640711E-3</v>
      </c>
    </row>
    <row r="89" spans="1:7" x14ac:dyDescent="0.25">
      <c r="A89" s="3" t="s">
        <v>473</v>
      </c>
      <c r="B89" s="3" t="s">
        <v>253</v>
      </c>
      <c r="C89" s="42" t="s">
        <v>254</v>
      </c>
      <c r="D89" s="26" t="s">
        <v>497</v>
      </c>
      <c r="E89" s="7">
        <v>263</v>
      </c>
      <c r="F89" s="8">
        <v>272841.46000000002</v>
      </c>
      <c r="G89" s="10">
        <f t="shared" si="2"/>
        <v>5.3069555369290361E-5</v>
      </c>
    </row>
    <row r="90" spans="1:7" ht="30" x14ac:dyDescent="0.25">
      <c r="A90" s="3" t="s">
        <v>383</v>
      </c>
      <c r="B90" s="3" t="s">
        <v>241</v>
      </c>
      <c r="C90" s="43" t="s">
        <v>242</v>
      </c>
      <c r="D90" s="26" t="s">
        <v>75</v>
      </c>
      <c r="E90" s="7">
        <v>9736</v>
      </c>
      <c r="F90" s="8">
        <v>9878340.3200000003</v>
      </c>
      <c r="G90" s="10">
        <f t="shared" si="2"/>
        <v>1.9214056711503208E-3</v>
      </c>
    </row>
    <row r="91" spans="1:7" x14ac:dyDescent="0.25">
      <c r="A91" s="3" t="s">
        <v>391</v>
      </c>
      <c r="B91" s="3" t="s">
        <v>247</v>
      </c>
      <c r="C91" s="43" t="s">
        <v>248</v>
      </c>
      <c r="D91" s="26" t="s">
        <v>80</v>
      </c>
      <c r="E91" s="7">
        <v>51355</v>
      </c>
      <c r="F91" s="8">
        <v>26604457.75</v>
      </c>
      <c r="G91" s="10">
        <f t="shared" si="2"/>
        <v>5.1747514605499142E-3</v>
      </c>
    </row>
    <row r="92" spans="1:7" ht="30" x14ac:dyDescent="0.25">
      <c r="A92" s="3" t="s">
        <v>370</v>
      </c>
      <c r="B92" s="3" t="s">
        <v>235</v>
      </c>
      <c r="C92" s="30" t="s">
        <v>236</v>
      </c>
      <c r="D92" s="43" t="s">
        <v>152</v>
      </c>
      <c r="E92" s="7">
        <v>110635</v>
      </c>
      <c r="F92" s="8">
        <v>114358974.09999999</v>
      </c>
      <c r="G92" s="10">
        <f t="shared" si="2"/>
        <v>2.2243613224966586E-2</v>
      </c>
    </row>
    <row r="93" spans="1:7" x14ac:dyDescent="0.25">
      <c r="A93" s="43" t="s">
        <v>326</v>
      </c>
      <c r="B93" s="43" t="s">
        <v>181</v>
      </c>
      <c r="C93" s="43" t="s">
        <v>182</v>
      </c>
      <c r="D93" s="43" t="s">
        <v>105</v>
      </c>
      <c r="E93" s="7">
        <v>7435</v>
      </c>
      <c r="F93" s="8">
        <v>7697009.4000000004</v>
      </c>
      <c r="G93" s="10">
        <f t="shared" si="2"/>
        <v>1.4971216857263862E-3</v>
      </c>
    </row>
    <row r="94" spans="1:7" x14ac:dyDescent="0.25">
      <c r="A94" s="3" t="s">
        <v>728</v>
      </c>
      <c r="B94" s="3" t="s">
        <v>191</v>
      </c>
      <c r="C94" s="29" t="s">
        <v>192</v>
      </c>
      <c r="D94" s="26" t="s">
        <v>729</v>
      </c>
      <c r="E94" s="7">
        <v>18370</v>
      </c>
      <c r="F94" s="8">
        <v>19010378.199999999</v>
      </c>
      <c r="G94" s="10">
        <f t="shared" si="2"/>
        <v>3.6976503441817467E-3</v>
      </c>
    </row>
    <row r="95" spans="1:7" ht="30" x14ac:dyDescent="0.25">
      <c r="A95" s="3" t="s">
        <v>366</v>
      </c>
      <c r="B95" s="3" t="s">
        <v>231</v>
      </c>
      <c r="C95" s="3" t="s">
        <v>232</v>
      </c>
      <c r="D95" s="26" t="s">
        <v>97</v>
      </c>
      <c r="E95" s="7">
        <v>8490</v>
      </c>
      <c r="F95" s="8">
        <v>8786980.1999999993</v>
      </c>
      <c r="G95" s="10">
        <f t="shared" si="2"/>
        <v>1.7091285622528117E-3</v>
      </c>
    </row>
    <row r="96" spans="1:7" x14ac:dyDescent="0.25">
      <c r="A96" s="3" t="s">
        <v>319</v>
      </c>
      <c r="B96" s="3" t="s">
        <v>175</v>
      </c>
      <c r="C96" s="47" t="s">
        <v>176</v>
      </c>
      <c r="D96" s="26" t="s">
        <v>638</v>
      </c>
      <c r="E96" s="7">
        <v>2500</v>
      </c>
      <c r="F96" s="8">
        <v>2474320.83</v>
      </c>
      <c r="G96" s="10">
        <f t="shared" si="2"/>
        <v>4.812725539918804E-4</v>
      </c>
    </row>
    <row r="97" spans="1:7" ht="30" x14ac:dyDescent="0.25">
      <c r="A97" s="3" t="s">
        <v>438</v>
      </c>
      <c r="B97" s="3" t="s">
        <v>593</v>
      </c>
      <c r="C97" s="40" t="s">
        <v>292</v>
      </c>
      <c r="D97" s="26" t="s">
        <v>601</v>
      </c>
      <c r="E97" s="7">
        <v>1296</v>
      </c>
      <c r="F97" s="8">
        <v>1341036</v>
      </c>
      <c r="G97" s="10">
        <f t="shared" si="2"/>
        <v>2.6084079836771019E-4</v>
      </c>
    </row>
    <row r="98" spans="1:7" x14ac:dyDescent="0.25">
      <c r="A98" s="29" t="s">
        <v>363</v>
      </c>
      <c r="B98" s="29" t="s">
        <v>225</v>
      </c>
      <c r="C98" s="29" t="s">
        <v>226</v>
      </c>
      <c r="D98" s="29" t="s">
        <v>624</v>
      </c>
      <c r="E98" s="7">
        <v>20840</v>
      </c>
      <c r="F98" s="8">
        <v>21299730.399999999</v>
      </c>
      <c r="G98" s="10">
        <f t="shared" si="2"/>
        <v>4.1429452173938558E-3</v>
      </c>
    </row>
    <row r="99" spans="1:7" x14ac:dyDescent="0.25">
      <c r="A99" s="34" t="s">
        <v>33</v>
      </c>
      <c r="B99" s="34" t="s">
        <v>168</v>
      </c>
      <c r="C99" s="34" t="s">
        <v>169</v>
      </c>
      <c r="D99" s="34" t="s">
        <v>126</v>
      </c>
      <c r="E99" s="7">
        <v>94991</v>
      </c>
      <c r="F99" s="8">
        <v>96543152.939999998</v>
      </c>
      <c r="G99" s="10">
        <f t="shared" si="2"/>
        <v>1.8778312506006957E-2</v>
      </c>
    </row>
    <row r="100" spans="1:7" ht="30" x14ac:dyDescent="0.25">
      <c r="A100" s="3" t="s">
        <v>400</v>
      </c>
      <c r="B100" s="3" t="s">
        <v>257</v>
      </c>
      <c r="C100" s="3" t="s">
        <v>258</v>
      </c>
      <c r="D100" s="26" t="s">
        <v>143</v>
      </c>
      <c r="E100" s="7">
        <v>2070</v>
      </c>
      <c r="F100" s="8">
        <v>2073436.2</v>
      </c>
      <c r="G100" s="10">
        <f t="shared" si="2"/>
        <v>4.0329771443310333E-4</v>
      </c>
    </row>
    <row r="101" spans="1:7" x14ac:dyDescent="0.25">
      <c r="A101" s="30" t="s">
        <v>334</v>
      </c>
      <c r="B101" s="30" t="s">
        <v>189</v>
      </c>
      <c r="C101" s="30" t="s">
        <v>190</v>
      </c>
      <c r="D101" s="30" t="s">
        <v>147</v>
      </c>
      <c r="E101" s="7">
        <v>35000</v>
      </c>
      <c r="F101" s="8">
        <v>35847700</v>
      </c>
      <c r="G101" s="10">
        <f t="shared" ref="G101:G132" si="3">F101/$F$276</f>
        <v>6.9726261544404205E-3</v>
      </c>
    </row>
    <row r="102" spans="1:7" x14ac:dyDescent="0.25">
      <c r="A102" s="3" t="s">
        <v>421</v>
      </c>
      <c r="B102" s="3" t="s">
        <v>271</v>
      </c>
      <c r="C102" s="30" t="s">
        <v>272</v>
      </c>
      <c r="D102" s="26" t="s">
        <v>623</v>
      </c>
      <c r="E102" s="7">
        <v>20000</v>
      </c>
      <c r="F102" s="8">
        <v>20495600</v>
      </c>
      <c r="G102" s="10">
        <f t="shared" si="3"/>
        <v>3.9865362801783403E-3</v>
      </c>
    </row>
    <row r="103" spans="1:7" x14ac:dyDescent="0.25">
      <c r="A103" s="43" t="s">
        <v>730</v>
      </c>
      <c r="B103" s="43" t="s">
        <v>179</v>
      </c>
      <c r="C103" s="43" t="s">
        <v>180</v>
      </c>
      <c r="D103" s="43" t="s">
        <v>731</v>
      </c>
      <c r="E103" s="7">
        <v>97</v>
      </c>
      <c r="F103" s="8">
        <v>99020.29</v>
      </c>
      <c r="G103" s="10">
        <f t="shared" si="3"/>
        <v>1.9260132836256587E-5</v>
      </c>
    </row>
    <row r="104" spans="1:7" ht="30" x14ac:dyDescent="0.25">
      <c r="A104" s="43" t="s">
        <v>711</v>
      </c>
      <c r="B104" s="43" t="s">
        <v>177</v>
      </c>
      <c r="C104" s="43" t="s">
        <v>178</v>
      </c>
      <c r="D104" s="43" t="s">
        <v>707</v>
      </c>
      <c r="E104" s="7">
        <v>16800</v>
      </c>
      <c r="F104" s="8">
        <v>17156328</v>
      </c>
      <c r="G104" s="10">
        <f t="shared" si="3"/>
        <v>3.3370247275824813E-3</v>
      </c>
    </row>
    <row r="105" spans="1:7" ht="30" x14ac:dyDescent="0.25">
      <c r="A105" s="3" t="s">
        <v>336</v>
      </c>
      <c r="B105" s="3" t="s">
        <v>193</v>
      </c>
      <c r="C105" s="41" t="s">
        <v>194</v>
      </c>
      <c r="D105" s="26" t="s">
        <v>628</v>
      </c>
      <c r="E105" s="7">
        <v>30000</v>
      </c>
      <c r="F105" s="8">
        <v>30552732.899999999</v>
      </c>
      <c r="G105" s="10">
        <f t="shared" si="3"/>
        <v>5.9427183475696437E-3</v>
      </c>
    </row>
    <row r="106" spans="1:7" x14ac:dyDescent="0.25">
      <c r="A106" s="3" t="s">
        <v>364</v>
      </c>
      <c r="B106" s="3" t="s">
        <v>227</v>
      </c>
      <c r="C106" s="3" t="s">
        <v>228</v>
      </c>
      <c r="D106" s="26" t="s">
        <v>636</v>
      </c>
      <c r="E106" s="7">
        <v>49775</v>
      </c>
      <c r="F106" s="8">
        <v>50734164.25</v>
      </c>
      <c r="G106" s="10">
        <f t="shared" si="3"/>
        <v>9.868146647434177E-3</v>
      </c>
    </row>
    <row r="107" spans="1:7" ht="30" x14ac:dyDescent="0.25">
      <c r="A107" s="3" t="s">
        <v>353</v>
      </c>
      <c r="B107" s="3" t="s">
        <v>207</v>
      </c>
      <c r="C107" s="3" t="s">
        <v>208</v>
      </c>
      <c r="D107" s="26" t="s">
        <v>639</v>
      </c>
      <c r="E107" s="7">
        <v>65219</v>
      </c>
      <c r="F107" s="8">
        <v>66297070.07</v>
      </c>
      <c r="G107" s="10">
        <f t="shared" si="3"/>
        <v>1.289523971504033E-2</v>
      </c>
    </row>
    <row r="108" spans="1:7" x14ac:dyDescent="0.25">
      <c r="A108" s="3" t="s">
        <v>34</v>
      </c>
      <c r="B108" s="3" t="s">
        <v>168</v>
      </c>
      <c r="C108" s="3" t="s">
        <v>169</v>
      </c>
      <c r="D108" s="26" t="s">
        <v>127</v>
      </c>
      <c r="E108" s="7">
        <v>26000</v>
      </c>
      <c r="F108" s="8">
        <v>25504960</v>
      </c>
      <c r="G108" s="10">
        <f t="shared" si="3"/>
        <v>4.9608915262054961E-3</v>
      </c>
    </row>
    <row r="109" spans="1:7" ht="30" x14ac:dyDescent="0.25">
      <c r="A109" s="3" t="s">
        <v>745</v>
      </c>
      <c r="B109" s="3" t="s">
        <v>221</v>
      </c>
      <c r="C109" s="3" t="s">
        <v>222</v>
      </c>
      <c r="D109" s="26" t="s">
        <v>746</v>
      </c>
      <c r="E109" s="7">
        <v>2950</v>
      </c>
      <c r="F109" s="8">
        <v>3009206.5</v>
      </c>
      <c r="G109" s="10">
        <f t="shared" si="3"/>
        <v>5.8531152475645902E-4</v>
      </c>
    </row>
    <row r="110" spans="1:7" x14ac:dyDescent="0.25">
      <c r="A110" s="3" t="s">
        <v>333</v>
      </c>
      <c r="B110" s="3" t="s">
        <v>187</v>
      </c>
      <c r="C110" s="42" t="s">
        <v>188</v>
      </c>
      <c r="D110" s="26" t="s">
        <v>630</v>
      </c>
      <c r="E110" s="7">
        <v>34000</v>
      </c>
      <c r="F110" s="8">
        <v>34531420</v>
      </c>
      <c r="G110" s="10">
        <f t="shared" si="3"/>
        <v>6.7166005696869544E-3</v>
      </c>
    </row>
    <row r="111" spans="1:7" ht="30" x14ac:dyDescent="0.25">
      <c r="A111" s="3" t="s">
        <v>418</v>
      </c>
      <c r="B111" s="3" t="s">
        <v>267</v>
      </c>
      <c r="C111" s="3" t="s">
        <v>268</v>
      </c>
      <c r="D111" s="26" t="s">
        <v>137</v>
      </c>
      <c r="E111" s="7">
        <v>112999</v>
      </c>
      <c r="F111" s="8">
        <v>114814893.93000001</v>
      </c>
      <c r="G111" s="10">
        <f t="shared" si="3"/>
        <v>2.2332292792441935E-2</v>
      </c>
    </row>
    <row r="112" spans="1:7" x14ac:dyDescent="0.25">
      <c r="A112" s="3" t="s">
        <v>538</v>
      </c>
      <c r="B112" s="3" t="s">
        <v>305</v>
      </c>
      <c r="C112" s="3" t="s">
        <v>306</v>
      </c>
      <c r="D112" s="26" t="s">
        <v>60</v>
      </c>
      <c r="E112" s="7">
        <v>6250</v>
      </c>
      <c r="F112" s="8">
        <v>6345875</v>
      </c>
      <c r="G112" s="10">
        <f t="shared" si="3"/>
        <v>1.2343166785542617E-3</v>
      </c>
    </row>
    <row r="113" spans="1:7" x14ac:dyDescent="0.25">
      <c r="A113" s="3" t="s">
        <v>423</v>
      </c>
      <c r="B113" s="3" t="s">
        <v>273</v>
      </c>
      <c r="C113" s="3" t="s">
        <v>274</v>
      </c>
      <c r="D113" s="26" t="s">
        <v>144</v>
      </c>
      <c r="E113" s="7">
        <v>80000</v>
      </c>
      <c r="F113" s="8">
        <v>79698400</v>
      </c>
      <c r="G113" s="10">
        <f t="shared" si="3"/>
        <v>1.5501891287503924E-2</v>
      </c>
    </row>
    <row r="114" spans="1:7" ht="30" x14ac:dyDescent="0.25">
      <c r="A114" s="3" t="s">
        <v>339</v>
      </c>
      <c r="B114" s="3" t="s">
        <v>195</v>
      </c>
      <c r="C114" s="3" t="s">
        <v>196</v>
      </c>
      <c r="D114" s="26" t="s">
        <v>625</v>
      </c>
      <c r="E114" s="7">
        <v>21200</v>
      </c>
      <c r="F114" s="8">
        <v>21179436</v>
      </c>
      <c r="G114" s="10">
        <f t="shared" si="3"/>
        <v>4.119547122685612E-3</v>
      </c>
    </row>
    <row r="115" spans="1:7" x14ac:dyDescent="0.25">
      <c r="A115" s="3" t="s">
        <v>36</v>
      </c>
      <c r="B115" s="3" t="s">
        <v>168</v>
      </c>
      <c r="C115" s="3" t="s">
        <v>169</v>
      </c>
      <c r="D115" s="26" t="s">
        <v>129</v>
      </c>
      <c r="E115" s="7">
        <v>24000</v>
      </c>
      <c r="F115" s="8">
        <v>23255520</v>
      </c>
      <c r="G115" s="10">
        <f t="shared" si="3"/>
        <v>4.5233598525738694E-3</v>
      </c>
    </row>
    <row r="116" spans="1:7" x14ac:dyDescent="0.25">
      <c r="A116" s="3" t="s">
        <v>35</v>
      </c>
      <c r="B116" s="3" t="s">
        <v>168</v>
      </c>
      <c r="C116" s="29" t="s">
        <v>169</v>
      </c>
      <c r="D116" s="26" t="s">
        <v>128</v>
      </c>
      <c r="E116" s="7">
        <v>58985</v>
      </c>
      <c r="F116" s="8">
        <v>57503296.799999997</v>
      </c>
      <c r="G116" s="10">
        <f t="shared" si="3"/>
        <v>1.1184789853581406E-2</v>
      </c>
    </row>
    <row r="117" spans="1:7" ht="30" x14ac:dyDescent="0.25">
      <c r="A117" s="3" t="s">
        <v>384</v>
      </c>
      <c r="B117" s="3" t="s">
        <v>241</v>
      </c>
      <c r="C117" s="3" t="s">
        <v>242</v>
      </c>
      <c r="D117" s="26" t="s">
        <v>76</v>
      </c>
      <c r="E117" s="7">
        <v>3607</v>
      </c>
      <c r="F117" s="8">
        <v>3596142.93</v>
      </c>
      <c r="G117" s="10">
        <f t="shared" si="3"/>
        <v>6.9947472916878932E-4</v>
      </c>
    </row>
    <row r="118" spans="1:7" x14ac:dyDescent="0.25">
      <c r="A118" s="3" t="s">
        <v>539</v>
      </c>
      <c r="B118" s="3" t="s">
        <v>305</v>
      </c>
      <c r="C118" s="47" t="s">
        <v>306</v>
      </c>
      <c r="D118" s="26" t="s">
        <v>61</v>
      </c>
      <c r="E118" s="7">
        <v>116750</v>
      </c>
      <c r="F118" s="8">
        <v>116803705</v>
      </c>
      <c r="G118" s="10">
        <f t="shared" si="3"/>
        <v>2.2719130332449315E-2</v>
      </c>
    </row>
    <row r="119" spans="1:7" ht="30" x14ac:dyDescent="0.25">
      <c r="A119" s="3" t="s">
        <v>395</v>
      </c>
      <c r="B119" s="3" t="s">
        <v>251</v>
      </c>
      <c r="C119" s="45" t="s">
        <v>252</v>
      </c>
      <c r="D119" s="26" t="s">
        <v>90</v>
      </c>
      <c r="E119" s="7">
        <v>35060</v>
      </c>
      <c r="F119" s="8">
        <v>34997593.200000003</v>
      </c>
      <c r="G119" s="10">
        <f t="shared" si="3"/>
        <v>6.8072744887060048E-3</v>
      </c>
    </row>
    <row r="120" spans="1:7" x14ac:dyDescent="0.25">
      <c r="A120" s="3" t="s">
        <v>444</v>
      </c>
      <c r="B120" s="3" t="s">
        <v>295</v>
      </c>
      <c r="C120" s="45" t="s">
        <v>296</v>
      </c>
      <c r="D120" s="26" t="s">
        <v>141</v>
      </c>
      <c r="E120" s="7">
        <v>120</v>
      </c>
      <c r="F120" s="8">
        <v>124376.4</v>
      </c>
      <c r="G120" s="10">
        <f t="shared" si="3"/>
        <v>2.4192072005599899E-5</v>
      </c>
    </row>
    <row r="121" spans="1:7" ht="30" x14ac:dyDescent="0.25">
      <c r="A121" s="3" t="s">
        <v>646</v>
      </c>
      <c r="B121" s="3" t="s">
        <v>177</v>
      </c>
      <c r="C121" s="47" t="s">
        <v>178</v>
      </c>
      <c r="D121" s="26" t="s">
        <v>642</v>
      </c>
      <c r="E121" s="7">
        <v>1485</v>
      </c>
      <c r="F121" s="8">
        <v>1523892.15</v>
      </c>
      <c r="G121" s="10">
        <f t="shared" si="3"/>
        <v>2.9640758714328798E-4</v>
      </c>
    </row>
    <row r="122" spans="1:7" ht="30" x14ac:dyDescent="0.25">
      <c r="A122" s="3" t="s">
        <v>439</v>
      </c>
      <c r="B122" s="3" t="s">
        <v>593</v>
      </c>
      <c r="C122" s="47" t="s">
        <v>292</v>
      </c>
      <c r="D122" s="26" t="s">
        <v>51</v>
      </c>
      <c r="E122" s="7">
        <v>23250</v>
      </c>
      <c r="F122" s="8">
        <v>24324847.5</v>
      </c>
      <c r="G122" s="10">
        <f t="shared" si="3"/>
        <v>4.7313514641462266E-3</v>
      </c>
    </row>
    <row r="123" spans="1:7" ht="30" x14ac:dyDescent="0.25">
      <c r="A123" s="3" t="s">
        <v>360</v>
      </c>
      <c r="B123" s="3" t="s">
        <v>219</v>
      </c>
      <c r="C123" s="3" t="s">
        <v>220</v>
      </c>
      <c r="D123" s="26" t="s">
        <v>620</v>
      </c>
      <c r="E123" s="7">
        <v>12197</v>
      </c>
      <c r="F123" s="8">
        <v>12302747.99</v>
      </c>
      <c r="G123" s="10">
        <f t="shared" si="3"/>
        <v>2.3929697695127808E-3</v>
      </c>
    </row>
    <row r="124" spans="1:7" ht="30" x14ac:dyDescent="0.25">
      <c r="A124" s="3" t="s">
        <v>367</v>
      </c>
      <c r="B124" s="3" t="s">
        <v>231</v>
      </c>
      <c r="C124" s="37" t="s">
        <v>232</v>
      </c>
      <c r="D124" s="26" t="s">
        <v>634</v>
      </c>
      <c r="E124" s="7">
        <v>48000</v>
      </c>
      <c r="F124" s="8">
        <v>49677120</v>
      </c>
      <c r="G124" s="10">
        <f t="shared" si="3"/>
        <v>9.6625442131371142E-3</v>
      </c>
    </row>
    <row r="125" spans="1:7" x14ac:dyDescent="0.25">
      <c r="A125" s="3" t="s">
        <v>323</v>
      </c>
      <c r="B125" s="3" t="s">
        <v>179</v>
      </c>
      <c r="C125" s="45" t="s">
        <v>180</v>
      </c>
      <c r="D125" s="26" t="s">
        <v>607</v>
      </c>
      <c r="E125" s="7">
        <v>4000</v>
      </c>
      <c r="F125" s="8">
        <v>4069233.32</v>
      </c>
      <c r="G125" s="10">
        <f t="shared" si="3"/>
        <v>7.9149408959437912E-4</v>
      </c>
    </row>
    <row r="126" spans="1:7" ht="30" x14ac:dyDescent="0.25">
      <c r="A126" s="3" t="s">
        <v>419</v>
      </c>
      <c r="B126" s="3" t="s">
        <v>267</v>
      </c>
      <c r="C126" s="3" t="s">
        <v>268</v>
      </c>
      <c r="D126" s="26" t="s">
        <v>138</v>
      </c>
      <c r="E126" s="7">
        <v>4460</v>
      </c>
      <c r="F126" s="8">
        <v>4532787.2000000002</v>
      </c>
      <c r="G126" s="10">
        <f t="shared" si="3"/>
        <v>8.8165853271570456E-4</v>
      </c>
    </row>
    <row r="127" spans="1:7" x14ac:dyDescent="0.25">
      <c r="A127" s="3" t="s">
        <v>443</v>
      </c>
      <c r="B127" s="3" t="s">
        <v>293</v>
      </c>
      <c r="C127" s="3" t="s">
        <v>294</v>
      </c>
      <c r="D127" s="26" t="s">
        <v>108</v>
      </c>
      <c r="E127" s="7">
        <v>30720</v>
      </c>
      <c r="F127" s="8">
        <v>30819253.859999999</v>
      </c>
      <c r="G127" s="10">
        <f t="shared" si="3"/>
        <v>5.9945585218737852E-3</v>
      </c>
    </row>
    <row r="128" spans="1:7" ht="30" x14ac:dyDescent="0.25">
      <c r="A128" s="3" t="s">
        <v>762</v>
      </c>
      <c r="B128" s="3" t="s">
        <v>221</v>
      </c>
      <c r="C128" s="42" t="s">
        <v>222</v>
      </c>
      <c r="D128" s="26" t="s">
        <v>761</v>
      </c>
      <c r="E128" s="7">
        <v>2000</v>
      </c>
      <c r="F128" s="8">
        <v>2031740</v>
      </c>
      <c r="G128" s="10">
        <f t="shared" si="3"/>
        <v>3.9518751448552571E-4</v>
      </c>
    </row>
    <row r="129" spans="1:7" ht="30" x14ac:dyDescent="0.25">
      <c r="A129" s="3" t="s">
        <v>374</v>
      </c>
      <c r="B129" s="3" t="s">
        <v>239</v>
      </c>
      <c r="C129" s="42" t="s">
        <v>240</v>
      </c>
      <c r="D129" s="26" t="s">
        <v>629</v>
      </c>
      <c r="E129" s="7">
        <v>33065</v>
      </c>
      <c r="F129" s="8">
        <v>32838504.75</v>
      </c>
      <c r="G129" s="10">
        <f t="shared" si="3"/>
        <v>6.3873168178869488E-3</v>
      </c>
    </row>
    <row r="130" spans="1:7" x14ac:dyDescent="0.25">
      <c r="A130" s="3" t="s">
        <v>647</v>
      </c>
      <c r="B130" s="3" t="s">
        <v>263</v>
      </c>
      <c r="C130" s="3" t="s">
        <v>264</v>
      </c>
      <c r="D130" s="26" t="s">
        <v>643</v>
      </c>
      <c r="E130" s="7">
        <v>46262</v>
      </c>
      <c r="F130" s="8">
        <v>46045493.840000004</v>
      </c>
      <c r="G130" s="10">
        <f t="shared" si="3"/>
        <v>8.956167749755474E-3</v>
      </c>
    </row>
    <row r="131" spans="1:7" x14ac:dyDescent="0.25">
      <c r="A131" s="3" t="s">
        <v>373</v>
      </c>
      <c r="B131" s="3" t="s">
        <v>237</v>
      </c>
      <c r="C131" s="42" t="s">
        <v>238</v>
      </c>
      <c r="D131" s="26" t="s">
        <v>605</v>
      </c>
      <c r="E131" s="7">
        <v>3294</v>
      </c>
      <c r="F131" s="8">
        <v>3278221.74</v>
      </c>
      <c r="G131" s="10">
        <f t="shared" si="3"/>
        <v>6.376368538115189E-4</v>
      </c>
    </row>
    <row r="132" spans="1:7" x14ac:dyDescent="0.25">
      <c r="A132" s="3" t="s">
        <v>335</v>
      </c>
      <c r="B132" s="3" t="s">
        <v>191</v>
      </c>
      <c r="C132" s="3" t="s">
        <v>192</v>
      </c>
      <c r="D132" s="26" t="s">
        <v>148</v>
      </c>
      <c r="E132" s="7">
        <v>8705</v>
      </c>
      <c r="F132" s="8">
        <v>8739994.0999999996</v>
      </c>
      <c r="G132" s="10">
        <f t="shared" si="3"/>
        <v>1.6999894400844394E-3</v>
      </c>
    </row>
    <row r="133" spans="1:7" ht="30" x14ac:dyDescent="0.25">
      <c r="A133" s="3" t="s">
        <v>385</v>
      </c>
      <c r="B133" s="3" t="s">
        <v>241</v>
      </c>
      <c r="C133" s="3" t="s">
        <v>242</v>
      </c>
      <c r="D133" s="26" t="s">
        <v>627</v>
      </c>
      <c r="E133" s="7">
        <v>25000</v>
      </c>
      <c r="F133" s="8">
        <v>19580000</v>
      </c>
      <c r="G133" s="10">
        <f t="shared" ref="G133:G164" si="4">F133/$F$276</f>
        <v>3.808445733030109E-3</v>
      </c>
    </row>
    <row r="134" spans="1:7" x14ac:dyDescent="0.25">
      <c r="A134" s="3" t="s">
        <v>397</v>
      </c>
      <c r="B134" s="3" t="s">
        <v>253</v>
      </c>
      <c r="C134" s="3" t="s">
        <v>254</v>
      </c>
      <c r="D134" s="26" t="s">
        <v>84</v>
      </c>
      <c r="E134" s="7">
        <v>2000</v>
      </c>
      <c r="F134" s="8">
        <v>2011920</v>
      </c>
      <c r="G134" s="10">
        <f t="shared" si="4"/>
        <v>3.9133238708876082E-4</v>
      </c>
    </row>
    <row r="135" spans="1:7" ht="30" x14ac:dyDescent="0.25">
      <c r="A135" s="3" t="s">
        <v>440</v>
      </c>
      <c r="B135" s="3" t="s">
        <v>593</v>
      </c>
      <c r="C135" s="3" t="s">
        <v>292</v>
      </c>
      <c r="D135" s="26" t="s">
        <v>637</v>
      </c>
      <c r="E135" s="7">
        <v>55000</v>
      </c>
      <c r="F135" s="8">
        <v>52831350</v>
      </c>
      <c r="G135" s="10">
        <f t="shared" si="4"/>
        <v>1.0276063813979584E-2</v>
      </c>
    </row>
    <row r="136" spans="1:7" ht="30" x14ac:dyDescent="0.25">
      <c r="A136" s="3" t="s">
        <v>733</v>
      </c>
      <c r="B136" s="3" t="s">
        <v>221</v>
      </c>
      <c r="C136" s="3" t="s">
        <v>222</v>
      </c>
      <c r="D136" s="30" t="s">
        <v>732</v>
      </c>
      <c r="E136" s="7">
        <v>2865</v>
      </c>
      <c r="F136" s="8">
        <v>2872420.35</v>
      </c>
      <c r="G136" s="10">
        <f t="shared" si="4"/>
        <v>5.5870567034863906E-4</v>
      </c>
    </row>
    <row r="137" spans="1:7" x14ac:dyDescent="0.25">
      <c r="A137" s="3" t="s">
        <v>387</v>
      </c>
      <c r="B137" s="3" t="s">
        <v>243</v>
      </c>
      <c r="C137" s="3" t="s">
        <v>244</v>
      </c>
      <c r="D137" s="26" t="s">
        <v>69</v>
      </c>
      <c r="E137" s="7">
        <v>2000</v>
      </c>
      <c r="F137" s="8">
        <v>1937140</v>
      </c>
      <c r="G137" s="10">
        <f t="shared" si="4"/>
        <v>3.7678715869672857E-4</v>
      </c>
    </row>
    <row r="138" spans="1:7" ht="30" x14ac:dyDescent="0.25">
      <c r="A138" s="3" t="s">
        <v>332</v>
      </c>
      <c r="B138" s="3" t="s">
        <v>185</v>
      </c>
      <c r="C138" s="30" t="s">
        <v>186</v>
      </c>
      <c r="D138" s="23" t="s">
        <v>119</v>
      </c>
      <c r="E138" s="7">
        <v>13903</v>
      </c>
      <c r="F138" s="8">
        <v>13641762.630000001</v>
      </c>
      <c r="G138" s="10">
        <f t="shared" si="4"/>
        <v>2.6534173993479622E-3</v>
      </c>
    </row>
    <row r="139" spans="1:7" x14ac:dyDescent="0.25">
      <c r="A139" s="3" t="s">
        <v>540</v>
      </c>
      <c r="B139" s="3" t="s">
        <v>305</v>
      </c>
      <c r="C139" s="41" t="s">
        <v>306</v>
      </c>
      <c r="D139" s="23" t="s">
        <v>62</v>
      </c>
      <c r="E139" s="7">
        <v>6743</v>
      </c>
      <c r="F139" s="8">
        <v>6361143.9100000001</v>
      </c>
      <c r="G139" s="10">
        <f t="shared" si="4"/>
        <v>1.2372865873968317E-3</v>
      </c>
    </row>
    <row r="140" spans="1:7" x14ac:dyDescent="0.25">
      <c r="A140" s="3" t="s">
        <v>37</v>
      </c>
      <c r="B140" s="3" t="s">
        <v>168</v>
      </c>
      <c r="C140" s="44" t="s">
        <v>169</v>
      </c>
      <c r="D140" s="23" t="s">
        <v>130</v>
      </c>
      <c r="E140" s="7">
        <v>48000</v>
      </c>
      <c r="F140" s="8">
        <v>43706880</v>
      </c>
      <c r="G140" s="10">
        <f t="shared" si="4"/>
        <v>8.5012911460704294E-3</v>
      </c>
    </row>
    <row r="141" spans="1:7" ht="30" x14ac:dyDescent="0.25">
      <c r="A141" s="3" t="s">
        <v>342</v>
      </c>
      <c r="B141" s="3" t="s">
        <v>201</v>
      </c>
      <c r="C141" s="3" t="s">
        <v>202</v>
      </c>
      <c r="D141" s="23" t="s">
        <v>155</v>
      </c>
      <c r="E141" s="7">
        <v>3850</v>
      </c>
      <c r="F141" s="8">
        <v>3795522.5</v>
      </c>
      <c r="G141" s="10">
        <f t="shared" si="4"/>
        <v>7.3825543767848682E-4</v>
      </c>
    </row>
    <row r="142" spans="1:7" ht="30" x14ac:dyDescent="0.25">
      <c r="A142" s="3" t="s">
        <v>543</v>
      </c>
      <c r="B142" s="3" t="s">
        <v>307</v>
      </c>
      <c r="C142" s="3" t="s">
        <v>308</v>
      </c>
      <c r="D142" s="23" t="s">
        <v>48</v>
      </c>
      <c r="E142" s="7">
        <v>35722</v>
      </c>
      <c r="F142" s="8">
        <v>31669696.32</v>
      </c>
      <c r="G142" s="10">
        <f t="shared" si="4"/>
        <v>6.159975475805074E-3</v>
      </c>
    </row>
    <row r="143" spans="1:7" ht="30" x14ac:dyDescent="0.25">
      <c r="A143" s="3" t="s">
        <v>425</v>
      </c>
      <c r="B143" s="3" t="s">
        <v>277</v>
      </c>
      <c r="C143" s="27" t="s">
        <v>278</v>
      </c>
      <c r="D143" s="23" t="s">
        <v>619</v>
      </c>
      <c r="E143" s="7">
        <v>11295</v>
      </c>
      <c r="F143" s="8">
        <v>11109649.050000001</v>
      </c>
      <c r="G143" s="10">
        <f t="shared" si="4"/>
        <v>2.1609037548485448E-3</v>
      </c>
    </row>
    <row r="144" spans="1:7" x14ac:dyDescent="0.25">
      <c r="A144" s="3" t="s">
        <v>690</v>
      </c>
      <c r="B144" s="3" t="s">
        <v>168</v>
      </c>
      <c r="C144" s="3" t="s">
        <v>169</v>
      </c>
      <c r="D144" s="23" t="s">
        <v>687</v>
      </c>
      <c r="E144" s="7">
        <v>86520</v>
      </c>
      <c r="F144" s="8">
        <v>87418077.599999994</v>
      </c>
      <c r="G144" s="10">
        <f t="shared" si="4"/>
        <v>1.7003422095271448E-2</v>
      </c>
    </row>
    <row r="145" spans="1:7" ht="30" x14ac:dyDescent="0.25">
      <c r="A145" s="3" t="s">
        <v>369</v>
      </c>
      <c r="B145" s="3" t="s">
        <v>233</v>
      </c>
      <c r="C145" s="3" t="s">
        <v>234</v>
      </c>
      <c r="D145" s="23" t="s">
        <v>146</v>
      </c>
      <c r="E145" s="7">
        <v>15698</v>
      </c>
      <c r="F145" s="8">
        <v>15001008.800000001</v>
      </c>
      <c r="G145" s="10">
        <f t="shared" si="4"/>
        <v>2.9178002020177284E-3</v>
      </c>
    </row>
    <row r="146" spans="1:7" x14ac:dyDescent="0.25">
      <c r="A146" s="3" t="s">
        <v>358</v>
      </c>
      <c r="B146" s="3" t="s">
        <v>215</v>
      </c>
      <c r="C146" s="3" t="s">
        <v>216</v>
      </c>
      <c r="D146" s="23" t="s">
        <v>70</v>
      </c>
      <c r="E146" s="7">
        <v>42000</v>
      </c>
      <c r="F146" s="8">
        <v>42493920</v>
      </c>
      <c r="G146" s="10">
        <f t="shared" si="4"/>
        <v>8.265362017554791E-3</v>
      </c>
    </row>
    <row r="147" spans="1:7" x14ac:dyDescent="0.25">
      <c r="A147" s="3" t="s">
        <v>38</v>
      </c>
      <c r="B147" s="3" t="s">
        <v>168</v>
      </c>
      <c r="C147" s="29" t="s">
        <v>169</v>
      </c>
      <c r="D147" s="23" t="s">
        <v>131</v>
      </c>
      <c r="E147" s="7">
        <v>15000</v>
      </c>
      <c r="F147" s="8">
        <v>12788100</v>
      </c>
      <c r="G147" s="10">
        <f t="shared" si="4"/>
        <v>2.4873741000287198E-3</v>
      </c>
    </row>
    <row r="148" spans="1:7" x14ac:dyDescent="0.25">
      <c r="A148" s="3" t="s">
        <v>414</v>
      </c>
      <c r="B148" s="3" t="s">
        <v>265</v>
      </c>
      <c r="C148" s="3" t="s">
        <v>266</v>
      </c>
      <c r="D148" s="23" t="s">
        <v>616</v>
      </c>
      <c r="E148" s="7">
        <v>6614</v>
      </c>
      <c r="F148" s="8">
        <v>6672996.8799999999</v>
      </c>
      <c r="G148" s="10">
        <f t="shared" si="4"/>
        <v>1.2979441518978156E-3</v>
      </c>
    </row>
    <row r="149" spans="1:7" x14ac:dyDescent="0.25">
      <c r="A149" s="38" t="s">
        <v>415</v>
      </c>
      <c r="B149" s="38" t="s">
        <v>265</v>
      </c>
      <c r="C149" s="38" t="s">
        <v>266</v>
      </c>
      <c r="D149" s="38" t="s">
        <v>136</v>
      </c>
      <c r="E149" s="7">
        <v>1310</v>
      </c>
      <c r="F149" s="8">
        <v>1302677.1000000001</v>
      </c>
      <c r="G149" s="10">
        <f t="shared" si="4"/>
        <v>2.5337972640505804E-4</v>
      </c>
    </row>
    <row r="150" spans="1:7" ht="30" x14ac:dyDescent="0.25">
      <c r="A150" s="3" t="s">
        <v>764</v>
      </c>
      <c r="B150" s="3" t="s">
        <v>221</v>
      </c>
      <c r="C150" s="3" t="s">
        <v>222</v>
      </c>
      <c r="D150" s="23" t="s">
        <v>763</v>
      </c>
      <c r="E150" s="7">
        <v>9580</v>
      </c>
      <c r="F150" s="8">
        <v>9585313.4499999993</v>
      </c>
      <c r="G150" s="10">
        <f t="shared" si="4"/>
        <v>1.8644099136061599E-3</v>
      </c>
    </row>
    <row r="151" spans="1:7" ht="30" x14ac:dyDescent="0.25">
      <c r="A151" s="3" t="s">
        <v>320</v>
      </c>
      <c r="B151" s="3" t="s">
        <v>177</v>
      </c>
      <c r="C151" s="3" t="s">
        <v>178</v>
      </c>
      <c r="D151" s="23" t="s">
        <v>626</v>
      </c>
      <c r="E151" s="7">
        <v>22200</v>
      </c>
      <c r="F151" s="8">
        <v>21797736</v>
      </c>
      <c r="G151" s="10">
        <f t="shared" si="4"/>
        <v>4.2398107588823694E-3</v>
      </c>
    </row>
    <row r="152" spans="1:7" ht="30" x14ac:dyDescent="0.25">
      <c r="A152" s="3" t="s">
        <v>424</v>
      </c>
      <c r="B152" s="3" t="s">
        <v>275</v>
      </c>
      <c r="C152" s="3" t="s">
        <v>276</v>
      </c>
      <c r="D152" s="29" t="s">
        <v>622</v>
      </c>
      <c r="E152" s="7">
        <v>56835</v>
      </c>
      <c r="F152" s="8">
        <v>57659675.850000001</v>
      </c>
      <c r="G152" s="10">
        <f t="shared" si="4"/>
        <v>1.1215206662861682E-2</v>
      </c>
    </row>
    <row r="153" spans="1:7" ht="30" x14ac:dyDescent="0.25">
      <c r="A153" s="3" t="s">
        <v>431</v>
      </c>
      <c r="B153" s="3" t="s">
        <v>283</v>
      </c>
      <c r="C153" s="3" t="s">
        <v>284</v>
      </c>
      <c r="D153" s="29" t="s">
        <v>611</v>
      </c>
      <c r="E153" s="7">
        <v>5550</v>
      </c>
      <c r="F153" s="8">
        <v>5280085.63</v>
      </c>
      <c r="G153" s="10">
        <f t="shared" si="4"/>
        <v>1.0270132577940294E-3</v>
      </c>
    </row>
    <row r="154" spans="1:7" x14ac:dyDescent="0.25">
      <c r="A154" s="3" t="s">
        <v>417</v>
      </c>
      <c r="B154" s="3" t="s">
        <v>265</v>
      </c>
      <c r="C154" s="3" t="s">
        <v>266</v>
      </c>
      <c r="D154" s="29" t="s">
        <v>618</v>
      </c>
      <c r="E154" s="7">
        <v>5255</v>
      </c>
      <c r="F154" s="8">
        <v>5190678.8</v>
      </c>
      <c r="G154" s="10">
        <f t="shared" si="4"/>
        <v>1.0096230095704721E-3</v>
      </c>
    </row>
    <row r="155" spans="1:7" ht="30" x14ac:dyDescent="0.25">
      <c r="A155" s="3" t="s">
        <v>352</v>
      </c>
      <c r="B155" s="3" t="s">
        <v>205</v>
      </c>
      <c r="C155" s="29" t="s">
        <v>206</v>
      </c>
      <c r="D155" s="30" t="s">
        <v>103</v>
      </c>
      <c r="E155" s="7">
        <v>35992</v>
      </c>
      <c r="F155" s="8">
        <v>35775688.079999998</v>
      </c>
      <c r="G155" s="10">
        <f t="shared" si="4"/>
        <v>6.9586193367973505E-3</v>
      </c>
    </row>
    <row r="156" spans="1:7" x14ac:dyDescent="0.25">
      <c r="A156" s="3" t="s">
        <v>422</v>
      </c>
      <c r="B156" s="3" t="s">
        <v>273</v>
      </c>
      <c r="C156" s="3" t="s">
        <v>274</v>
      </c>
      <c r="D156" s="23" t="s">
        <v>145</v>
      </c>
      <c r="E156" s="7">
        <v>20000</v>
      </c>
      <c r="F156" s="8">
        <v>19719400</v>
      </c>
      <c r="G156" s="10">
        <f t="shared" si="4"/>
        <v>3.8355599993827338E-3</v>
      </c>
    </row>
    <row r="157" spans="1:7" ht="30" x14ac:dyDescent="0.25">
      <c r="A157" s="3" t="s">
        <v>343</v>
      </c>
      <c r="B157" s="3" t="s">
        <v>203</v>
      </c>
      <c r="C157" s="3" t="s">
        <v>204</v>
      </c>
      <c r="D157" s="29" t="s">
        <v>54</v>
      </c>
      <c r="E157" s="7">
        <v>5987</v>
      </c>
      <c r="F157" s="8">
        <v>5984756.4900000002</v>
      </c>
      <c r="G157" s="10">
        <f t="shared" si="4"/>
        <v>1.1640766250033071E-3</v>
      </c>
    </row>
    <row r="158" spans="1:7" x14ac:dyDescent="0.25">
      <c r="A158" s="3" t="s">
        <v>396</v>
      </c>
      <c r="B158" s="3" t="s">
        <v>253</v>
      </c>
      <c r="C158" s="3" t="s">
        <v>254</v>
      </c>
      <c r="D158" s="23" t="s">
        <v>83</v>
      </c>
      <c r="E158" s="7">
        <v>34415</v>
      </c>
      <c r="F158" s="8">
        <v>33349167.449999999</v>
      </c>
      <c r="G158" s="10">
        <f t="shared" si="4"/>
        <v>6.4866442530673698E-3</v>
      </c>
    </row>
    <row r="159" spans="1:7" ht="30" x14ac:dyDescent="0.25">
      <c r="A159" s="3" t="s">
        <v>337</v>
      </c>
      <c r="B159" s="3" t="s">
        <v>193</v>
      </c>
      <c r="C159" s="38" t="s">
        <v>194</v>
      </c>
      <c r="D159" s="29" t="s">
        <v>149</v>
      </c>
      <c r="E159" s="7">
        <v>15000</v>
      </c>
      <c r="F159" s="8">
        <v>14491800</v>
      </c>
      <c r="G159" s="10">
        <f t="shared" si="4"/>
        <v>2.8187555604660742E-3</v>
      </c>
    </row>
    <row r="160" spans="1:7" x14ac:dyDescent="0.25">
      <c r="A160" s="3" t="s">
        <v>585</v>
      </c>
      <c r="B160" s="3" t="s">
        <v>168</v>
      </c>
      <c r="C160" s="3" t="s">
        <v>169</v>
      </c>
      <c r="D160" s="23" t="s">
        <v>584</v>
      </c>
      <c r="E160" s="7">
        <v>47950</v>
      </c>
      <c r="F160" s="8">
        <v>43556821</v>
      </c>
      <c r="G160" s="10">
        <f t="shared" si="4"/>
        <v>8.4721036303271827E-3</v>
      </c>
    </row>
    <row r="161" spans="1:7" ht="30" x14ac:dyDescent="0.25">
      <c r="A161" s="3" t="s">
        <v>357</v>
      </c>
      <c r="B161" s="3" t="s">
        <v>213</v>
      </c>
      <c r="C161" s="30" t="s">
        <v>214</v>
      </c>
      <c r="D161" s="23" t="s">
        <v>64</v>
      </c>
      <c r="E161" s="7">
        <v>220</v>
      </c>
      <c r="F161" s="8">
        <v>205667</v>
      </c>
      <c r="G161" s="10">
        <f t="shared" si="4"/>
        <v>4.000365723059772E-5</v>
      </c>
    </row>
    <row r="162" spans="1:7" x14ac:dyDescent="0.25">
      <c r="A162" s="3" t="s">
        <v>327</v>
      </c>
      <c r="B162" s="3" t="s">
        <v>183</v>
      </c>
      <c r="C162" s="3" t="s">
        <v>184</v>
      </c>
      <c r="D162" s="23" t="s">
        <v>107</v>
      </c>
      <c r="E162" s="7">
        <v>38000</v>
      </c>
      <c r="F162" s="8">
        <v>35561920</v>
      </c>
      <c r="G162" s="10">
        <f t="shared" si="4"/>
        <v>6.917039963348217E-3</v>
      </c>
    </row>
    <row r="163" spans="1:7" ht="30" x14ac:dyDescent="0.25">
      <c r="A163" s="3" t="s">
        <v>399</v>
      </c>
      <c r="B163" s="3" t="s">
        <v>257</v>
      </c>
      <c r="C163" s="44" t="s">
        <v>258</v>
      </c>
      <c r="D163" s="23" t="s">
        <v>142</v>
      </c>
      <c r="E163" s="7">
        <v>2492</v>
      </c>
      <c r="F163" s="8">
        <v>2274373.64</v>
      </c>
      <c r="G163" s="10">
        <f t="shared" si="4"/>
        <v>4.4238143945731141E-4</v>
      </c>
    </row>
    <row r="164" spans="1:7" ht="30" x14ac:dyDescent="0.25">
      <c r="A164" s="3" t="s">
        <v>433</v>
      </c>
      <c r="B164" s="3" t="s">
        <v>285</v>
      </c>
      <c r="C164" s="37" t="s">
        <v>286</v>
      </c>
      <c r="D164" s="23" t="s">
        <v>156</v>
      </c>
      <c r="E164" s="7">
        <v>50400</v>
      </c>
      <c r="F164" s="8">
        <v>45864504</v>
      </c>
      <c r="G164" s="10">
        <f t="shared" si="4"/>
        <v>8.9209639712125831E-3</v>
      </c>
    </row>
    <row r="165" spans="1:7" ht="45" x14ac:dyDescent="0.25">
      <c r="A165" s="3" t="s">
        <v>411</v>
      </c>
      <c r="B165" s="3" t="s">
        <v>261</v>
      </c>
      <c r="C165" s="40" t="s">
        <v>262</v>
      </c>
      <c r="D165" s="23" t="s">
        <v>91</v>
      </c>
      <c r="E165" s="7">
        <v>22203</v>
      </c>
      <c r="F165" s="8">
        <v>21732740.460000001</v>
      </c>
      <c r="G165" s="10">
        <f t="shared" ref="G165:G196" si="5">F165/$F$276</f>
        <v>4.2271686757884477E-3</v>
      </c>
    </row>
    <row r="166" spans="1:7" ht="30" x14ac:dyDescent="0.25">
      <c r="A166" s="3" t="s">
        <v>441</v>
      </c>
      <c r="B166" s="3" t="s">
        <v>593</v>
      </c>
      <c r="C166" s="27" t="s">
        <v>292</v>
      </c>
      <c r="D166" s="23" t="s">
        <v>52</v>
      </c>
      <c r="E166" s="7">
        <v>34949</v>
      </c>
      <c r="F166" s="8">
        <v>34139930.649999999</v>
      </c>
      <c r="G166" s="10">
        <f t="shared" si="5"/>
        <v>6.6404531772184033E-3</v>
      </c>
    </row>
    <row r="167" spans="1:7" x14ac:dyDescent="0.25">
      <c r="A167" s="3" t="s">
        <v>324</v>
      </c>
      <c r="B167" s="3" t="s">
        <v>179</v>
      </c>
      <c r="C167" s="47" t="s">
        <v>180</v>
      </c>
      <c r="D167" s="23" t="s">
        <v>95</v>
      </c>
      <c r="E167" s="7">
        <v>25000</v>
      </c>
      <c r="F167" s="8">
        <v>23872000</v>
      </c>
      <c r="G167" s="10">
        <f t="shared" si="5"/>
        <v>4.6432694861539715E-3</v>
      </c>
    </row>
    <row r="168" spans="1:7" x14ac:dyDescent="0.25">
      <c r="A168" s="3" t="s">
        <v>44</v>
      </c>
      <c r="B168" s="3" t="s">
        <v>168</v>
      </c>
      <c r="C168" s="18" t="s">
        <v>169</v>
      </c>
      <c r="D168" s="23" t="s">
        <v>94</v>
      </c>
      <c r="E168" s="7">
        <v>40301</v>
      </c>
      <c r="F168" s="8">
        <v>42307087.700000003</v>
      </c>
      <c r="G168" s="10">
        <f t="shared" si="5"/>
        <v>8.2290218400406338E-3</v>
      </c>
    </row>
    <row r="169" spans="1:7" x14ac:dyDescent="0.25">
      <c r="A169" s="3" t="s">
        <v>365</v>
      </c>
      <c r="B169" s="3" t="s">
        <v>229</v>
      </c>
      <c r="C169" s="43" t="s">
        <v>230</v>
      </c>
      <c r="D169" s="23" t="s">
        <v>96</v>
      </c>
      <c r="E169" s="7">
        <v>7100</v>
      </c>
      <c r="F169" s="8">
        <v>6861795</v>
      </c>
      <c r="G169" s="10">
        <f t="shared" si="5"/>
        <v>1.334666695029486E-3</v>
      </c>
    </row>
    <row r="170" spans="1:7" x14ac:dyDescent="0.25">
      <c r="A170" s="3" t="s">
        <v>47</v>
      </c>
      <c r="B170" s="3" t="s">
        <v>172</v>
      </c>
      <c r="C170" s="42" t="s">
        <v>173</v>
      </c>
      <c r="D170" s="23" t="s">
        <v>82</v>
      </c>
      <c r="E170" s="7">
        <v>2000</v>
      </c>
      <c r="F170" s="8">
        <v>1522705.36</v>
      </c>
      <c r="G170" s="10">
        <f t="shared" si="5"/>
        <v>2.9617674826118879E-4</v>
      </c>
    </row>
    <row r="171" spans="1:7" ht="30" x14ac:dyDescent="0.25">
      <c r="A171" s="3" t="s">
        <v>344</v>
      </c>
      <c r="B171" s="3" t="s">
        <v>203</v>
      </c>
      <c r="C171" s="3" t="s">
        <v>204</v>
      </c>
      <c r="D171" s="23" t="s">
        <v>55</v>
      </c>
      <c r="E171" s="7">
        <v>13650</v>
      </c>
      <c r="F171" s="8">
        <v>13386691.5</v>
      </c>
      <c r="G171" s="10">
        <f t="shared" si="5"/>
        <v>2.6038042963516563E-3</v>
      </c>
    </row>
    <row r="172" spans="1:7" ht="30" x14ac:dyDescent="0.25">
      <c r="A172" s="3" t="s">
        <v>354</v>
      </c>
      <c r="B172" s="3" t="s">
        <v>209</v>
      </c>
      <c r="C172" s="36" t="s">
        <v>210</v>
      </c>
      <c r="D172" s="23" t="s">
        <v>56</v>
      </c>
      <c r="E172" s="7">
        <v>11000</v>
      </c>
      <c r="F172" s="8">
        <v>10931250</v>
      </c>
      <c r="G172" s="10">
        <f t="shared" si="5"/>
        <v>2.1262039029206017E-3</v>
      </c>
    </row>
    <row r="173" spans="1:7" x14ac:dyDescent="0.25">
      <c r="A173" s="3" t="s">
        <v>325</v>
      </c>
      <c r="B173" s="3" t="s">
        <v>181</v>
      </c>
      <c r="C173" s="3" t="s">
        <v>182</v>
      </c>
      <c r="D173" s="23" t="s">
        <v>106</v>
      </c>
      <c r="E173" s="7">
        <v>50000</v>
      </c>
      <c r="F173" s="8">
        <v>48226000</v>
      </c>
      <c r="G173" s="10">
        <f t="shared" si="5"/>
        <v>9.3802913136419828E-3</v>
      </c>
    </row>
    <row r="174" spans="1:7" ht="30" x14ac:dyDescent="0.25">
      <c r="A174" s="3" t="s">
        <v>544</v>
      </c>
      <c r="B174" s="3" t="s">
        <v>309</v>
      </c>
      <c r="C174" s="29" t="s">
        <v>310</v>
      </c>
      <c r="D174" s="23" t="s">
        <v>151</v>
      </c>
      <c r="E174" s="7">
        <v>12000</v>
      </c>
      <c r="F174" s="8">
        <v>11454603.6</v>
      </c>
      <c r="G174" s="10">
        <f t="shared" si="5"/>
        <v>2.2279998061272384E-3</v>
      </c>
    </row>
    <row r="175" spans="1:7" ht="30" x14ac:dyDescent="0.25">
      <c r="A175" s="3" t="s">
        <v>650</v>
      </c>
      <c r="B175" s="3" t="s">
        <v>507</v>
      </c>
      <c r="C175" s="31" t="s">
        <v>508</v>
      </c>
      <c r="D175" s="23" t="s">
        <v>481</v>
      </c>
      <c r="E175" s="7">
        <v>2780</v>
      </c>
      <c r="F175" s="8">
        <v>2586873.4</v>
      </c>
      <c r="G175" s="10">
        <f t="shared" si="5"/>
        <v>5.0316480909699129E-4</v>
      </c>
    </row>
    <row r="176" spans="1:7" ht="30" x14ac:dyDescent="0.25">
      <c r="A176" s="3" t="s">
        <v>435</v>
      </c>
      <c r="B176" s="3" t="s">
        <v>287</v>
      </c>
      <c r="C176" s="46" t="s">
        <v>288</v>
      </c>
      <c r="D176" s="23" t="s">
        <v>158</v>
      </c>
      <c r="E176" s="7">
        <v>32500</v>
      </c>
      <c r="F176" s="8">
        <v>32545825</v>
      </c>
      <c r="G176" s="10">
        <f t="shared" si="5"/>
        <v>6.3303885775891034E-3</v>
      </c>
    </row>
    <row r="177" spans="1:7" x14ac:dyDescent="0.25">
      <c r="A177" s="3" t="s">
        <v>442</v>
      </c>
      <c r="B177" s="3" t="s">
        <v>293</v>
      </c>
      <c r="C177" s="3" t="s">
        <v>294</v>
      </c>
      <c r="D177" s="23" t="s">
        <v>109</v>
      </c>
      <c r="E177" s="7">
        <v>32000</v>
      </c>
      <c r="F177" s="8">
        <v>31433920</v>
      </c>
      <c r="G177" s="10">
        <f t="shared" si="5"/>
        <v>6.1141153471097956E-3</v>
      </c>
    </row>
    <row r="178" spans="1:7" ht="30" x14ac:dyDescent="0.25">
      <c r="A178" s="3" t="s">
        <v>434</v>
      </c>
      <c r="B178" s="3" t="s">
        <v>285</v>
      </c>
      <c r="C178" s="3" t="s">
        <v>286</v>
      </c>
      <c r="D178" s="23" t="s">
        <v>157</v>
      </c>
      <c r="E178" s="7">
        <v>29250</v>
      </c>
      <c r="F178" s="8">
        <v>27948082.5</v>
      </c>
      <c r="G178" s="10">
        <f t="shared" si="5"/>
        <v>5.4360957887384298E-3</v>
      </c>
    </row>
    <row r="179" spans="1:7" x14ac:dyDescent="0.25">
      <c r="A179" s="3" t="s">
        <v>541</v>
      </c>
      <c r="B179" s="3" t="s">
        <v>305</v>
      </c>
      <c r="C179" s="3" t="s">
        <v>306</v>
      </c>
      <c r="D179" s="23" t="s">
        <v>63</v>
      </c>
      <c r="E179" s="7">
        <v>17222</v>
      </c>
      <c r="F179" s="8">
        <v>16366927.699999999</v>
      </c>
      <c r="G179" s="10">
        <f t="shared" si="5"/>
        <v>3.1834808969293817E-3</v>
      </c>
    </row>
    <row r="180" spans="1:7" x14ac:dyDescent="0.25">
      <c r="A180" s="3" t="s">
        <v>46</v>
      </c>
      <c r="B180" s="3" t="s">
        <v>170</v>
      </c>
      <c r="C180" s="3" t="s">
        <v>171</v>
      </c>
      <c r="D180" s="23" t="s">
        <v>87</v>
      </c>
      <c r="E180" s="7">
        <v>10500</v>
      </c>
      <c r="F180" s="8">
        <v>9780225</v>
      </c>
      <c r="G180" s="10">
        <f t="shared" si="5"/>
        <v>1.9023215612525228E-3</v>
      </c>
    </row>
    <row r="181" spans="1:7" ht="30" x14ac:dyDescent="0.25">
      <c r="A181" s="23" t="s">
        <v>355</v>
      </c>
      <c r="B181" s="3" t="s">
        <v>211</v>
      </c>
      <c r="C181" s="3" t="s">
        <v>212</v>
      </c>
      <c r="D181" s="23" t="s">
        <v>57</v>
      </c>
      <c r="E181" s="7">
        <v>7959</v>
      </c>
      <c r="F181" s="8">
        <v>7230353.5499999998</v>
      </c>
      <c r="G181" s="10">
        <f t="shared" si="5"/>
        <v>1.4063538879364964E-3</v>
      </c>
    </row>
    <row r="182" spans="1:7" ht="30" x14ac:dyDescent="0.25">
      <c r="A182" s="3" t="s">
        <v>542</v>
      </c>
      <c r="B182" s="3" t="s">
        <v>307</v>
      </c>
      <c r="C182" s="43" t="s">
        <v>308</v>
      </c>
      <c r="D182" s="23" t="s">
        <v>49</v>
      </c>
      <c r="E182" s="7">
        <v>74800</v>
      </c>
      <c r="F182" s="8">
        <v>69501429.799999997</v>
      </c>
      <c r="G182" s="10">
        <f t="shared" si="5"/>
        <v>1.3518509895878531E-2</v>
      </c>
    </row>
    <row r="183" spans="1:7" ht="30" x14ac:dyDescent="0.25">
      <c r="A183" s="34" t="s">
        <v>368</v>
      </c>
      <c r="B183" s="34" t="s">
        <v>231</v>
      </c>
      <c r="C183" s="43" t="s">
        <v>232</v>
      </c>
      <c r="D183" s="38" t="s">
        <v>98</v>
      </c>
      <c r="E183" s="7">
        <v>15000</v>
      </c>
      <c r="F183" s="8">
        <v>14296200</v>
      </c>
      <c r="G183" s="10">
        <f t="shared" si="5"/>
        <v>2.7807100045222186E-3</v>
      </c>
    </row>
    <row r="184" spans="1:7" x14ac:dyDescent="0.25">
      <c r="A184" s="3" t="s">
        <v>359</v>
      </c>
      <c r="B184" s="3" t="s">
        <v>217</v>
      </c>
      <c r="C184" s="3" t="s">
        <v>218</v>
      </c>
      <c r="D184" s="23" t="s">
        <v>72</v>
      </c>
      <c r="E184" s="7">
        <v>47100</v>
      </c>
      <c r="F184" s="8">
        <v>44948001</v>
      </c>
      <c r="G184" s="10">
        <f t="shared" si="5"/>
        <v>8.7426977843045491E-3</v>
      </c>
    </row>
    <row r="185" spans="1:7" ht="30" x14ac:dyDescent="0.25">
      <c r="A185" s="3" t="s">
        <v>648</v>
      </c>
      <c r="B185" s="3" t="s">
        <v>205</v>
      </c>
      <c r="C185" s="3" t="s">
        <v>206</v>
      </c>
      <c r="D185" s="23" t="s">
        <v>644</v>
      </c>
      <c r="E185" s="7">
        <v>56100</v>
      </c>
      <c r="F185" s="8">
        <v>52652094</v>
      </c>
      <c r="G185" s="10">
        <f t="shared" si="5"/>
        <v>1.0241197279336067E-2</v>
      </c>
    </row>
    <row r="186" spans="1:7" x14ac:dyDescent="0.25">
      <c r="A186" s="29" t="s">
        <v>652</v>
      </c>
      <c r="B186" s="29" t="s">
        <v>651</v>
      </c>
      <c r="C186" s="31" t="s">
        <v>653</v>
      </c>
      <c r="D186" s="29" t="s">
        <v>645</v>
      </c>
      <c r="E186" s="7">
        <v>40000</v>
      </c>
      <c r="F186" s="8">
        <v>38844000</v>
      </c>
      <c r="G186" s="10">
        <f t="shared" si="5"/>
        <v>7.5554272754760751E-3</v>
      </c>
    </row>
    <row r="187" spans="1:7" x14ac:dyDescent="0.25">
      <c r="A187" s="3" t="s">
        <v>683</v>
      </c>
      <c r="B187" s="3" t="s">
        <v>682</v>
      </c>
      <c r="C187" s="31" t="s">
        <v>684</v>
      </c>
      <c r="D187" s="23" t="s">
        <v>675</v>
      </c>
      <c r="E187" s="7">
        <v>21218</v>
      </c>
      <c r="F187" s="8">
        <v>20595463.879999999</v>
      </c>
      <c r="G187" s="10">
        <f t="shared" si="5"/>
        <v>4.0059604971175548E-3</v>
      </c>
    </row>
    <row r="188" spans="1:7" ht="29.25" customHeight="1" x14ac:dyDescent="0.25">
      <c r="A188" s="3" t="s">
        <v>681</v>
      </c>
      <c r="B188" s="3" t="s">
        <v>680</v>
      </c>
      <c r="C188" s="31" t="s">
        <v>685</v>
      </c>
      <c r="D188" s="23" t="s">
        <v>676</v>
      </c>
      <c r="E188" s="7">
        <v>10000</v>
      </c>
      <c r="F188" s="8">
        <v>9849000</v>
      </c>
      <c r="G188" s="10">
        <f t="shared" si="5"/>
        <v>1.9156987755165242E-3</v>
      </c>
    </row>
    <row r="189" spans="1:7" ht="36" customHeight="1" x14ac:dyDescent="0.25">
      <c r="A189" s="3" t="s">
        <v>697</v>
      </c>
      <c r="B189" s="3" t="s">
        <v>253</v>
      </c>
      <c r="C189" s="46" t="s">
        <v>254</v>
      </c>
      <c r="D189" s="23" t="s">
        <v>698</v>
      </c>
      <c r="E189" s="7">
        <v>10000</v>
      </c>
      <c r="F189" s="8">
        <v>9666000</v>
      </c>
      <c r="G189" s="10">
        <f t="shared" si="5"/>
        <v>1.8801040069187454E-3</v>
      </c>
    </row>
    <row r="190" spans="1:7" ht="26.25" customHeight="1" x14ac:dyDescent="0.25">
      <c r="A190" s="3" t="s">
        <v>699</v>
      </c>
      <c r="B190" s="3" t="s">
        <v>651</v>
      </c>
      <c r="C190" s="31" t="s">
        <v>653</v>
      </c>
      <c r="D190" s="23" t="s">
        <v>700</v>
      </c>
      <c r="E190" s="7">
        <v>10000</v>
      </c>
      <c r="F190" s="8">
        <v>9841600</v>
      </c>
      <c r="G190" s="10">
        <f t="shared" si="5"/>
        <v>1.9142594242180348E-3</v>
      </c>
    </row>
    <row r="191" spans="1:7" ht="27.75" customHeight="1" x14ac:dyDescent="0.25">
      <c r="A191" s="29" t="s">
        <v>752</v>
      </c>
      <c r="B191" s="3" t="s">
        <v>168</v>
      </c>
      <c r="C191" s="46" t="s">
        <v>169</v>
      </c>
      <c r="D191" s="23" t="s">
        <v>754</v>
      </c>
      <c r="E191" s="7">
        <v>32509</v>
      </c>
      <c r="F191" s="8">
        <v>30336423.530000001</v>
      </c>
      <c r="G191" s="10">
        <f t="shared" si="5"/>
        <v>5.9006446755987081E-3</v>
      </c>
    </row>
    <row r="192" spans="1:7" ht="31.5" customHeight="1" x14ac:dyDescent="0.25">
      <c r="A192" s="29" t="s">
        <v>751</v>
      </c>
      <c r="B192" s="3" t="s">
        <v>168</v>
      </c>
      <c r="C192" s="43" t="s">
        <v>169</v>
      </c>
      <c r="D192" s="23" t="s">
        <v>753</v>
      </c>
      <c r="E192" s="7">
        <v>30000</v>
      </c>
      <c r="F192" s="8">
        <v>28515000</v>
      </c>
      <c r="G192" s="10">
        <f t="shared" si="5"/>
        <v>5.5463651724899669E-3</v>
      </c>
    </row>
    <row r="193" spans="1:7" ht="30.75" customHeight="1" x14ac:dyDescent="0.25">
      <c r="A193" s="29" t="s">
        <v>717</v>
      </c>
      <c r="B193" s="3" t="s">
        <v>716</v>
      </c>
      <c r="C193" s="31" t="s">
        <v>718</v>
      </c>
      <c r="D193" s="23" t="s">
        <v>708</v>
      </c>
      <c r="E193" s="7">
        <v>10000</v>
      </c>
      <c r="F193" s="8">
        <v>10105300</v>
      </c>
      <c r="G193" s="10">
        <f t="shared" si="5"/>
        <v>1.9655509022466376E-3</v>
      </c>
    </row>
    <row r="194" spans="1:7" ht="30.75" customHeight="1" x14ac:dyDescent="0.25">
      <c r="A194" s="29" t="s">
        <v>712</v>
      </c>
      <c r="B194" s="29" t="s">
        <v>293</v>
      </c>
      <c r="C194" s="46" t="s">
        <v>294</v>
      </c>
      <c r="D194" s="23" t="s">
        <v>709</v>
      </c>
      <c r="E194" s="7">
        <v>7000</v>
      </c>
      <c r="F194" s="8">
        <v>7156100</v>
      </c>
      <c r="G194" s="10">
        <f t="shared" si="5"/>
        <v>1.3919110577189358E-3</v>
      </c>
    </row>
    <row r="195" spans="1:7" ht="30.75" customHeight="1" x14ac:dyDescent="0.25">
      <c r="A195" s="29" t="s">
        <v>714</v>
      </c>
      <c r="B195" s="29" t="s">
        <v>713</v>
      </c>
      <c r="C195" s="31" t="s">
        <v>715</v>
      </c>
      <c r="D195" s="29" t="s">
        <v>710</v>
      </c>
      <c r="E195" s="7">
        <v>28500</v>
      </c>
      <c r="F195" s="8">
        <v>28918665</v>
      </c>
      <c r="G195" s="10">
        <f t="shared" si="5"/>
        <v>5.6248808132879037E-3</v>
      </c>
    </row>
    <row r="196" spans="1:7" ht="30.75" customHeight="1" x14ac:dyDescent="0.25">
      <c r="A196" s="29" t="s">
        <v>734</v>
      </c>
      <c r="B196" s="29" t="s">
        <v>185</v>
      </c>
      <c r="C196" s="46" t="s">
        <v>186</v>
      </c>
      <c r="D196" s="29" t="s">
        <v>735</v>
      </c>
      <c r="E196" s="7">
        <v>16000</v>
      </c>
      <c r="F196" s="8">
        <v>16089760</v>
      </c>
      <c r="G196" s="10">
        <f t="shared" si="5"/>
        <v>3.1295698578896079E-3</v>
      </c>
    </row>
    <row r="197" spans="1:7" ht="30.75" customHeight="1" x14ac:dyDescent="0.25">
      <c r="A197" s="38" t="s">
        <v>747</v>
      </c>
      <c r="B197" s="38" t="s">
        <v>221</v>
      </c>
      <c r="C197" s="47" t="s">
        <v>222</v>
      </c>
      <c r="D197" s="38" t="s">
        <v>748</v>
      </c>
      <c r="E197" s="7">
        <v>22000</v>
      </c>
      <c r="F197" s="8">
        <v>22409860</v>
      </c>
      <c r="G197" s="10">
        <f t="shared" ref="G197:G200" si="6">F197/$F$276</f>
        <v>4.3588731202656855E-3</v>
      </c>
    </row>
    <row r="198" spans="1:7" ht="15" customHeight="1" x14ac:dyDescent="0.25">
      <c r="A198" s="34" t="s">
        <v>749</v>
      </c>
      <c r="B198" s="34" t="s">
        <v>651</v>
      </c>
      <c r="C198" s="31" t="s">
        <v>653</v>
      </c>
      <c r="D198" s="42" t="s">
        <v>750</v>
      </c>
      <c r="E198" s="7">
        <v>40000</v>
      </c>
      <c r="F198" s="8">
        <v>39859600</v>
      </c>
      <c r="G198" s="10">
        <f t="shared" si="6"/>
        <v>7.7529685158471365E-3</v>
      </c>
    </row>
    <row r="199" spans="1:7" x14ac:dyDescent="0.25">
      <c r="A199" s="34" t="s">
        <v>773</v>
      </c>
      <c r="B199" s="34" t="s">
        <v>215</v>
      </c>
      <c r="C199" s="46" t="s">
        <v>216</v>
      </c>
      <c r="D199" s="47" t="s">
        <v>772</v>
      </c>
      <c r="E199" s="7">
        <v>27000</v>
      </c>
      <c r="F199" s="8">
        <v>27545400</v>
      </c>
      <c r="G199" s="10">
        <f t="shared" si="6"/>
        <v>5.3577712510014079E-3</v>
      </c>
    </row>
    <row r="200" spans="1:7" ht="16.5" customHeight="1" x14ac:dyDescent="0.25">
      <c r="A200" s="3" t="s">
        <v>311</v>
      </c>
      <c r="B200" s="3"/>
      <c r="C200" s="3"/>
      <c r="D200" s="3"/>
      <c r="E200" s="7"/>
      <c r="F200" s="8">
        <f>SUM(F5:F199)</f>
        <v>4634115956.3099995</v>
      </c>
      <c r="G200" s="10">
        <f t="shared" si="6"/>
        <v>0.90136767825207154</v>
      </c>
    </row>
    <row r="201" spans="1:7" ht="16.5" customHeight="1" x14ac:dyDescent="0.25">
      <c r="A201" s="18"/>
      <c r="B201" s="18"/>
      <c r="C201" s="18"/>
      <c r="D201" s="18"/>
      <c r="E201" s="19"/>
      <c r="F201" s="20"/>
      <c r="G201" s="21"/>
    </row>
    <row r="202" spans="1:7" ht="16.5" customHeight="1" x14ac:dyDescent="0.25">
      <c r="A202" s="22" t="s">
        <v>547</v>
      </c>
      <c r="B202" s="18"/>
      <c r="C202" s="18"/>
      <c r="D202" s="18"/>
      <c r="E202" s="19"/>
      <c r="F202" s="20"/>
      <c r="G202" s="21"/>
    </row>
    <row r="203" spans="1:7" ht="28.5" customHeight="1" x14ac:dyDescent="0.25">
      <c r="A203" s="12" t="s">
        <v>0</v>
      </c>
      <c r="B203" s="12" t="s">
        <v>20</v>
      </c>
      <c r="C203" s="12" t="s">
        <v>1</v>
      </c>
      <c r="D203" s="12" t="s">
        <v>22</v>
      </c>
      <c r="E203" s="12" t="s">
        <v>10</v>
      </c>
      <c r="F203" s="27" t="s">
        <v>6</v>
      </c>
      <c r="G203" s="12" t="s">
        <v>2</v>
      </c>
    </row>
    <row r="204" spans="1:7" ht="30" x14ac:dyDescent="0.25">
      <c r="A204" s="12" t="s">
        <v>446</v>
      </c>
      <c r="B204" s="12" t="s">
        <v>297</v>
      </c>
      <c r="C204" s="12" t="s">
        <v>298</v>
      </c>
      <c r="D204" s="43" t="s">
        <v>159</v>
      </c>
      <c r="E204" s="7">
        <v>63200</v>
      </c>
      <c r="F204" s="8">
        <v>7731256</v>
      </c>
      <c r="G204" s="10">
        <f t="shared" ref="G204:G216" si="7">F204/$F$276</f>
        <v>1.5037828868316359E-3</v>
      </c>
    </row>
    <row r="205" spans="1:7" ht="30" x14ac:dyDescent="0.25">
      <c r="A205" s="12" t="s">
        <v>447</v>
      </c>
      <c r="B205" s="12" t="s">
        <v>239</v>
      </c>
      <c r="C205" s="12" t="s">
        <v>240</v>
      </c>
      <c r="D205" s="43" t="s">
        <v>161</v>
      </c>
      <c r="E205" s="7">
        <v>990</v>
      </c>
      <c r="F205" s="8">
        <v>22671000</v>
      </c>
      <c r="G205" s="10">
        <f t="shared" si="7"/>
        <v>4.4096666605477836E-3</v>
      </c>
    </row>
    <row r="206" spans="1:7" ht="26.25" customHeight="1" x14ac:dyDescent="0.25">
      <c r="A206" s="12" t="s">
        <v>448</v>
      </c>
      <c r="B206" s="12" t="s">
        <v>299</v>
      </c>
      <c r="C206" s="12" t="s">
        <v>300</v>
      </c>
      <c r="D206" s="43" t="s">
        <v>160</v>
      </c>
      <c r="E206" s="7">
        <v>89000</v>
      </c>
      <c r="F206" s="8">
        <v>30460250</v>
      </c>
      <c r="G206" s="10">
        <f t="shared" si="7"/>
        <v>5.9247297824070672E-3</v>
      </c>
    </row>
    <row r="207" spans="1:7" ht="30.75" customHeight="1" x14ac:dyDescent="0.25">
      <c r="A207" s="12" t="s">
        <v>450</v>
      </c>
      <c r="B207" s="12" t="s">
        <v>251</v>
      </c>
      <c r="C207" s="12" t="s">
        <v>252</v>
      </c>
      <c r="D207" s="43" t="s">
        <v>163</v>
      </c>
      <c r="E207" s="7">
        <v>37950</v>
      </c>
      <c r="F207" s="8">
        <v>11329972.5</v>
      </c>
      <c r="G207" s="10">
        <f t="shared" si="7"/>
        <v>2.2037581932059999E-3</v>
      </c>
    </row>
    <row r="208" spans="1:7" ht="27.75" customHeight="1" x14ac:dyDescent="0.25">
      <c r="A208" s="12" t="s">
        <v>449</v>
      </c>
      <c r="B208" s="12" t="s">
        <v>301</v>
      </c>
      <c r="C208" s="12" t="s">
        <v>302</v>
      </c>
      <c r="D208" s="43" t="s">
        <v>162</v>
      </c>
      <c r="E208" s="7">
        <v>2225</v>
      </c>
      <c r="F208" s="8">
        <v>14624925</v>
      </c>
      <c r="G208" s="10">
        <f t="shared" si="7"/>
        <v>2.8446492958189664E-3</v>
      </c>
    </row>
    <row r="209" spans="1:7" ht="27.75" customHeight="1" x14ac:dyDescent="0.25">
      <c r="A209" s="30" t="s">
        <v>456</v>
      </c>
      <c r="B209" s="30" t="s">
        <v>295</v>
      </c>
      <c r="C209" s="30" t="s">
        <v>296</v>
      </c>
      <c r="D209" s="43" t="s">
        <v>166</v>
      </c>
      <c r="E209" s="7">
        <v>121450</v>
      </c>
      <c r="F209" s="8">
        <v>35633430</v>
      </c>
      <c r="G209" s="10">
        <f t="shared" si="7"/>
        <v>6.9309491540718625E-3</v>
      </c>
    </row>
    <row r="210" spans="1:7" ht="30" x14ac:dyDescent="0.25">
      <c r="A210" s="30" t="s">
        <v>454</v>
      </c>
      <c r="B210" s="30" t="s">
        <v>277</v>
      </c>
      <c r="C210" s="12" t="s">
        <v>278</v>
      </c>
      <c r="D210" s="43" t="s">
        <v>167</v>
      </c>
      <c r="E210" s="7">
        <v>9135</v>
      </c>
      <c r="F210" s="8">
        <v>4582116</v>
      </c>
      <c r="G210" s="10">
        <f t="shared" si="7"/>
        <v>8.912533262742079E-4</v>
      </c>
    </row>
    <row r="211" spans="1:7" ht="30" customHeight="1" x14ac:dyDescent="0.25">
      <c r="A211" s="12" t="s">
        <v>669</v>
      </c>
      <c r="B211" s="12" t="s">
        <v>668</v>
      </c>
      <c r="C211" s="12" t="s">
        <v>671</v>
      </c>
      <c r="D211" s="43" t="s">
        <v>666</v>
      </c>
      <c r="E211" s="7">
        <v>22500</v>
      </c>
      <c r="F211" s="8">
        <v>4882950</v>
      </c>
      <c r="G211" s="10">
        <f t="shared" si="7"/>
        <v>9.4976762472417627E-4</v>
      </c>
    </row>
    <row r="212" spans="1:7" ht="16.5" customHeight="1" x14ac:dyDescent="0.25">
      <c r="A212" s="12" t="s">
        <v>670</v>
      </c>
      <c r="B212" s="12" t="s">
        <v>271</v>
      </c>
      <c r="C212" s="12" t="s">
        <v>272</v>
      </c>
      <c r="D212" s="43" t="s">
        <v>667</v>
      </c>
      <c r="E212" s="7">
        <v>4175</v>
      </c>
      <c r="F212" s="8">
        <v>6692525</v>
      </c>
      <c r="G212" s="10">
        <f t="shared" si="7"/>
        <v>1.3017425066112018E-3</v>
      </c>
    </row>
    <row r="213" spans="1:7" x14ac:dyDescent="0.25">
      <c r="A213" s="12" t="s">
        <v>452</v>
      </c>
      <c r="B213" s="12" t="s">
        <v>303</v>
      </c>
      <c r="C213" s="12" t="s">
        <v>304</v>
      </c>
      <c r="D213" s="43" t="s">
        <v>164</v>
      </c>
      <c r="E213" s="7">
        <v>6000</v>
      </c>
      <c r="F213" s="8">
        <v>10318800</v>
      </c>
      <c r="G213" s="10">
        <f t="shared" si="7"/>
        <v>2.0070781322773794E-3</v>
      </c>
    </row>
    <row r="214" spans="1:7" ht="30" x14ac:dyDescent="0.25">
      <c r="A214" s="46" t="s">
        <v>451</v>
      </c>
      <c r="B214" s="46" t="s">
        <v>259</v>
      </c>
      <c r="C214" s="46" t="s">
        <v>260</v>
      </c>
      <c r="D214" s="46" t="s">
        <v>165</v>
      </c>
      <c r="E214" s="7">
        <v>28800</v>
      </c>
      <c r="F214" s="8">
        <v>17244000</v>
      </c>
      <c r="G214" s="10">
        <f t="shared" si="7"/>
        <v>3.3540775393448006E-3</v>
      </c>
    </row>
    <row r="215" spans="1:7" x14ac:dyDescent="0.25">
      <c r="A215" s="34" t="s">
        <v>767</v>
      </c>
      <c r="B215" s="34" t="s">
        <v>768</v>
      </c>
      <c r="C215" s="31" t="s">
        <v>769</v>
      </c>
      <c r="D215" s="43" t="s">
        <v>770</v>
      </c>
      <c r="E215" s="7">
        <v>150000000</v>
      </c>
      <c r="F215" s="8">
        <v>7230000</v>
      </c>
      <c r="G215" s="10">
        <f t="shared" si="7"/>
        <v>1.4062851200106071E-3</v>
      </c>
    </row>
    <row r="216" spans="1:7" ht="16.5" customHeight="1" x14ac:dyDescent="0.25">
      <c r="A216" s="12" t="s">
        <v>311</v>
      </c>
      <c r="B216" s="12"/>
      <c r="C216" s="12"/>
      <c r="D216" s="12"/>
      <c r="E216" s="7"/>
      <c r="F216" s="8">
        <f>SUM(F204:F215)</f>
        <v>173401224.5</v>
      </c>
      <c r="G216" s="10">
        <f t="shared" si="7"/>
        <v>3.3727740222125692E-2</v>
      </c>
    </row>
    <row r="217" spans="1:7" ht="16.5" customHeight="1" x14ac:dyDescent="0.25">
      <c r="A217" s="18"/>
      <c r="B217" s="18"/>
      <c r="C217" s="18"/>
      <c r="D217" s="18"/>
      <c r="E217" s="19"/>
      <c r="F217" s="20"/>
      <c r="G217" s="21"/>
    </row>
    <row r="218" spans="1:7" x14ac:dyDescent="0.25">
      <c r="A218" t="s">
        <v>548</v>
      </c>
    </row>
    <row r="219" spans="1:7" ht="45" customHeight="1" x14ac:dyDescent="0.25">
      <c r="A219" s="2" t="s">
        <v>3</v>
      </c>
      <c r="B219" s="2" t="s">
        <v>1</v>
      </c>
      <c r="C219" s="16" t="s">
        <v>556</v>
      </c>
      <c r="D219" s="2" t="s">
        <v>7</v>
      </c>
      <c r="E219" s="2" t="s">
        <v>5</v>
      </c>
      <c r="F219" s="27" t="s">
        <v>12</v>
      </c>
      <c r="G219" s="2" t="s">
        <v>2</v>
      </c>
    </row>
    <row r="220" spans="1:7" ht="17.25" customHeight="1" x14ac:dyDescent="0.25">
      <c r="A220" s="3" t="s">
        <v>311</v>
      </c>
      <c r="B220" s="3"/>
      <c r="C220" s="3"/>
      <c r="D220" s="3"/>
      <c r="E220" s="7"/>
      <c r="F220" s="8"/>
      <c r="G220" s="10"/>
    </row>
    <row r="222" spans="1:7" x14ac:dyDescent="0.25">
      <c r="A222" t="s">
        <v>549</v>
      </c>
    </row>
    <row r="223" spans="1:7" ht="58.5" customHeight="1" x14ac:dyDescent="0.25">
      <c r="A223" s="2" t="s">
        <v>11</v>
      </c>
      <c r="B223" s="2" t="s">
        <v>8</v>
      </c>
      <c r="C223" s="2" t="s">
        <v>9</v>
      </c>
      <c r="D223" s="2" t="s">
        <v>17</v>
      </c>
      <c r="E223" s="2" t="s">
        <v>10</v>
      </c>
      <c r="F223" s="2" t="s">
        <v>6</v>
      </c>
      <c r="G223" s="2" t="s">
        <v>2</v>
      </c>
    </row>
    <row r="224" spans="1:7" ht="17.25" customHeight="1" x14ac:dyDescent="0.25">
      <c r="A224" s="3" t="s">
        <v>311</v>
      </c>
      <c r="B224" s="3"/>
      <c r="C224" s="3"/>
      <c r="D224" s="3"/>
      <c r="E224" s="7"/>
      <c r="F224" s="8"/>
      <c r="G224" s="10"/>
    </row>
    <row r="226" spans="1:7" x14ac:dyDescent="0.25">
      <c r="A226" t="s">
        <v>550</v>
      </c>
    </row>
    <row r="227" spans="1:7" ht="42.75" customHeight="1" x14ac:dyDescent="0.25">
      <c r="A227" s="2" t="s">
        <v>15</v>
      </c>
      <c r="B227" s="2" t="s">
        <v>14</v>
      </c>
      <c r="C227" s="2" t="s">
        <v>16</v>
      </c>
      <c r="D227" s="77" t="s">
        <v>13</v>
      </c>
      <c r="E227" s="78"/>
      <c r="F227" s="2" t="s">
        <v>6</v>
      </c>
      <c r="G227" s="2" t="s">
        <v>2</v>
      </c>
    </row>
    <row r="228" spans="1:7" ht="17.25" customHeight="1" x14ac:dyDescent="0.25">
      <c r="A228" s="3" t="s">
        <v>311</v>
      </c>
      <c r="B228" s="3"/>
      <c r="C228" s="3"/>
      <c r="D228" s="77"/>
      <c r="E228" s="78"/>
      <c r="F228" s="8"/>
      <c r="G228" s="10"/>
    </row>
    <row r="230" spans="1:7" x14ac:dyDescent="0.25">
      <c r="A230" t="s">
        <v>551</v>
      </c>
    </row>
    <row r="231" spans="1:7" ht="28.5" customHeight="1" x14ac:dyDescent="0.25">
      <c r="A231" s="2" t="s">
        <v>3</v>
      </c>
      <c r="B231" s="14" t="s">
        <v>1</v>
      </c>
      <c r="C231" s="16" t="s">
        <v>556</v>
      </c>
      <c r="D231" s="77" t="s">
        <v>4</v>
      </c>
      <c r="E231" s="78"/>
      <c r="F231" s="4" t="s">
        <v>18</v>
      </c>
      <c r="G231" s="2" t="s">
        <v>2</v>
      </c>
    </row>
    <row r="232" spans="1:7" x14ac:dyDescent="0.25">
      <c r="A232" s="3" t="s">
        <v>313</v>
      </c>
      <c r="B232" s="24">
        <v>1027700167110</v>
      </c>
      <c r="C232" s="33" t="s">
        <v>561</v>
      </c>
      <c r="D232" s="81" t="s">
        <v>312</v>
      </c>
      <c r="E232" s="81"/>
      <c r="F232" s="8">
        <v>11024.17</v>
      </c>
      <c r="G232" s="10">
        <f t="shared" ref="G232:G239" si="8">F232/$F$276</f>
        <v>2.1442774870632553E-6</v>
      </c>
    </row>
    <row r="233" spans="1:7" x14ac:dyDescent="0.25">
      <c r="A233" s="3" t="s">
        <v>313</v>
      </c>
      <c r="B233" s="24">
        <v>1027700167110</v>
      </c>
      <c r="C233" s="33" t="s">
        <v>562</v>
      </c>
      <c r="D233" s="81" t="s">
        <v>312</v>
      </c>
      <c r="E233" s="81"/>
      <c r="F233" s="8">
        <v>146364.74</v>
      </c>
      <c r="G233" s="10">
        <f t="shared" si="8"/>
        <v>2.846895656379271E-5</v>
      </c>
    </row>
    <row r="234" spans="1:7" x14ac:dyDescent="0.25">
      <c r="A234" s="3" t="s">
        <v>313</v>
      </c>
      <c r="B234" s="24">
        <v>1027700167110</v>
      </c>
      <c r="C234" s="33" t="s">
        <v>560</v>
      </c>
      <c r="D234" s="81" t="s">
        <v>312</v>
      </c>
      <c r="E234" s="81"/>
      <c r="F234" s="8">
        <v>141514.39000000001</v>
      </c>
      <c r="G234" s="10">
        <f t="shared" si="8"/>
        <v>2.7525529865059183E-5</v>
      </c>
    </row>
    <row r="235" spans="1:7" x14ac:dyDescent="0.25">
      <c r="A235" s="3" t="s">
        <v>313</v>
      </c>
      <c r="B235" s="24">
        <v>1027700167110</v>
      </c>
      <c r="C235" s="33" t="s">
        <v>559</v>
      </c>
      <c r="D235" s="81" t="s">
        <v>312</v>
      </c>
      <c r="E235" s="81"/>
      <c r="F235" s="8">
        <v>1055.55</v>
      </c>
      <c r="G235" s="10">
        <f t="shared" si="8"/>
        <v>2.0531179231358178E-7</v>
      </c>
    </row>
    <row r="236" spans="1:7" ht="30" x14ac:dyDescent="0.25">
      <c r="A236" s="29" t="s">
        <v>314</v>
      </c>
      <c r="B236" s="24">
        <v>1027700167110</v>
      </c>
      <c r="C236" s="32" t="s">
        <v>654</v>
      </c>
      <c r="D236" s="82" t="s">
        <v>312</v>
      </c>
      <c r="E236" s="82"/>
      <c r="F236" s="8">
        <v>617762.49</v>
      </c>
      <c r="G236" s="10">
        <f t="shared" si="8"/>
        <v>1.2015908677561569E-4</v>
      </c>
    </row>
    <row r="237" spans="1:7" ht="30" x14ac:dyDescent="0.25">
      <c r="A237" s="3" t="s">
        <v>314</v>
      </c>
      <c r="B237" s="24">
        <v>1027700167110</v>
      </c>
      <c r="C237" s="33" t="s">
        <v>557</v>
      </c>
      <c r="D237" s="82" t="s">
        <v>312</v>
      </c>
      <c r="E237" s="82"/>
      <c r="F237" s="8">
        <v>1314790.56</v>
      </c>
      <c r="G237" s="10">
        <f t="shared" si="8"/>
        <v>2.5573587834832825E-4</v>
      </c>
    </row>
    <row r="238" spans="1:7" ht="30" x14ac:dyDescent="0.25">
      <c r="A238" s="3" t="s">
        <v>314</v>
      </c>
      <c r="B238" s="24">
        <v>1027700167110</v>
      </c>
      <c r="C238" s="33" t="s">
        <v>558</v>
      </c>
      <c r="D238" s="82" t="s">
        <v>312</v>
      </c>
      <c r="E238" s="82"/>
      <c r="F238" s="8">
        <v>391590.55</v>
      </c>
      <c r="G238" s="10">
        <f t="shared" si="8"/>
        <v>7.6167076570092624E-5</v>
      </c>
    </row>
    <row r="239" spans="1:7" x14ac:dyDescent="0.25">
      <c r="A239" s="3" t="s">
        <v>311</v>
      </c>
      <c r="B239" s="80"/>
      <c r="C239" s="80"/>
      <c r="D239" s="79"/>
      <c r="E239" s="79"/>
      <c r="F239" s="8">
        <f>SUM(F232:F238)</f>
        <v>2624102.4500000002</v>
      </c>
      <c r="G239" s="10">
        <f t="shared" si="8"/>
        <v>5.1040611740226535E-4</v>
      </c>
    </row>
    <row r="241" spans="1:7" ht="15.75" x14ac:dyDescent="0.25">
      <c r="A241" t="s">
        <v>552</v>
      </c>
      <c r="B241" s="11"/>
    </row>
    <row r="242" spans="1:7" ht="30" x14ac:dyDescent="0.25">
      <c r="A242" s="2" t="s">
        <v>19</v>
      </c>
      <c r="B242" s="15" t="s">
        <v>1</v>
      </c>
      <c r="C242" s="25" t="s">
        <v>563</v>
      </c>
      <c r="D242" s="83" t="s">
        <v>567</v>
      </c>
      <c r="E242" s="84"/>
      <c r="F242" s="4" t="s">
        <v>18</v>
      </c>
      <c r="G242" s="2" t="s">
        <v>2</v>
      </c>
    </row>
    <row r="243" spans="1:7" ht="30" x14ac:dyDescent="0.25">
      <c r="A243" s="3" t="s">
        <v>313</v>
      </c>
      <c r="B243" s="17">
        <v>1027700167110</v>
      </c>
      <c r="C243" s="16" t="s">
        <v>564</v>
      </c>
      <c r="D243" s="85" t="s">
        <v>569</v>
      </c>
      <c r="E243" s="86"/>
      <c r="F243" s="8">
        <v>207078.03</v>
      </c>
      <c r="G243" s="10">
        <f t="shared" ref="G243:G249" si="9">F243/$F$276</f>
        <v>4.0278112347179821E-5</v>
      </c>
    </row>
    <row r="244" spans="1:7" ht="30" x14ac:dyDescent="0.25">
      <c r="A244" s="3" t="s">
        <v>313</v>
      </c>
      <c r="B244" s="17">
        <v>1027700167110</v>
      </c>
      <c r="C244" s="16" t="s">
        <v>564</v>
      </c>
      <c r="D244" s="85" t="s">
        <v>570</v>
      </c>
      <c r="E244" s="86"/>
      <c r="F244" s="8">
        <v>9245.57</v>
      </c>
      <c r="G244" s="10">
        <f t="shared" si="9"/>
        <v>1.7983274574020012E-6</v>
      </c>
    </row>
    <row r="245" spans="1:7" ht="30" x14ac:dyDescent="0.25">
      <c r="A245" s="3" t="s">
        <v>313</v>
      </c>
      <c r="B245" s="17">
        <v>1027700167110</v>
      </c>
      <c r="C245" s="16" t="s">
        <v>564</v>
      </c>
      <c r="D245" s="85" t="s">
        <v>571</v>
      </c>
      <c r="E245" s="86"/>
      <c r="F245" s="8">
        <v>5282.08</v>
      </c>
      <c r="G245" s="10">
        <f t="shared" si="9"/>
        <v>1.0274011765844575E-6</v>
      </c>
    </row>
    <row r="246" spans="1:7" ht="30" x14ac:dyDescent="0.25">
      <c r="A246" s="3" t="s">
        <v>174</v>
      </c>
      <c r="B246" s="17">
        <v>1027700067328</v>
      </c>
      <c r="C246" s="16" t="s">
        <v>565</v>
      </c>
      <c r="D246" s="85" t="s">
        <v>568</v>
      </c>
      <c r="E246" s="86"/>
      <c r="F246" s="8">
        <v>85172.19</v>
      </c>
      <c r="G246" s="10">
        <f t="shared" si="9"/>
        <v>1.6566581388065871E-5</v>
      </c>
    </row>
    <row r="247" spans="1:7" ht="30" x14ac:dyDescent="0.25">
      <c r="A247" s="3" t="s">
        <v>315</v>
      </c>
      <c r="B247" s="17">
        <v>1047796383030</v>
      </c>
      <c r="C247" s="16" t="s">
        <v>566</v>
      </c>
      <c r="D247" s="85" t="s">
        <v>572</v>
      </c>
      <c r="E247" s="86"/>
      <c r="F247" s="8">
        <v>8709.6</v>
      </c>
      <c r="G247" s="10">
        <f t="shared" si="9"/>
        <v>1.6940775769355995E-6</v>
      </c>
    </row>
    <row r="248" spans="1:7" ht="30" x14ac:dyDescent="0.25">
      <c r="A248" s="3" t="s">
        <v>315</v>
      </c>
      <c r="B248" s="17">
        <v>1047796383030</v>
      </c>
      <c r="C248" s="16" t="s">
        <v>566</v>
      </c>
      <c r="D248" s="85" t="s">
        <v>573</v>
      </c>
      <c r="E248" s="86"/>
      <c r="F248" s="8">
        <v>9587.2900000000009</v>
      </c>
      <c r="G248" s="10">
        <f t="shared" si="9"/>
        <v>1.864794366283056E-6</v>
      </c>
    </row>
    <row r="249" spans="1:7" x14ac:dyDescent="0.25">
      <c r="A249" s="3" t="s">
        <v>311</v>
      </c>
      <c r="B249" s="95"/>
      <c r="C249" s="83"/>
      <c r="D249" s="83"/>
      <c r="E249" s="84"/>
      <c r="F249" s="8">
        <f>SUM(F243:F248)</f>
        <v>325074.75999999995</v>
      </c>
      <c r="G249" s="10">
        <f t="shared" si="9"/>
        <v>6.3229294312450794E-5</v>
      </c>
    </row>
    <row r="251" spans="1:7" x14ac:dyDescent="0.25">
      <c r="A251" t="s">
        <v>553</v>
      </c>
    </row>
    <row r="252" spans="1:7" ht="46.5" customHeight="1" x14ac:dyDescent="0.25">
      <c r="A252" s="3" t="s">
        <v>20</v>
      </c>
      <c r="B252" s="80" t="s">
        <v>1</v>
      </c>
      <c r="C252" s="80"/>
      <c r="D252" s="80" t="s">
        <v>22</v>
      </c>
      <c r="E252" s="80"/>
      <c r="F252" s="5" t="s">
        <v>21</v>
      </c>
      <c r="G252" s="2" t="s">
        <v>2</v>
      </c>
    </row>
    <row r="253" spans="1:7" ht="29.25" hidden="1" customHeight="1" x14ac:dyDescent="0.25">
      <c r="A253" s="46"/>
      <c r="B253" s="89"/>
      <c r="C253" s="90"/>
      <c r="D253" s="77"/>
      <c r="E253" s="78"/>
      <c r="F253" s="39">
        <v>0</v>
      </c>
      <c r="G253" s="10">
        <f>F253/$F$276</f>
        <v>0</v>
      </c>
    </row>
    <row r="254" spans="1:7" ht="29.25" hidden="1" customHeight="1" x14ac:dyDescent="0.25">
      <c r="A254" s="46"/>
      <c r="B254" s="89"/>
      <c r="C254" s="90"/>
      <c r="D254" s="77"/>
      <c r="E254" s="78"/>
      <c r="F254" s="39">
        <v>0</v>
      </c>
      <c r="G254" s="10">
        <f>F254/$F$276</f>
        <v>0</v>
      </c>
    </row>
    <row r="255" spans="1:7" ht="30" hidden="1" customHeight="1" x14ac:dyDescent="0.25">
      <c r="A255" s="46"/>
      <c r="B255" s="77"/>
      <c r="C255" s="78"/>
      <c r="D255" s="77"/>
      <c r="E255" s="78"/>
      <c r="F255" s="39">
        <v>0</v>
      </c>
      <c r="G255" s="10">
        <f>F255/$F$276</f>
        <v>0</v>
      </c>
    </row>
    <row r="256" spans="1:7" ht="16.5" customHeight="1" x14ac:dyDescent="0.25">
      <c r="A256" s="3" t="s">
        <v>311</v>
      </c>
      <c r="B256" s="87"/>
      <c r="C256" s="88"/>
      <c r="D256" s="77"/>
      <c r="E256" s="78"/>
      <c r="F256" s="8">
        <f>SUM(F253:F255)</f>
        <v>0</v>
      </c>
      <c r="G256" s="10">
        <f>F256/$F$276</f>
        <v>0</v>
      </c>
    </row>
    <row r="258" spans="1:7" x14ac:dyDescent="0.25">
      <c r="A258" t="s">
        <v>554</v>
      </c>
    </row>
    <row r="259" spans="1:7" ht="30" customHeight="1" x14ac:dyDescent="0.25">
      <c r="A259" s="2" t="s">
        <v>23</v>
      </c>
      <c r="B259" s="77" t="s">
        <v>20</v>
      </c>
      <c r="C259" s="78"/>
      <c r="D259" s="2" t="s">
        <v>22</v>
      </c>
      <c r="E259" s="2" t="s">
        <v>24</v>
      </c>
      <c r="F259" s="2" t="s">
        <v>21</v>
      </c>
      <c r="G259" s="2" t="s">
        <v>2</v>
      </c>
    </row>
    <row r="260" spans="1:7" ht="45" customHeight="1" x14ac:dyDescent="0.25">
      <c r="A260" s="30" t="s">
        <v>316</v>
      </c>
      <c r="B260" s="87" t="s">
        <v>168</v>
      </c>
      <c r="C260" s="88"/>
      <c r="D260" s="45" t="s">
        <v>129</v>
      </c>
      <c r="E260" s="13">
        <v>103435</v>
      </c>
      <c r="F260" s="8">
        <v>91073309.230000004</v>
      </c>
      <c r="G260" s="10">
        <f>F260/$F$276</f>
        <v>1.7714389986206596E-2</v>
      </c>
    </row>
    <row r="261" spans="1:7" ht="45" customHeight="1" x14ac:dyDescent="0.25">
      <c r="A261" s="45" t="s">
        <v>316</v>
      </c>
      <c r="B261" s="87" t="s">
        <v>168</v>
      </c>
      <c r="C261" s="88"/>
      <c r="D261" s="45" t="s">
        <v>129</v>
      </c>
      <c r="E261" s="13">
        <v>204815</v>
      </c>
      <c r="F261" s="8">
        <v>180212636.43000001</v>
      </c>
      <c r="G261" s="10">
        <f t="shared" ref="G261:G264" si="10">F261/$F$276</f>
        <v>3.5052607060773233E-2</v>
      </c>
    </row>
    <row r="262" spans="1:7" ht="45" customHeight="1" x14ac:dyDescent="0.25">
      <c r="A262" s="45" t="s">
        <v>316</v>
      </c>
      <c r="B262" s="87" t="s">
        <v>168</v>
      </c>
      <c r="C262" s="88"/>
      <c r="D262" s="45" t="s">
        <v>702</v>
      </c>
      <c r="E262" s="13">
        <v>1250</v>
      </c>
      <c r="F262" s="8">
        <v>1160053.8899999999</v>
      </c>
      <c r="G262" s="10">
        <f t="shared" si="10"/>
        <v>2.2563852336340547E-4</v>
      </c>
    </row>
    <row r="263" spans="1:7" ht="45" customHeight="1" x14ac:dyDescent="0.25">
      <c r="A263" s="45" t="s">
        <v>316</v>
      </c>
      <c r="B263" s="87" t="s">
        <v>168</v>
      </c>
      <c r="C263" s="88"/>
      <c r="D263" s="45" t="s">
        <v>754</v>
      </c>
      <c r="E263" s="13">
        <v>10500</v>
      </c>
      <c r="F263" s="8">
        <v>9272690.5199999996</v>
      </c>
      <c r="G263" s="10">
        <f t="shared" si="10"/>
        <v>1.8036025865476374E-3</v>
      </c>
    </row>
    <row r="264" spans="1:7" ht="45" customHeight="1" x14ac:dyDescent="0.25">
      <c r="A264" s="47" t="s">
        <v>316</v>
      </c>
      <c r="B264" s="87" t="s">
        <v>168</v>
      </c>
      <c r="C264" s="88"/>
      <c r="D264" s="47" t="s">
        <v>753</v>
      </c>
      <c r="E264" s="13">
        <v>6600</v>
      </c>
      <c r="F264" s="8">
        <v>5879301.3200000003</v>
      </c>
      <c r="G264" s="10">
        <f t="shared" si="10"/>
        <v>1.1435648633989933E-3</v>
      </c>
    </row>
    <row r="265" spans="1:7" ht="45" customHeight="1" x14ac:dyDescent="0.25">
      <c r="A265" s="43" t="s">
        <v>316</v>
      </c>
      <c r="B265" s="87" t="s">
        <v>168</v>
      </c>
      <c r="C265" s="88"/>
      <c r="D265" s="45" t="s">
        <v>782</v>
      </c>
      <c r="E265" s="13">
        <v>760</v>
      </c>
      <c r="F265" s="8">
        <v>719325.27</v>
      </c>
      <c r="G265" s="10">
        <f>F265/$F$276</f>
        <v>1.3991375154199341E-4</v>
      </c>
    </row>
    <row r="266" spans="1:7" ht="45" customHeight="1" x14ac:dyDescent="0.25">
      <c r="A266" s="46" t="s">
        <v>316</v>
      </c>
      <c r="B266" s="87" t="s">
        <v>168</v>
      </c>
      <c r="C266" s="88"/>
      <c r="D266" s="46" t="s">
        <v>782</v>
      </c>
      <c r="E266" s="7">
        <v>443</v>
      </c>
      <c r="F266" s="8">
        <v>419290.91</v>
      </c>
      <c r="G266" s="10">
        <f>F266/$F$276</f>
        <v>8.1554988615312117E-5</v>
      </c>
    </row>
    <row r="267" spans="1:7" ht="45" customHeight="1" x14ac:dyDescent="0.25">
      <c r="A267" s="38" t="s">
        <v>316</v>
      </c>
      <c r="B267" s="87" t="s">
        <v>168</v>
      </c>
      <c r="C267" s="88"/>
      <c r="D267" s="45" t="s">
        <v>782</v>
      </c>
      <c r="E267" s="7">
        <v>44377</v>
      </c>
      <c r="F267" s="8">
        <v>42001970.109999999</v>
      </c>
      <c r="G267" s="10">
        <f>F267/$F$276</f>
        <v>8.1696743536408406E-3</v>
      </c>
    </row>
    <row r="268" spans="1:7" x14ac:dyDescent="0.25">
      <c r="A268" s="3" t="s">
        <v>311</v>
      </c>
      <c r="B268" s="96"/>
      <c r="C268" s="96"/>
      <c r="D268" s="6"/>
      <c r="E268" s="9"/>
      <c r="F268" s="8">
        <f>SUM(F260:F267)</f>
        <v>330738577.68000001</v>
      </c>
      <c r="G268" s="10">
        <f>F268/$F$276</f>
        <v>6.4330946114088017E-2</v>
      </c>
    </row>
    <row r="270" spans="1:7" x14ac:dyDescent="0.25">
      <c r="A270" t="s">
        <v>555</v>
      </c>
    </row>
    <row r="271" spans="1:7" ht="30" x14ac:dyDescent="0.25">
      <c r="A271" s="97" t="s">
        <v>25</v>
      </c>
      <c r="B271" s="98"/>
      <c r="C271" s="98"/>
      <c r="D271" s="98"/>
      <c r="E271" s="99"/>
      <c r="F271" s="2" t="s">
        <v>21</v>
      </c>
      <c r="G271" s="2" t="s">
        <v>2</v>
      </c>
    </row>
    <row r="272" spans="1:7" hidden="1" x14ac:dyDescent="0.25">
      <c r="A272" s="91"/>
      <c r="B272" s="92"/>
      <c r="C272" s="92"/>
      <c r="D272" s="92"/>
      <c r="E272" s="93"/>
      <c r="F272" s="8"/>
      <c r="G272" s="10">
        <f>F272/$F$276</f>
        <v>0</v>
      </c>
    </row>
    <row r="273" spans="1:7" hidden="1" x14ac:dyDescent="0.25">
      <c r="A273" s="91"/>
      <c r="B273" s="92"/>
      <c r="C273" s="92"/>
      <c r="D273" s="92"/>
      <c r="E273" s="93"/>
      <c r="F273" s="8"/>
      <c r="G273" s="10">
        <f>F273/$F$276</f>
        <v>0</v>
      </c>
    </row>
    <row r="274" spans="1:7" x14ac:dyDescent="0.25">
      <c r="A274" s="77" t="s">
        <v>311</v>
      </c>
      <c r="B274" s="94"/>
      <c r="C274" s="94"/>
      <c r="D274" s="94"/>
      <c r="E274" s="78"/>
      <c r="F274" s="8">
        <f>F272+F273</f>
        <v>0</v>
      </c>
      <c r="G274" s="10"/>
    </row>
    <row r="276" spans="1:7" x14ac:dyDescent="0.25">
      <c r="A276" s="72" t="s">
        <v>26</v>
      </c>
      <c r="B276" s="73"/>
      <c r="C276" s="73"/>
      <c r="D276" s="73"/>
      <c r="E276" s="74"/>
      <c r="F276" s="8">
        <f>F200+F220+F224+F228+F239+F249+F256+F268+F274+F216</f>
        <v>5141204935.6999998</v>
      </c>
      <c r="G276" s="10">
        <f>F276/$F$276</f>
        <v>1</v>
      </c>
    </row>
  </sheetData>
  <autoFilter ref="A4:G4">
    <sortState ref="A5:G200">
      <sortCondition ref="D4"/>
    </sortState>
  </autoFilter>
  <mergeCells count="46">
    <mergeCell ref="A272:E272"/>
    <mergeCell ref="A274:E274"/>
    <mergeCell ref="B249:E249"/>
    <mergeCell ref="B268:C268"/>
    <mergeCell ref="A271:E271"/>
    <mergeCell ref="B260:C260"/>
    <mergeCell ref="D253:E253"/>
    <mergeCell ref="B253:C253"/>
    <mergeCell ref="A273:E273"/>
    <mergeCell ref="B265:C265"/>
    <mergeCell ref="B261:C261"/>
    <mergeCell ref="B262:C262"/>
    <mergeCell ref="B263:C263"/>
    <mergeCell ref="B266:C266"/>
    <mergeCell ref="B267:C267"/>
    <mergeCell ref="B264:C264"/>
    <mergeCell ref="D228:E228"/>
    <mergeCell ref="B256:C256"/>
    <mergeCell ref="D256:E256"/>
    <mergeCell ref="D246:E246"/>
    <mergeCell ref="D247:E247"/>
    <mergeCell ref="D248:E248"/>
    <mergeCell ref="D244:E244"/>
    <mergeCell ref="D245:E245"/>
    <mergeCell ref="D237:E237"/>
    <mergeCell ref="D238:E238"/>
    <mergeCell ref="B255:C255"/>
    <mergeCell ref="D255:E255"/>
    <mergeCell ref="D254:E254"/>
    <mergeCell ref="B254:C254"/>
    <mergeCell ref="A276:E276"/>
    <mergeCell ref="A1:G1"/>
    <mergeCell ref="B259:C259"/>
    <mergeCell ref="D239:E239"/>
    <mergeCell ref="B252:C252"/>
    <mergeCell ref="D252:E252"/>
    <mergeCell ref="B239:C239"/>
    <mergeCell ref="D232:E232"/>
    <mergeCell ref="D227:E227"/>
    <mergeCell ref="D231:E231"/>
    <mergeCell ref="D233:E233"/>
    <mergeCell ref="D234:E234"/>
    <mergeCell ref="D236:E236"/>
    <mergeCell ref="D242:E242"/>
    <mergeCell ref="D243:E243"/>
    <mergeCell ref="D235:E2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opLeftCell="A201" zoomScale="80" zoomScaleNormal="80" workbookViewId="0">
      <selection activeCell="J216" sqref="J216"/>
    </sheetView>
  </sheetViews>
  <sheetFormatPr defaultRowHeight="15" x14ac:dyDescent="0.25"/>
  <cols>
    <col min="1" max="1" width="73.28515625" style="48" customWidth="1"/>
    <col min="2" max="2" width="62.5703125" style="48" customWidth="1"/>
    <col min="3" max="3" width="35.5703125" style="48" customWidth="1"/>
    <col min="4" max="4" width="28.5703125" style="48" customWidth="1"/>
    <col min="5" max="6" width="25.85546875" style="48" customWidth="1"/>
    <col min="7" max="7" width="27.28515625" style="48" customWidth="1"/>
    <col min="8" max="8" width="19.7109375" style="48" customWidth="1"/>
    <col min="9" max="9" width="25.42578125" style="48" customWidth="1"/>
    <col min="10" max="10" width="36.5703125" style="48" customWidth="1"/>
    <col min="11" max="11" width="9.140625" style="48" customWidth="1"/>
    <col min="12" max="16384" width="9.140625" style="48"/>
  </cols>
  <sheetData>
    <row r="1" spans="1:7" ht="33.75" customHeight="1" x14ac:dyDescent="0.25">
      <c r="A1" s="101" t="s">
        <v>781</v>
      </c>
      <c r="B1" s="102"/>
      <c r="C1" s="102"/>
      <c r="D1" s="102"/>
      <c r="E1" s="102"/>
      <c r="F1" s="102"/>
      <c r="G1" s="102"/>
    </row>
    <row r="2" spans="1:7" ht="18.75" x14ac:dyDescent="0.3">
      <c r="A2" s="49"/>
      <c r="B2" s="49"/>
      <c r="C2" s="49"/>
    </row>
    <row r="3" spans="1:7" x14ac:dyDescent="0.25">
      <c r="A3" s="48" t="s">
        <v>546</v>
      </c>
    </row>
    <row r="4" spans="1:7" ht="45" x14ac:dyDescent="0.25">
      <c r="A4" s="50" t="s">
        <v>0</v>
      </c>
      <c r="B4" s="50" t="s">
        <v>20</v>
      </c>
      <c r="C4" s="50" t="s">
        <v>1</v>
      </c>
      <c r="D4" s="50" t="s">
        <v>22</v>
      </c>
      <c r="E4" s="50" t="s">
        <v>10</v>
      </c>
      <c r="F4" s="50" t="s">
        <v>6</v>
      </c>
      <c r="G4" s="50" t="s">
        <v>545</v>
      </c>
    </row>
    <row r="5" spans="1:7" ht="30" x14ac:dyDescent="0.25">
      <c r="A5" s="50" t="s">
        <v>465</v>
      </c>
      <c r="B5" s="50" t="s">
        <v>205</v>
      </c>
      <c r="C5" s="50" t="s">
        <v>206</v>
      </c>
      <c r="D5" s="50" t="s">
        <v>489</v>
      </c>
      <c r="E5" s="51">
        <v>1002</v>
      </c>
      <c r="F5" s="52">
        <v>1019496.19</v>
      </c>
      <c r="G5" s="53">
        <f t="shared" ref="G5:G36" si="0">F5/$F$229</f>
        <v>6.4215719469397857E-4</v>
      </c>
    </row>
    <row r="6" spans="1:7" x14ac:dyDescent="0.25">
      <c r="A6" s="50" t="s">
        <v>27</v>
      </c>
      <c r="B6" s="50" t="s">
        <v>168</v>
      </c>
      <c r="C6" s="50" t="s">
        <v>169</v>
      </c>
      <c r="D6" s="50" t="s">
        <v>719</v>
      </c>
      <c r="E6" s="51">
        <v>4100</v>
      </c>
      <c r="F6" s="52">
        <v>4238170</v>
      </c>
      <c r="G6" s="53">
        <f t="shared" si="0"/>
        <v>2.6695257760955236E-3</v>
      </c>
    </row>
    <row r="7" spans="1:7" x14ac:dyDescent="0.25">
      <c r="A7" s="50" t="s">
        <v>536</v>
      </c>
      <c r="B7" s="50" t="s">
        <v>305</v>
      </c>
      <c r="C7" s="50" t="s">
        <v>306</v>
      </c>
      <c r="D7" s="50" t="s">
        <v>58</v>
      </c>
      <c r="E7" s="51">
        <v>9840</v>
      </c>
      <c r="F7" s="52">
        <v>9731858.4000000004</v>
      </c>
      <c r="G7" s="53">
        <f t="shared" si="0"/>
        <v>6.1298737068385036E-3</v>
      </c>
    </row>
    <row r="8" spans="1:7" ht="23.25" customHeight="1" x14ac:dyDescent="0.25">
      <c r="A8" s="50" t="s">
        <v>475</v>
      </c>
      <c r="B8" s="50" t="s">
        <v>259</v>
      </c>
      <c r="C8" s="50" t="s">
        <v>260</v>
      </c>
      <c r="D8" s="50" t="s">
        <v>499</v>
      </c>
      <c r="E8" s="51">
        <v>5530</v>
      </c>
      <c r="F8" s="52">
        <v>5602996</v>
      </c>
      <c r="G8" s="53">
        <f t="shared" si="0"/>
        <v>3.5291982731603766E-3</v>
      </c>
    </row>
    <row r="9" spans="1:7" ht="30" x14ac:dyDescent="0.25">
      <c r="A9" s="50" t="s">
        <v>401</v>
      </c>
      <c r="B9" s="50" t="s">
        <v>259</v>
      </c>
      <c r="C9" s="50" t="s">
        <v>260</v>
      </c>
      <c r="D9" s="50" t="s">
        <v>114</v>
      </c>
      <c r="E9" s="51">
        <v>333</v>
      </c>
      <c r="F9" s="52">
        <v>336962.7</v>
      </c>
      <c r="G9" s="53">
        <f t="shared" si="0"/>
        <v>2.122450522826463E-4</v>
      </c>
    </row>
    <row r="10" spans="1:7" x14ac:dyDescent="0.25">
      <c r="A10" s="50" t="s">
        <v>784</v>
      </c>
      <c r="B10" s="50" t="s">
        <v>168</v>
      </c>
      <c r="C10" s="50" t="s">
        <v>169</v>
      </c>
      <c r="D10" s="50" t="s">
        <v>783</v>
      </c>
      <c r="E10" s="51">
        <v>550</v>
      </c>
      <c r="F10" s="52">
        <v>561066</v>
      </c>
      <c r="G10" s="53">
        <f t="shared" si="0"/>
        <v>3.5340256504359454E-4</v>
      </c>
    </row>
    <row r="11" spans="1:7" ht="30" x14ac:dyDescent="0.25">
      <c r="A11" s="50" t="s">
        <v>340</v>
      </c>
      <c r="B11" s="50" t="s">
        <v>197</v>
      </c>
      <c r="C11" s="50" t="s">
        <v>198</v>
      </c>
      <c r="D11" s="50" t="s">
        <v>154</v>
      </c>
      <c r="E11" s="51">
        <v>24500</v>
      </c>
      <c r="F11" s="52">
        <v>25076051.109999999</v>
      </c>
      <c r="G11" s="53">
        <f t="shared" si="0"/>
        <v>1.5794827673461367E-2</v>
      </c>
    </row>
    <row r="12" spans="1:7" ht="30" x14ac:dyDescent="0.25">
      <c r="A12" s="50" t="s">
        <v>436</v>
      </c>
      <c r="B12" s="50" t="s">
        <v>289</v>
      </c>
      <c r="C12" s="50" t="s">
        <v>290</v>
      </c>
      <c r="D12" s="50" t="s">
        <v>53</v>
      </c>
      <c r="E12" s="51">
        <v>48000</v>
      </c>
      <c r="F12" s="52">
        <v>49023840</v>
      </c>
      <c r="G12" s="53">
        <f t="shared" si="0"/>
        <v>3.0878988932294543E-2</v>
      </c>
    </row>
    <row r="13" spans="1:7" ht="30" x14ac:dyDescent="0.25">
      <c r="A13" s="50" t="s">
        <v>478</v>
      </c>
      <c r="B13" s="50" t="s">
        <v>289</v>
      </c>
      <c r="C13" s="50" t="s">
        <v>290</v>
      </c>
      <c r="D13" s="50" t="s">
        <v>502</v>
      </c>
      <c r="E13" s="51">
        <v>12150</v>
      </c>
      <c r="F13" s="52">
        <v>12206497.5</v>
      </c>
      <c r="G13" s="53">
        <f t="shared" si="0"/>
        <v>7.688591942299523E-3</v>
      </c>
    </row>
    <row r="14" spans="1:7" ht="30" x14ac:dyDescent="0.25">
      <c r="A14" s="50" t="s">
        <v>402</v>
      </c>
      <c r="B14" s="50" t="s">
        <v>259</v>
      </c>
      <c r="C14" s="50" t="s">
        <v>260</v>
      </c>
      <c r="D14" s="50" t="s">
        <v>115</v>
      </c>
      <c r="E14" s="51">
        <v>4700</v>
      </c>
      <c r="F14" s="52">
        <v>4737130</v>
      </c>
      <c r="G14" s="53">
        <f t="shared" si="0"/>
        <v>2.9838092006020021E-3</v>
      </c>
    </row>
    <row r="15" spans="1:7" ht="30" x14ac:dyDescent="0.25">
      <c r="A15" s="50" t="s">
        <v>689</v>
      </c>
      <c r="B15" s="50" t="s">
        <v>205</v>
      </c>
      <c r="C15" s="50" t="s">
        <v>206</v>
      </c>
      <c r="D15" s="50" t="s">
        <v>686</v>
      </c>
      <c r="E15" s="51">
        <v>1000</v>
      </c>
      <c r="F15" s="52">
        <v>978530</v>
      </c>
      <c r="G15" s="53">
        <f t="shared" si="0"/>
        <v>6.1635353411560953E-4</v>
      </c>
    </row>
    <row r="16" spans="1:7" ht="30" x14ac:dyDescent="0.25">
      <c r="A16" s="50" t="s">
        <v>476</v>
      </c>
      <c r="B16" s="50" t="s">
        <v>259</v>
      </c>
      <c r="C16" s="50" t="s">
        <v>260</v>
      </c>
      <c r="D16" s="50" t="s">
        <v>500</v>
      </c>
      <c r="E16" s="51">
        <v>100</v>
      </c>
      <c r="F16" s="52">
        <v>100413.6</v>
      </c>
      <c r="G16" s="53">
        <f t="shared" si="0"/>
        <v>6.3248216440243185E-5</v>
      </c>
    </row>
    <row r="17" spans="1:7" x14ac:dyDescent="0.25">
      <c r="A17" s="50" t="s">
        <v>742</v>
      </c>
      <c r="B17" s="50" t="s">
        <v>168</v>
      </c>
      <c r="C17" s="50" t="s">
        <v>169</v>
      </c>
      <c r="D17" s="50" t="s">
        <v>740</v>
      </c>
      <c r="E17" s="51">
        <v>250</v>
      </c>
      <c r="F17" s="52">
        <v>252387.5</v>
      </c>
      <c r="G17" s="53">
        <f t="shared" si="0"/>
        <v>1.5897307961084829E-4</v>
      </c>
    </row>
    <row r="18" spans="1:7" ht="30" x14ac:dyDescent="0.25">
      <c r="A18" s="50" t="s">
        <v>408</v>
      </c>
      <c r="B18" s="50" t="s">
        <v>259</v>
      </c>
      <c r="C18" s="50" t="s">
        <v>260</v>
      </c>
      <c r="D18" s="50" t="s">
        <v>117</v>
      </c>
      <c r="E18" s="51">
        <v>140</v>
      </c>
      <c r="F18" s="52">
        <v>140554.4</v>
      </c>
      <c r="G18" s="53">
        <f t="shared" si="0"/>
        <v>8.8531982847229028E-5</v>
      </c>
    </row>
    <row r="19" spans="1:7" x14ac:dyDescent="0.25">
      <c r="A19" s="50" t="s">
        <v>464</v>
      </c>
      <c r="B19" s="50" t="s">
        <v>175</v>
      </c>
      <c r="C19" s="50" t="s">
        <v>176</v>
      </c>
      <c r="D19" s="50" t="s">
        <v>488</v>
      </c>
      <c r="E19" s="51">
        <v>5000</v>
      </c>
      <c r="F19" s="52">
        <v>5057691.4000000004</v>
      </c>
      <c r="G19" s="53">
        <f t="shared" si="0"/>
        <v>3.1857234513567546E-3</v>
      </c>
    </row>
    <row r="20" spans="1:7" ht="30" x14ac:dyDescent="0.25">
      <c r="A20" s="50" t="s">
        <v>330</v>
      </c>
      <c r="B20" s="50" t="s">
        <v>185</v>
      </c>
      <c r="C20" s="50" t="s">
        <v>186</v>
      </c>
      <c r="D20" s="50" t="s">
        <v>120</v>
      </c>
      <c r="E20" s="51">
        <v>491</v>
      </c>
      <c r="F20" s="52">
        <v>498635.05</v>
      </c>
      <c r="G20" s="53">
        <f t="shared" si="0"/>
        <v>3.1407874597755167E-4</v>
      </c>
    </row>
    <row r="21" spans="1:7" ht="30" x14ac:dyDescent="0.25">
      <c r="A21" s="50" t="s">
        <v>404</v>
      </c>
      <c r="B21" s="50" t="s">
        <v>259</v>
      </c>
      <c r="C21" s="50" t="s">
        <v>260</v>
      </c>
      <c r="D21" s="50" t="s">
        <v>116</v>
      </c>
      <c r="E21" s="51">
        <v>4000</v>
      </c>
      <c r="F21" s="52">
        <v>4120440</v>
      </c>
      <c r="G21" s="53">
        <f t="shared" si="0"/>
        <v>2.5953703576909464E-3</v>
      </c>
    </row>
    <row r="22" spans="1:7" x14ac:dyDescent="0.25">
      <c r="A22" s="50" t="s">
        <v>39</v>
      </c>
      <c r="B22" s="50" t="s">
        <v>168</v>
      </c>
      <c r="C22" s="50" t="s">
        <v>169</v>
      </c>
      <c r="D22" s="50" t="s">
        <v>132</v>
      </c>
      <c r="E22" s="51">
        <v>14500</v>
      </c>
      <c r="F22" s="52">
        <v>15002715</v>
      </c>
      <c r="G22" s="53">
        <f t="shared" si="0"/>
        <v>9.4498650134173367E-3</v>
      </c>
    </row>
    <row r="23" spans="1:7" ht="30" x14ac:dyDescent="0.25">
      <c r="A23" s="50" t="s">
        <v>376</v>
      </c>
      <c r="B23" s="50" t="s">
        <v>241</v>
      </c>
      <c r="C23" s="50" t="s">
        <v>242</v>
      </c>
      <c r="D23" s="50" t="s">
        <v>77</v>
      </c>
      <c r="E23" s="51">
        <v>5144</v>
      </c>
      <c r="F23" s="52">
        <v>5045698.16</v>
      </c>
      <c r="G23" s="53">
        <f t="shared" si="0"/>
        <v>3.1781691854073234E-3</v>
      </c>
    </row>
    <row r="24" spans="1:7" ht="30" x14ac:dyDescent="0.25">
      <c r="A24" s="50" t="s">
        <v>420</v>
      </c>
      <c r="B24" s="50" t="s">
        <v>269</v>
      </c>
      <c r="C24" s="50" t="s">
        <v>270</v>
      </c>
      <c r="D24" s="50" t="s">
        <v>139</v>
      </c>
      <c r="E24" s="51">
        <v>1660</v>
      </c>
      <c r="F24" s="52">
        <v>1659319.4</v>
      </c>
      <c r="G24" s="53">
        <f t="shared" si="0"/>
        <v>1.0451671143619436E-3</v>
      </c>
    </row>
    <row r="25" spans="1:7" x14ac:dyDescent="0.25">
      <c r="A25" s="50" t="s">
        <v>42</v>
      </c>
      <c r="B25" s="50" t="s">
        <v>168</v>
      </c>
      <c r="C25" s="50" t="s">
        <v>169</v>
      </c>
      <c r="D25" s="50" t="s">
        <v>92</v>
      </c>
      <c r="E25" s="51">
        <v>9000</v>
      </c>
      <c r="F25" s="52">
        <v>12208818.15</v>
      </c>
      <c r="G25" s="53">
        <f t="shared" si="0"/>
        <v>7.6900536663436969E-3</v>
      </c>
    </row>
    <row r="26" spans="1:7" ht="30" x14ac:dyDescent="0.25">
      <c r="A26" s="50" t="s">
        <v>379</v>
      </c>
      <c r="B26" s="50" t="s">
        <v>241</v>
      </c>
      <c r="C26" s="50" t="s">
        <v>242</v>
      </c>
      <c r="D26" s="50" t="s">
        <v>78</v>
      </c>
      <c r="E26" s="51">
        <v>22100</v>
      </c>
      <c r="F26" s="52">
        <v>22131824</v>
      </c>
      <c r="G26" s="53">
        <f t="shared" si="0"/>
        <v>1.3940326754238157E-2</v>
      </c>
    </row>
    <row r="27" spans="1:7" ht="30" x14ac:dyDescent="0.25">
      <c r="A27" s="50" t="s">
        <v>349</v>
      </c>
      <c r="B27" s="50" t="s">
        <v>205</v>
      </c>
      <c r="C27" s="50" t="s">
        <v>206</v>
      </c>
      <c r="D27" s="50" t="s">
        <v>104</v>
      </c>
      <c r="E27" s="51">
        <v>4700</v>
      </c>
      <c r="F27" s="52">
        <v>4697791</v>
      </c>
      <c r="G27" s="53">
        <f t="shared" si="0"/>
        <v>2.959030469568131E-3</v>
      </c>
    </row>
    <row r="28" spans="1:7" x14ac:dyDescent="0.25">
      <c r="A28" s="50" t="s">
        <v>392</v>
      </c>
      <c r="B28" s="50" t="s">
        <v>249</v>
      </c>
      <c r="C28" s="50" t="s">
        <v>250</v>
      </c>
      <c r="D28" s="50" t="s">
        <v>88</v>
      </c>
      <c r="E28" s="51">
        <v>342</v>
      </c>
      <c r="F28" s="52">
        <v>351911.16</v>
      </c>
      <c r="G28" s="53">
        <f t="shared" si="0"/>
        <v>2.216607433197998E-4</v>
      </c>
    </row>
    <row r="29" spans="1:7" x14ac:dyDescent="0.25">
      <c r="A29" s="50" t="s">
        <v>743</v>
      </c>
      <c r="B29" s="50" t="s">
        <v>279</v>
      </c>
      <c r="C29" s="50" t="s">
        <v>280</v>
      </c>
      <c r="D29" s="50" t="s">
        <v>741</v>
      </c>
      <c r="E29" s="51">
        <v>3000</v>
      </c>
      <c r="F29" s="52">
        <v>3144180</v>
      </c>
      <c r="G29" s="53">
        <f t="shared" si="0"/>
        <v>1.9804466443498073E-3</v>
      </c>
    </row>
    <row r="30" spans="1:7" ht="30" x14ac:dyDescent="0.25">
      <c r="A30" s="50" t="s">
        <v>381</v>
      </c>
      <c r="B30" s="50" t="s">
        <v>241</v>
      </c>
      <c r="C30" s="50" t="s">
        <v>242</v>
      </c>
      <c r="D30" s="50" t="s">
        <v>614</v>
      </c>
      <c r="E30" s="51">
        <v>2440</v>
      </c>
      <c r="F30" s="52">
        <v>2502561.6</v>
      </c>
      <c r="G30" s="53">
        <f t="shared" si="0"/>
        <v>1.5763059758024938E-3</v>
      </c>
    </row>
    <row r="31" spans="1:7" x14ac:dyDescent="0.25">
      <c r="A31" s="50" t="s">
        <v>426</v>
      </c>
      <c r="B31" s="50" t="s">
        <v>279</v>
      </c>
      <c r="C31" s="50" t="s">
        <v>280</v>
      </c>
      <c r="D31" s="50" t="s">
        <v>150</v>
      </c>
      <c r="E31" s="51">
        <v>9220</v>
      </c>
      <c r="F31" s="52">
        <v>9463315.8000000007</v>
      </c>
      <c r="G31" s="53">
        <f t="shared" si="0"/>
        <v>5.9607249014154767E-3</v>
      </c>
    </row>
    <row r="32" spans="1:7" x14ac:dyDescent="0.25">
      <c r="A32" s="50" t="s">
        <v>460</v>
      </c>
      <c r="B32" s="50" t="s">
        <v>511</v>
      </c>
      <c r="C32" s="50" t="s">
        <v>512</v>
      </c>
      <c r="D32" s="50" t="s">
        <v>484</v>
      </c>
      <c r="E32" s="51">
        <v>142</v>
      </c>
      <c r="F32" s="52">
        <v>88684.68</v>
      </c>
      <c r="G32" s="53">
        <f t="shared" si="0"/>
        <v>5.5860439577643922E-5</v>
      </c>
    </row>
    <row r="33" spans="1:7" x14ac:dyDescent="0.25">
      <c r="A33" s="50" t="s">
        <v>458</v>
      </c>
      <c r="B33" s="50" t="s">
        <v>170</v>
      </c>
      <c r="C33" s="50" t="s">
        <v>171</v>
      </c>
      <c r="D33" s="50" t="s">
        <v>482</v>
      </c>
      <c r="E33" s="51">
        <v>220</v>
      </c>
      <c r="F33" s="52">
        <v>147216.29999999999</v>
      </c>
      <c r="G33" s="53">
        <f t="shared" si="0"/>
        <v>9.2728160387953146E-5</v>
      </c>
    </row>
    <row r="34" spans="1:7" x14ac:dyDescent="0.25">
      <c r="A34" s="50" t="s">
        <v>41</v>
      </c>
      <c r="B34" s="50" t="s">
        <v>168</v>
      </c>
      <c r="C34" s="50" t="s">
        <v>169</v>
      </c>
      <c r="D34" s="50" t="s">
        <v>134</v>
      </c>
      <c r="E34" s="51">
        <v>18850</v>
      </c>
      <c r="F34" s="52">
        <v>18872620</v>
      </c>
      <c r="G34" s="53">
        <f t="shared" si="0"/>
        <v>1.188742913862726E-2</v>
      </c>
    </row>
    <row r="35" spans="1:7" x14ac:dyDescent="0.25">
      <c r="A35" s="50" t="s">
        <v>461</v>
      </c>
      <c r="B35" s="50" t="s">
        <v>513</v>
      </c>
      <c r="C35" s="50" t="s">
        <v>514</v>
      </c>
      <c r="D35" s="50" t="s">
        <v>485</v>
      </c>
      <c r="E35" s="51">
        <v>14717</v>
      </c>
      <c r="F35" s="52">
        <v>2360901.14</v>
      </c>
      <c r="G35" s="53">
        <f t="shared" si="0"/>
        <v>1.4870773112082118E-3</v>
      </c>
    </row>
    <row r="36" spans="1:7" ht="30" x14ac:dyDescent="0.25">
      <c r="A36" s="50" t="s">
        <v>403</v>
      </c>
      <c r="B36" s="50" t="s">
        <v>259</v>
      </c>
      <c r="C36" s="50" t="s">
        <v>260</v>
      </c>
      <c r="D36" s="50" t="s">
        <v>110</v>
      </c>
      <c r="E36" s="51">
        <v>1800</v>
      </c>
      <c r="F36" s="52">
        <v>1807793.3</v>
      </c>
      <c r="G36" s="53">
        <f t="shared" si="0"/>
        <v>1.1386874080564931E-3</v>
      </c>
    </row>
    <row r="37" spans="1:7" x14ac:dyDescent="0.25">
      <c r="A37" s="50" t="s">
        <v>28</v>
      </c>
      <c r="B37" s="50" t="s">
        <v>168</v>
      </c>
      <c r="C37" s="50" t="s">
        <v>169</v>
      </c>
      <c r="D37" s="50" t="s">
        <v>121</v>
      </c>
      <c r="E37" s="51">
        <v>8010</v>
      </c>
      <c r="F37" s="52">
        <v>8012483.0999999996</v>
      </c>
      <c r="G37" s="53">
        <f t="shared" ref="G37:G68" si="1">F37/$F$229</f>
        <v>5.0468787627631186E-3</v>
      </c>
    </row>
    <row r="38" spans="1:7" x14ac:dyDescent="0.25">
      <c r="A38" s="50" t="s">
        <v>393</v>
      </c>
      <c r="B38" s="50" t="s">
        <v>251</v>
      </c>
      <c r="C38" s="50" t="s">
        <v>252</v>
      </c>
      <c r="D38" s="50" t="s">
        <v>89</v>
      </c>
      <c r="E38" s="51">
        <v>960</v>
      </c>
      <c r="F38" s="52">
        <v>996960</v>
      </c>
      <c r="G38" s="53">
        <f t="shared" si="1"/>
        <v>6.2796216709952479E-4</v>
      </c>
    </row>
    <row r="39" spans="1:7" x14ac:dyDescent="0.25">
      <c r="A39" s="50" t="s">
        <v>29</v>
      </c>
      <c r="B39" s="50" t="s">
        <v>168</v>
      </c>
      <c r="C39" s="50" t="s">
        <v>169</v>
      </c>
      <c r="D39" s="50" t="s">
        <v>122</v>
      </c>
      <c r="E39" s="51">
        <v>13000</v>
      </c>
      <c r="F39" s="52">
        <v>12739870</v>
      </c>
      <c r="G39" s="53">
        <f t="shared" si="1"/>
        <v>8.0245510088330762E-3</v>
      </c>
    </row>
    <row r="40" spans="1:7" x14ac:dyDescent="0.25">
      <c r="A40" s="50" t="s">
        <v>386</v>
      </c>
      <c r="B40" s="50" t="s">
        <v>243</v>
      </c>
      <c r="C40" s="50" t="s">
        <v>244</v>
      </c>
      <c r="D40" s="50" t="s">
        <v>66</v>
      </c>
      <c r="E40" s="51">
        <v>6381</v>
      </c>
      <c r="F40" s="52">
        <v>6535164.96</v>
      </c>
      <c r="G40" s="53">
        <f t="shared" si="1"/>
        <v>4.1163500548010747E-3</v>
      </c>
    </row>
    <row r="41" spans="1:7" ht="30" x14ac:dyDescent="0.25">
      <c r="A41" s="50" t="s">
        <v>377</v>
      </c>
      <c r="B41" s="50" t="s">
        <v>241</v>
      </c>
      <c r="C41" s="50" t="s">
        <v>242</v>
      </c>
      <c r="D41" s="50" t="s">
        <v>73</v>
      </c>
      <c r="E41" s="51">
        <v>21849</v>
      </c>
      <c r="F41" s="52">
        <v>22406804.969999999</v>
      </c>
      <c r="G41" s="53">
        <f t="shared" si="1"/>
        <v>1.4113530940797628E-2</v>
      </c>
    </row>
    <row r="42" spans="1:7" ht="30" x14ac:dyDescent="0.25">
      <c r="A42" s="50" t="s">
        <v>405</v>
      </c>
      <c r="B42" s="50" t="s">
        <v>259</v>
      </c>
      <c r="C42" s="50" t="s">
        <v>260</v>
      </c>
      <c r="D42" s="50" t="s">
        <v>111</v>
      </c>
      <c r="E42" s="51">
        <v>7098</v>
      </c>
      <c r="F42" s="52">
        <v>7189777.1399999997</v>
      </c>
      <c r="G42" s="53">
        <f t="shared" si="1"/>
        <v>4.5286752064245539E-3</v>
      </c>
    </row>
    <row r="43" spans="1:7" ht="16.5" customHeight="1" x14ac:dyDescent="0.25">
      <c r="A43" s="50" t="s">
        <v>459</v>
      </c>
      <c r="B43" s="50" t="s">
        <v>509</v>
      </c>
      <c r="C43" s="50" t="s">
        <v>510</v>
      </c>
      <c r="D43" s="50" t="s">
        <v>483</v>
      </c>
      <c r="E43" s="51">
        <v>138</v>
      </c>
      <c r="F43" s="52">
        <v>90205.77</v>
      </c>
      <c r="G43" s="53">
        <f t="shared" si="1"/>
        <v>5.6818539173167739E-5</v>
      </c>
    </row>
    <row r="44" spans="1:7" x14ac:dyDescent="0.25">
      <c r="A44" s="50" t="s">
        <v>362</v>
      </c>
      <c r="B44" s="50" t="s">
        <v>223</v>
      </c>
      <c r="C44" s="50" t="s">
        <v>224</v>
      </c>
      <c r="D44" s="50" t="s">
        <v>81</v>
      </c>
      <c r="E44" s="51">
        <v>5500</v>
      </c>
      <c r="F44" s="52">
        <v>5517655</v>
      </c>
      <c r="G44" s="53">
        <f t="shared" si="1"/>
        <v>3.4754439406872177E-3</v>
      </c>
    </row>
    <row r="45" spans="1:7" ht="30" x14ac:dyDescent="0.25">
      <c r="A45" s="50" t="s">
        <v>346</v>
      </c>
      <c r="B45" s="50" t="s">
        <v>205</v>
      </c>
      <c r="C45" s="50" t="s">
        <v>206</v>
      </c>
      <c r="D45" s="50" t="s">
        <v>99</v>
      </c>
      <c r="E45" s="51">
        <v>4737</v>
      </c>
      <c r="F45" s="52">
        <v>4822929.18</v>
      </c>
      <c r="G45" s="53">
        <f t="shared" si="1"/>
        <v>3.0378521301158866E-3</v>
      </c>
    </row>
    <row r="46" spans="1:7" x14ac:dyDescent="0.25">
      <c r="A46" s="50" t="s">
        <v>390</v>
      </c>
      <c r="B46" s="50" t="s">
        <v>245</v>
      </c>
      <c r="C46" s="50" t="s">
        <v>246</v>
      </c>
      <c r="D46" s="50" t="s">
        <v>71</v>
      </c>
      <c r="E46" s="51">
        <v>19000</v>
      </c>
      <c r="F46" s="52">
        <v>13278720</v>
      </c>
      <c r="G46" s="53">
        <f t="shared" si="1"/>
        <v>8.3639602265966565E-3</v>
      </c>
    </row>
    <row r="47" spans="1:7" x14ac:dyDescent="0.25">
      <c r="A47" s="50" t="s">
        <v>398</v>
      </c>
      <c r="B47" s="50" t="s">
        <v>255</v>
      </c>
      <c r="C47" s="50" t="s">
        <v>256</v>
      </c>
      <c r="D47" s="50" t="s">
        <v>85</v>
      </c>
      <c r="E47" s="51">
        <v>4973</v>
      </c>
      <c r="F47" s="52">
        <v>5062563.7300000004</v>
      </c>
      <c r="G47" s="53">
        <f t="shared" si="1"/>
        <v>3.1887924199268318E-3</v>
      </c>
    </row>
    <row r="48" spans="1:7" x14ac:dyDescent="0.25">
      <c r="A48" s="50" t="s">
        <v>658</v>
      </c>
      <c r="B48" s="50" t="s">
        <v>279</v>
      </c>
      <c r="C48" s="50" t="s">
        <v>280</v>
      </c>
      <c r="D48" s="50" t="s">
        <v>655</v>
      </c>
      <c r="E48" s="51">
        <v>4000</v>
      </c>
      <c r="F48" s="52">
        <v>4016280</v>
      </c>
      <c r="G48" s="53">
        <f t="shared" si="1"/>
        <v>2.5297623700835333E-3</v>
      </c>
    </row>
    <row r="49" spans="1:7" x14ac:dyDescent="0.25">
      <c r="A49" s="50" t="s">
        <v>472</v>
      </c>
      <c r="B49" s="50" t="s">
        <v>251</v>
      </c>
      <c r="C49" s="50" t="s">
        <v>252</v>
      </c>
      <c r="D49" s="50" t="s">
        <v>496</v>
      </c>
      <c r="E49" s="51">
        <v>30000</v>
      </c>
      <c r="F49" s="52">
        <v>30159300</v>
      </c>
      <c r="G49" s="53">
        <f t="shared" si="1"/>
        <v>1.8996649199772005E-2</v>
      </c>
    </row>
    <row r="50" spans="1:7" x14ac:dyDescent="0.25">
      <c r="A50" s="50" t="s">
        <v>45</v>
      </c>
      <c r="B50" s="50" t="s">
        <v>170</v>
      </c>
      <c r="C50" s="54" t="s">
        <v>171</v>
      </c>
      <c r="D50" s="50" t="s">
        <v>86</v>
      </c>
      <c r="E50" s="51">
        <v>30000</v>
      </c>
      <c r="F50" s="52">
        <v>7514550</v>
      </c>
      <c r="G50" s="53">
        <f t="shared" si="1"/>
        <v>4.7332421589409146E-3</v>
      </c>
    </row>
    <row r="51" spans="1:7" x14ac:dyDescent="0.25">
      <c r="A51" s="50" t="s">
        <v>462</v>
      </c>
      <c r="B51" s="50" t="s">
        <v>515</v>
      </c>
      <c r="C51" s="50" t="s">
        <v>516</v>
      </c>
      <c r="D51" s="50" t="s">
        <v>486</v>
      </c>
      <c r="E51" s="51">
        <v>14650</v>
      </c>
      <c r="F51" s="52">
        <v>14705084</v>
      </c>
      <c r="G51" s="53">
        <f t="shared" si="1"/>
        <v>9.2623940940665117E-3</v>
      </c>
    </row>
    <row r="52" spans="1:7" ht="30" x14ac:dyDescent="0.25">
      <c r="A52" s="50" t="s">
        <v>382</v>
      </c>
      <c r="B52" s="50" t="s">
        <v>241</v>
      </c>
      <c r="C52" s="50" t="s">
        <v>242</v>
      </c>
      <c r="D52" s="50" t="s">
        <v>74</v>
      </c>
      <c r="E52" s="51">
        <v>6200</v>
      </c>
      <c r="F52" s="52">
        <v>6154554</v>
      </c>
      <c r="G52" s="53">
        <f t="shared" si="1"/>
        <v>3.8766119677530182E-3</v>
      </c>
    </row>
    <row r="53" spans="1:7" ht="30" x14ac:dyDescent="0.25">
      <c r="A53" s="50" t="s">
        <v>406</v>
      </c>
      <c r="B53" s="50" t="s">
        <v>259</v>
      </c>
      <c r="C53" s="50" t="s">
        <v>260</v>
      </c>
      <c r="D53" s="50" t="s">
        <v>112</v>
      </c>
      <c r="E53" s="51">
        <v>5410</v>
      </c>
      <c r="F53" s="52">
        <v>5506135.7000000002</v>
      </c>
      <c r="G53" s="53">
        <f t="shared" si="1"/>
        <v>3.4681881986399245E-3</v>
      </c>
    </row>
    <row r="54" spans="1:7" x14ac:dyDescent="0.25">
      <c r="A54" s="50" t="s">
        <v>466</v>
      </c>
      <c r="B54" s="50" t="s">
        <v>213</v>
      </c>
      <c r="C54" s="50" t="s">
        <v>214</v>
      </c>
      <c r="D54" s="50" t="s">
        <v>490</v>
      </c>
      <c r="E54" s="51">
        <v>20000</v>
      </c>
      <c r="F54" s="52">
        <v>19509400</v>
      </c>
      <c r="G54" s="53">
        <f t="shared" si="1"/>
        <v>1.2288522210330876E-2</v>
      </c>
    </row>
    <row r="55" spans="1:7" x14ac:dyDescent="0.25">
      <c r="A55" s="50" t="s">
        <v>468</v>
      </c>
      <c r="B55" s="50" t="s">
        <v>213</v>
      </c>
      <c r="C55" s="50" t="s">
        <v>214</v>
      </c>
      <c r="D55" s="50" t="s">
        <v>492</v>
      </c>
      <c r="E55" s="51">
        <v>5500</v>
      </c>
      <c r="F55" s="52">
        <v>5415135</v>
      </c>
      <c r="G55" s="53">
        <f t="shared" si="1"/>
        <v>3.410868951348585E-3</v>
      </c>
    </row>
    <row r="56" spans="1:7" ht="30" x14ac:dyDescent="0.25">
      <c r="A56" s="50" t="s">
        <v>407</v>
      </c>
      <c r="B56" s="50" t="s">
        <v>259</v>
      </c>
      <c r="C56" s="50" t="s">
        <v>260</v>
      </c>
      <c r="D56" s="50" t="s">
        <v>113</v>
      </c>
      <c r="E56" s="51">
        <v>12170</v>
      </c>
      <c r="F56" s="52">
        <v>12135924</v>
      </c>
      <c r="G56" s="53">
        <f t="shared" si="1"/>
        <v>7.6441393183228354E-3</v>
      </c>
    </row>
    <row r="57" spans="1:7" x14ac:dyDescent="0.25">
      <c r="A57" s="50" t="s">
        <v>389</v>
      </c>
      <c r="B57" s="50" t="s">
        <v>243</v>
      </c>
      <c r="C57" s="50" t="s">
        <v>244</v>
      </c>
      <c r="D57" s="50" t="s">
        <v>68</v>
      </c>
      <c r="E57" s="51">
        <v>30048</v>
      </c>
      <c r="F57" s="52">
        <v>29909478.719999999</v>
      </c>
      <c r="G57" s="53">
        <f t="shared" si="1"/>
        <v>1.8839292523098541E-2</v>
      </c>
    </row>
    <row r="58" spans="1:7" x14ac:dyDescent="0.25">
      <c r="A58" s="50" t="s">
        <v>416</v>
      </c>
      <c r="B58" s="50" t="s">
        <v>265</v>
      </c>
      <c r="C58" s="50" t="s">
        <v>266</v>
      </c>
      <c r="D58" s="50" t="s">
        <v>135</v>
      </c>
      <c r="E58" s="51">
        <v>23998</v>
      </c>
      <c r="F58" s="52">
        <v>23744581.120000001</v>
      </c>
      <c r="G58" s="53">
        <f t="shared" si="1"/>
        <v>1.4956165359679087E-2</v>
      </c>
    </row>
    <row r="59" spans="1:7" x14ac:dyDescent="0.25">
      <c r="A59" s="50" t="s">
        <v>43</v>
      </c>
      <c r="B59" s="50" t="s">
        <v>168</v>
      </c>
      <c r="C59" s="50" t="s">
        <v>169</v>
      </c>
      <c r="D59" s="50" t="s">
        <v>93</v>
      </c>
      <c r="E59" s="51">
        <v>19949</v>
      </c>
      <c r="F59" s="52">
        <v>23265121.469999999</v>
      </c>
      <c r="G59" s="53">
        <f t="shared" si="1"/>
        <v>1.4654164756996151E-2</v>
      </c>
    </row>
    <row r="60" spans="1:7" x14ac:dyDescent="0.25">
      <c r="A60" s="50" t="s">
        <v>659</v>
      </c>
      <c r="B60" s="50" t="s">
        <v>295</v>
      </c>
      <c r="C60" s="50" t="s">
        <v>296</v>
      </c>
      <c r="D60" s="50" t="s">
        <v>656</v>
      </c>
      <c r="E60" s="51">
        <v>3000</v>
      </c>
      <c r="F60" s="52">
        <v>2988870</v>
      </c>
      <c r="G60" s="53">
        <f t="shared" si="1"/>
        <v>1.8826204485423255E-3</v>
      </c>
    </row>
    <row r="61" spans="1:7" ht="30" x14ac:dyDescent="0.25">
      <c r="A61" s="50" t="s">
        <v>348</v>
      </c>
      <c r="B61" s="50" t="s">
        <v>205</v>
      </c>
      <c r="C61" s="50" t="s">
        <v>206</v>
      </c>
      <c r="D61" s="50" t="s">
        <v>100</v>
      </c>
      <c r="E61" s="51">
        <v>630</v>
      </c>
      <c r="F61" s="52">
        <v>638379</v>
      </c>
      <c r="G61" s="53">
        <f t="shared" si="1"/>
        <v>4.0210024501567519E-4</v>
      </c>
    </row>
    <row r="62" spans="1:7" ht="30" x14ac:dyDescent="0.25">
      <c r="A62" s="50" t="s">
        <v>350</v>
      </c>
      <c r="B62" s="50" t="s">
        <v>205</v>
      </c>
      <c r="C62" s="50" t="s">
        <v>206</v>
      </c>
      <c r="D62" s="50" t="s">
        <v>101</v>
      </c>
      <c r="E62" s="51">
        <v>2000</v>
      </c>
      <c r="F62" s="52">
        <v>1937400</v>
      </c>
      <c r="G62" s="53">
        <f t="shared" si="1"/>
        <v>1.2203236865457184E-3</v>
      </c>
    </row>
    <row r="63" spans="1:7" ht="30" x14ac:dyDescent="0.25">
      <c r="A63" s="50" t="s">
        <v>328</v>
      </c>
      <c r="B63" s="50" t="s">
        <v>185</v>
      </c>
      <c r="C63" s="50" t="s">
        <v>186</v>
      </c>
      <c r="D63" s="55" t="s">
        <v>118</v>
      </c>
      <c r="E63" s="51">
        <v>9500</v>
      </c>
      <c r="F63" s="52">
        <v>9690380</v>
      </c>
      <c r="G63" s="53">
        <f t="shared" si="1"/>
        <v>6.1037474169654687E-3</v>
      </c>
    </row>
    <row r="64" spans="1:7" ht="30" x14ac:dyDescent="0.25">
      <c r="A64" s="50" t="s">
        <v>428</v>
      </c>
      <c r="B64" s="50" t="s">
        <v>283</v>
      </c>
      <c r="C64" s="50" t="s">
        <v>284</v>
      </c>
      <c r="D64" s="50" t="s">
        <v>153</v>
      </c>
      <c r="E64" s="51">
        <v>5735</v>
      </c>
      <c r="F64" s="52">
        <v>6065794.7999999998</v>
      </c>
      <c r="G64" s="53">
        <f t="shared" si="1"/>
        <v>3.8207045897418438E-3</v>
      </c>
    </row>
    <row r="65" spans="1:7" ht="30" x14ac:dyDescent="0.25">
      <c r="A65" s="50" t="s">
        <v>351</v>
      </c>
      <c r="B65" s="50" t="s">
        <v>205</v>
      </c>
      <c r="C65" s="50" t="s">
        <v>206</v>
      </c>
      <c r="D65" s="50" t="s">
        <v>102</v>
      </c>
      <c r="E65" s="51">
        <v>500</v>
      </c>
      <c r="F65" s="52">
        <v>505585</v>
      </c>
      <c r="G65" s="53">
        <f t="shared" si="1"/>
        <v>3.1845635958615518E-4</v>
      </c>
    </row>
    <row r="66" spans="1:7" x14ac:dyDescent="0.25">
      <c r="A66" s="50" t="s">
        <v>32</v>
      </c>
      <c r="B66" s="50" t="s">
        <v>168</v>
      </c>
      <c r="C66" s="50" t="s">
        <v>169</v>
      </c>
      <c r="D66" s="50" t="s">
        <v>125</v>
      </c>
      <c r="E66" s="51">
        <v>40000</v>
      </c>
      <c r="F66" s="52">
        <v>40206000</v>
      </c>
      <c r="G66" s="53">
        <f t="shared" si="1"/>
        <v>2.5324834386939794E-2</v>
      </c>
    </row>
    <row r="67" spans="1:7" x14ac:dyDescent="0.25">
      <c r="A67" s="50" t="s">
        <v>474</v>
      </c>
      <c r="B67" s="50" t="s">
        <v>255</v>
      </c>
      <c r="C67" s="50" t="s">
        <v>256</v>
      </c>
      <c r="D67" s="50" t="s">
        <v>498</v>
      </c>
      <c r="E67" s="51">
        <v>180</v>
      </c>
      <c r="F67" s="52">
        <v>186415.2</v>
      </c>
      <c r="G67" s="53">
        <f t="shared" si="1"/>
        <v>1.174186456550828E-4</v>
      </c>
    </row>
    <row r="68" spans="1:7" x14ac:dyDescent="0.25">
      <c r="A68" s="50" t="s">
        <v>473</v>
      </c>
      <c r="B68" s="50" t="s">
        <v>253</v>
      </c>
      <c r="C68" s="50" t="s">
        <v>254</v>
      </c>
      <c r="D68" s="50" t="s">
        <v>497</v>
      </c>
      <c r="E68" s="51">
        <v>7802</v>
      </c>
      <c r="F68" s="52">
        <v>8093950.8399999999</v>
      </c>
      <c r="G68" s="53">
        <f t="shared" si="1"/>
        <v>5.0981934178737556E-3</v>
      </c>
    </row>
    <row r="69" spans="1:7" ht="30" x14ac:dyDescent="0.25">
      <c r="A69" s="50" t="s">
        <v>383</v>
      </c>
      <c r="B69" s="50" t="s">
        <v>241</v>
      </c>
      <c r="C69" s="50" t="s">
        <v>242</v>
      </c>
      <c r="D69" s="50" t="s">
        <v>75</v>
      </c>
      <c r="E69" s="51">
        <v>10500</v>
      </c>
      <c r="F69" s="52">
        <v>10653510</v>
      </c>
      <c r="G69" s="53">
        <f t="shared" ref="G69:G100" si="2">F69/$F$229</f>
        <v>6.7104008453864336E-3</v>
      </c>
    </row>
    <row r="70" spans="1:7" x14ac:dyDescent="0.25">
      <c r="A70" s="50" t="s">
        <v>391</v>
      </c>
      <c r="B70" s="50" t="s">
        <v>247</v>
      </c>
      <c r="C70" s="50" t="s">
        <v>248</v>
      </c>
      <c r="D70" s="50" t="s">
        <v>80</v>
      </c>
      <c r="E70" s="51">
        <v>7000</v>
      </c>
      <c r="F70" s="52">
        <v>3626350</v>
      </c>
      <c r="G70" s="53">
        <f t="shared" si="2"/>
        <v>2.284154434141151E-3</v>
      </c>
    </row>
    <row r="71" spans="1:7" ht="30" x14ac:dyDescent="0.25">
      <c r="A71" s="50" t="s">
        <v>370</v>
      </c>
      <c r="B71" s="50" t="s">
        <v>235</v>
      </c>
      <c r="C71" s="50" t="s">
        <v>236</v>
      </c>
      <c r="D71" s="50" t="s">
        <v>152</v>
      </c>
      <c r="E71" s="51">
        <v>19650</v>
      </c>
      <c r="F71" s="52">
        <v>20311419</v>
      </c>
      <c r="G71" s="53">
        <f t="shared" si="2"/>
        <v>1.2793695526507045E-2</v>
      </c>
    </row>
    <row r="72" spans="1:7" x14ac:dyDescent="0.25">
      <c r="A72" s="50" t="s">
        <v>326</v>
      </c>
      <c r="B72" s="50" t="s">
        <v>181</v>
      </c>
      <c r="C72" s="50" t="s">
        <v>182</v>
      </c>
      <c r="D72" s="50" t="s">
        <v>105</v>
      </c>
      <c r="E72" s="51">
        <v>47799</v>
      </c>
      <c r="F72" s="52">
        <v>49483436.759999998</v>
      </c>
      <c r="G72" s="53">
        <f t="shared" si="2"/>
        <v>3.1168478357548837E-2</v>
      </c>
    </row>
    <row r="73" spans="1:7" x14ac:dyDescent="0.25">
      <c r="A73" s="50" t="s">
        <v>728</v>
      </c>
      <c r="B73" s="50" t="s">
        <v>191</v>
      </c>
      <c r="C73" s="50" t="s">
        <v>192</v>
      </c>
      <c r="D73" s="50" t="s">
        <v>729</v>
      </c>
      <c r="E73" s="51">
        <v>3500</v>
      </c>
      <c r="F73" s="52">
        <v>3622010</v>
      </c>
      <c r="G73" s="53">
        <f t="shared" si="2"/>
        <v>2.2814207679908421E-3</v>
      </c>
    </row>
    <row r="74" spans="1:7" x14ac:dyDescent="0.25">
      <c r="A74" s="50" t="s">
        <v>366</v>
      </c>
      <c r="B74" s="50" t="s">
        <v>231</v>
      </c>
      <c r="C74" s="50" t="s">
        <v>232</v>
      </c>
      <c r="D74" s="50" t="s">
        <v>97</v>
      </c>
      <c r="E74" s="51">
        <v>15000</v>
      </c>
      <c r="F74" s="52">
        <v>15524700</v>
      </c>
      <c r="G74" s="53">
        <f t="shared" si="2"/>
        <v>9.7786513556912952E-3</v>
      </c>
    </row>
    <row r="75" spans="1:7" x14ac:dyDescent="0.25">
      <c r="A75" s="50" t="s">
        <v>33</v>
      </c>
      <c r="B75" s="50" t="s">
        <v>168</v>
      </c>
      <c r="C75" s="50" t="s">
        <v>169</v>
      </c>
      <c r="D75" s="50" t="s">
        <v>126</v>
      </c>
      <c r="E75" s="51">
        <v>73600</v>
      </c>
      <c r="F75" s="52">
        <v>74802624</v>
      </c>
      <c r="G75" s="53">
        <f t="shared" si="2"/>
        <v>4.7116451885502855E-2</v>
      </c>
    </row>
    <row r="76" spans="1:7" x14ac:dyDescent="0.25">
      <c r="A76" s="50" t="s">
        <v>334</v>
      </c>
      <c r="B76" s="50" t="s">
        <v>189</v>
      </c>
      <c r="C76" s="50" t="s">
        <v>190</v>
      </c>
      <c r="D76" s="50" t="s">
        <v>147</v>
      </c>
      <c r="E76" s="51">
        <v>23000</v>
      </c>
      <c r="F76" s="52">
        <v>23557060</v>
      </c>
      <c r="G76" s="53">
        <f t="shared" si="2"/>
        <v>1.4838050120459729E-2</v>
      </c>
    </row>
    <row r="77" spans="1:7" ht="30" x14ac:dyDescent="0.25">
      <c r="A77" s="50" t="s">
        <v>479</v>
      </c>
      <c r="B77" s="50" t="s">
        <v>593</v>
      </c>
      <c r="C77" s="50" t="s">
        <v>292</v>
      </c>
      <c r="D77" s="50" t="s">
        <v>503</v>
      </c>
      <c r="E77" s="51">
        <v>6750</v>
      </c>
      <c r="F77" s="52">
        <v>6953242.5</v>
      </c>
      <c r="G77" s="53">
        <f t="shared" si="2"/>
        <v>4.3796874786034721E-3</v>
      </c>
    </row>
    <row r="78" spans="1:7" ht="30" x14ac:dyDescent="0.25">
      <c r="A78" s="50" t="s">
        <v>711</v>
      </c>
      <c r="B78" s="50" t="s">
        <v>177</v>
      </c>
      <c r="C78" s="50" t="s">
        <v>178</v>
      </c>
      <c r="D78" s="50" t="s">
        <v>707</v>
      </c>
      <c r="E78" s="51">
        <v>8412</v>
      </c>
      <c r="F78" s="52">
        <v>8590418.5199999996</v>
      </c>
      <c r="G78" s="53">
        <f t="shared" si="2"/>
        <v>5.4109069873526441E-3</v>
      </c>
    </row>
    <row r="79" spans="1:7" x14ac:dyDescent="0.25">
      <c r="A79" s="50" t="s">
        <v>34</v>
      </c>
      <c r="B79" s="50" t="s">
        <v>168</v>
      </c>
      <c r="C79" s="50" t="s">
        <v>169</v>
      </c>
      <c r="D79" s="50" t="s">
        <v>127</v>
      </c>
      <c r="E79" s="51">
        <v>10000</v>
      </c>
      <c r="F79" s="52">
        <v>9809600</v>
      </c>
      <c r="G79" s="53">
        <f t="shared" si="2"/>
        <v>6.1788413520898521E-3</v>
      </c>
    </row>
    <row r="80" spans="1:7" x14ac:dyDescent="0.25">
      <c r="A80" s="50" t="s">
        <v>737</v>
      </c>
      <c r="B80" s="50" t="s">
        <v>313</v>
      </c>
      <c r="C80" s="56">
        <v>1027700167110</v>
      </c>
      <c r="D80" s="50" t="s">
        <v>736</v>
      </c>
      <c r="E80" s="51">
        <v>6500</v>
      </c>
      <c r="F80" s="52">
        <v>6607965</v>
      </c>
      <c r="G80" s="53">
        <f t="shared" si="2"/>
        <v>4.1622051250981102E-3</v>
      </c>
    </row>
    <row r="81" spans="1:7" ht="30" x14ac:dyDescent="0.25">
      <c r="A81" s="50" t="s">
        <v>418</v>
      </c>
      <c r="B81" s="50" t="s">
        <v>267</v>
      </c>
      <c r="C81" s="50" t="s">
        <v>268</v>
      </c>
      <c r="D81" s="50" t="s">
        <v>137</v>
      </c>
      <c r="E81" s="51">
        <v>11500</v>
      </c>
      <c r="F81" s="52">
        <v>11684805</v>
      </c>
      <c r="G81" s="53">
        <f t="shared" si="2"/>
        <v>7.3599898390460635E-3</v>
      </c>
    </row>
    <row r="82" spans="1:7" x14ac:dyDescent="0.25">
      <c r="A82" s="50" t="s">
        <v>423</v>
      </c>
      <c r="B82" s="50" t="s">
        <v>273</v>
      </c>
      <c r="C82" s="50" t="s">
        <v>274</v>
      </c>
      <c r="D82" s="50" t="s">
        <v>144</v>
      </c>
      <c r="E82" s="51">
        <v>4545</v>
      </c>
      <c r="F82" s="52">
        <v>4527865.3499999996</v>
      </c>
      <c r="G82" s="53">
        <f t="shared" si="2"/>
        <v>2.8519982120855884E-3</v>
      </c>
    </row>
    <row r="83" spans="1:7" x14ac:dyDescent="0.25">
      <c r="A83" s="50" t="s">
        <v>35</v>
      </c>
      <c r="B83" s="50" t="s">
        <v>168</v>
      </c>
      <c r="C83" s="50" t="s">
        <v>169</v>
      </c>
      <c r="D83" s="50" t="s">
        <v>128</v>
      </c>
      <c r="E83" s="51">
        <v>14500</v>
      </c>
      <c r="F83" s="52">
        <v>14135760</v>
      </c>
      <c r="G83" s="53">
        <f t="shared" si="2"/>
        <v>8.9037900048134118E-3</v>
      </c>
    </row>
    <row r="84" spans="1:7" ht="30" x14ac:dyDescent="0.25">
      <c r="A84" s="50" t="s">
        <v>384</v>
      </c>
      <c r="B84" s="50" t="s">
        <v>241</v>
      </c>
      <c r="C84" s="50" t="s">
        <v>242</v>
      </c>
      <c r="D84" s="50" t="s">
        <v>76</v>
      </c>
      <c r="E84" s="51">
        <v>1973</v>
      </c>
      <c r="F84" s="52">
        <v>1967061.27</v>
      </c>
      <c r="G84" s="53">
        <f t="shared" si="2"/>
        <v>1.2390066381065875E-3</v>
      </c>
    </row>
    <row r="85" spans="1:7" x14ac:dyDescent="0.25">
      <c r="A85" s="50" t="s">
        <v>395</v>
      </c>
      <c r="B85" s="50" t="s">
        <v>251</v>
      </c>
      <c r="C85" s="50" t="s">
        <v>252</v>
      </c>
      <c r="D85" s="50" t="s">
        <v>90</v>
      </c>
      <c r="E85" s="51">
        <v>2000</v>
      </c>
      <c r="F85" s="52">
        <v>1996440</v>
      </c>
      <c r="G85" s="53">
        <f t="shared" si="2"/>
        <v>1.2575116242218097E-3</v>
      </c>
    </row>
    <row r="86" spans="1:7" x14ac:dyDescent="0.25">
      <c r="A86" s="50" t="s">
        <v>444</v>
      </c>
      <c r="B86" s="50" t="s">
        <v>295</v>
      </c>
      <c r="C86" s="50" t="s">
        <v>296</v>
      </c>
      <c r="D86" s="50" t="s">
        <v>141</v>
      </c>
      <c r="E86" s="51">
        <v>1000</v>
      </c>
      <c r="F86" s="52">
        <v>1036470</v>
      </c>
      <c r="G86" s="53">
        <f t="shared" si="2"/>
        <v>6.5284860709922618E-4</v>
      </c>
    </row>
    <row r="87" spans="1:7" ht="30" x14ac:dyDescent="0.25">
      <c r="A87" s="50" t="s">
        <v>480</v>
      </c>
      <c r="B87" s="50" t="s">
        <v>523</v>
      </c>
      <c r="C87" s="50" t="s">
        <v>524</v>
      </c>
      <c r="D87" s="50" t="s">
        <v>504</v>
      </c>
      <c r="E87" s="51">
        <v>3500</v>
      </c>
      <c r="F87" s="52">
        <v>3547670</v>
      </c>
      <c r="G87" s="53">
        <f t="shared" si="2"/>
        <v>2.2345957123194224E-3</v>
      </c>
    </row>
    <row r="88" spans="1:7" ht="30" x14ac:dyDescent="0.25">
      <c r="A88" s="50" t="s">
        <v>646</v>
      </c>
      <c r="B88" s="50" t="s">
        <v>177</v>
      </c>
      <c r="C88" s="50" t="s">
        <v>178</v>
      </c>
      <c r="D88" s="50" t="s">
        <v>642</v>
      </c>
      <c r="E88" s="51">
        <v>4400</v>
      </c>
      <c r="F88" s="52">
        <v>4515236</v>
      </c>
      <c r="G88" s="53">
        <f t="shared" si="2"/>
        <v>2.8440432750820397E-3</v>
      </c>
    </row>
    <row r="89" spans="1:7" ht="30" x14ac:dyDescent="0.25">
      <c r="A89" s="50" t="s">
        <v>439</v>
      </c>
      <c r="B89" s="50" t="s">
        <v>593</v>
      </c>
      <c r="C89" s="50" t="s">
        <v>292</v>
      </c>
      <c r="D89" s="50" t="s">
        <v>51</v>
      </c>
      <c r="E89" s="51">
        <v>20548</v>
      </c>
      <c r="F89" s="52">
        <v>21497934.039999999</v>
      </c>
      <c r="G89" s="53">
        <f t="shared" si="2"/>
        <v>1.3541054052239852E-2</v>
      </c>
    </row>
    <row r="90" spans="1:7" x14ac:dyDescent="0.25">
      <c r="A90" s="50" t="s">
        <v>786</v>
      </c>
      <c r="B90" s="50" t="s">
        <v>168</v>
      </c>
      <c r="C90" s="50" t="s">
        <v>169</v>
      </c>
      <c r="D90" s="50" t="s">
        <v>785</v>
      </c>
      <c r="E90" s="51">
        <v>8</v>
      </c>
      <c r="F90" s="52">
        <v>8101.92</v>
      </c>
      <c r="G90" s="53">
        <f t="shared" si="2"/>
        <v>5.1032130084125562E-6</v>
      </c>
    </row>
    <row r="91" spans="1:7" ht="30" x14ac:dyDescent="0.25">
      <c r="A91" s="50" t="s">
        <v>419</v>
      </c>
      <c r="B91" s="50" t="s">
        <v>267</v>
      </c>
      <c r="C91" s="50" t="s">
        <v>268</v>
      </c>
      <c r="D91" s="50" t="s">
        <v>138</v>
      </c>
      <c r="E91" s="51">
        <v>23500</v>
      </c>
      <c r="F91" s="52">
        <v>23883520</v>
      </c>
      <c r="G91" s="53">
        <f t="shared" si="2"/>
        <v>1.5043679763646328E-2</v>
      </c>
    </row>
    <row r="92" spans="1:7" x14ac:dyDescent="0.25">
      <c r="A92" s="50" t="s">
        <v>443</v>
      </c>
      <c r="B92" s="50" t="s">
        <v>293</v>
      </c>
      <c r="C92" s="50" t="s">
        <v>294</v>
      </c>
      <c r="D92" s="50" t="s">
        <v>108</v>
      </c>
      <c r="E92" s="51">
        <v>15000</v>
      </c>
      <c r="F92" s="52">
        <v>15048463.800000001</v>
      </c>
      <c r="G92" s="53">
        <f t="shared" si="2"/>
        <v>9.4786811300019563E-3</v>
      </c>
    </row>
    <row r="93" spans="1:7" x14ac:dyDescent="0.25">
      <c r="A93" s="50" t="s">
        <v>762</v>
      </c>
      <c r="B93" s="50" t="s">
        <v>221</v>
      </c>
      <c r="C93" s="50" t="s">
        <v>222</v>
      </c>
      <c r="D93" s="50" t="s">
        <v>761</v>
      </c>
      <c r="E93" s="51">
        <v>2000</v>
      </c>
      <c r="F93" s="52">
        <v>2031740</v>
      </c>
      <c r="G93" s="53">
        <f t="shared" si="2"/>
        <v>1.2797462820803127E-3</v>
      </c>
    </row>
    <row r="94" spans="1:7" x14ac:dyDescent="0.25">
      <c r="A94" s="50" t="s">
        <v>470</v>
      </c>
      <c r="B94" s="50" t="s">
        <v>233</v>
      </c>
      <c r="C94" s="50" t="s">
        <v>234</v>
      </c>
      <c r="D94" s="50" t="s">
        <v>494</v>
      </c>
      <c r="E94" s="51">
        <v>39</v>
      </c>
      <c r="F94" s="52">
        <v>39336.959999999999</v>
      </c>
      <c r="G94" s="53">
        <f t="shared" si="2"/>
        <v>2.4777446084805132E-5</v>
      </c>
    </row>
    <row r="95" spans="1:7" x14ac:dyDescent="0.25">
      <c r="A95" s="50" t="s">
        <v>335</v>
      </c>
      <c r="B95" s="50" t="s">
        <v>191</v>
      </c>
      <c r="C95" s="50" t="s">
        <v>192</v>
      </c>
      <c r="D95" s="50" t="s">
        <v>148</v>
      </c>
      <c r="E95" s="51">
        <v>3550</v>
      </c>
      <c r="F95" s="52">
        <v>3564271</v>
      </c>
      <c r="G95" s="53">
        <f t="shared" si="2"/>
        <v>2.2450523002828502E-3</v>
      </c>
    </row>
    <row r="96" spans="1:7" ht="30" x14ac:dyDescent="0.25">
      <c r="A96" s="50" t="s">
        <v>385</v>
      </c>
      <c r="B96" s="50" t="s">
        <v>241</v>
      </c>
      <c r="C96" s="50" t="s">
        <v>242</v>
      </c>
      <c r="D96" s="50" t="s">
        <v>627</v>
      </c>
      <c r="E96" s="51">
        <v>3000</v>
      </c>
      <c r="F96" s="52">
        <v>2349600</v>
      </c>
      <c r="G96" s="53">
        <f t="shared" si="2"/>
        <v>1.4799589831257457E-3</v>
      </c>
    </row>
    <row r="97" spans="1:7" x14ac:dyDescent="0.25">
      <c r="A97" s="50" t="s">
        <v>766</v>
      </c>
      <c r="B97" s="50" t="s">
        <v>251</v>
      </c>
      <c r="C97" s="50" t="s">
        <v>252</v>
      </c>
      <c r="D97" s="50" t="s">
        <v>765</v>
      </c>
      <c r="E97" s="51">
        <v>2500</v>
      </c>
      <c r="F97" s="52">
        <v>2479550</v>
      </c>
      <c r="G97" s="53">
        <f t="shared" si="2"/>
        <v>1.5618114983867225E-3</v>
      </c>
    </row>
    <row r="98" spans="1:7" x14ac:dyDescent="0.25">
      <c r="A98" s="50" t="s">
        <v>397</v>
      </c>
      <c r="B98" s="50" t="s">
        <v>253</v>
      </c>
      <c r="C98" s="50" t="s">
        <v>254</v>
      </c>
      <c r="D98" s="50" t="s">
        <v>84</v>
      </c>
      <c r="E98" s="51">
        <v>5494</v>
      </c>
      <c r="F98" s="52">
        <v>5526744.2400000002</v>
      </c>
      <c r="G98" s="53">
        <f t="shared" si="2"/>
        <v>3.4811690438485161E-3</v>
      </c>
    </row>
    <row r="99" spans="1:7" x14ac:dyDescent="0.25">
      <c r="A99" s="50" t="s">
        <v>733</v>
      </c>
      <c r="B99" s="50" t="s">
        <v>221</v>
      </c>
      <c r="C99" s="50" t="s">
        <v>222</v>
      </c>
      <c r="D99" s="50" t="s">
        <v>732</v>
      </c>
      <c r="E99" s="51">
        <v>12500</v>
      </c>
      <c r="F99" s="52">
        <v>12532375</v>
      </c>
      <c r="G99" s="53">
        <f t="shared" si="2"/>
        <v>7.8938546821376056E-3</v>
      </c>
    </row>
    <row r="100" spans="1:7" x14ac:dyDescent="0.25">
      <c r="A100" s="50" t="s">
        <v>387</v>
      </c>
      <c r="B100" s="50" t="s">
        <v>243</v>
      </c>
      <c r="C100" s="50" t="s">
        <v>244</v>
      </c>
      <c r="D100" s="50" t="s">
        <v>69</v>
      </c>
      <c r="E100" s="51">
        <v>3500</v>
      </c>
      <c r="F100" s="52">
        <v>3389995</v>
      </c>
      <c r="G100" s="53">
        <f t="shared" si="2"/>
        <v>2.1352798574231198E-3</v>
      </c>
    </row>
    <row r="101" spans="1:7" ht="30" x14ac:dyDescent="0.25">
      <c r="A101" s="50" t="s">
        <v>332</v>
      </c>
      <c r="B101" s="50" t="s">
        <v>185</v>
      </c>
      <c r="C101" s="50" t="s">
        <v>186</v>
      </c>
      <c r="D101" s="50" t="s">
        <v>119</v>
      </c>
      <c r="E101" s="51">
        <v>5000</v>
      </c>
      <c r="F101" s="52">
        <v>4906050</v>
      </c>
      <c r="G101" s="53">
        <f t="shared" ref="G101:G132" si="3">F101/$F$229</f>
        <v>3.0902080222863742E-3</v>
      </c>
    </row>
    <row r="102" spans="1:7" x14ac:dyDescent="0.25">
      <c r="A102" s="50" t="s">
        <v>693</v>
      </c>
      <c r="B102" s="50" t="s">
        <v>195</v>
      </c>
      <c r="C102" s="50" t="s">
        <v>196</v>
      </c>
      <c r="D102" s="50" t="s">
        <v>692</v>
      </c>
      <c r="E102" s="51">
        <v>1499</v>
      </c>
      <c r="F102" s="52">
        <v>1435349.57</v>
      </c>
      <c r="G102" s="53">
        <f t="shared" si="3"/>
        <v>9.0409367128327226E-4</v>
      </c>
    </row>
    <row r="103" spans="1:7" x14ac:dyDescent="0.25">
      <c r="A103" s="50" t="s">
        <v>37</v>
      </c>
      <c r="B103" s="50" t="s">
        <v>168</v>
      </c>
      <c r="C103" s="50" t="s">
        <v>169</v>
      </c>
      <c r="D103" s="50" t="s">
        <v>130</v>
      </c>
      <c r="E103" s="51">
        <v>22100</v>
      </c>
      <c r="F103" s="52">
        <v>20123376</v>
      </c>
      <c r="G103" s="53">
        <f t="shared" si="3"/>
        <v>1.2675251567082499E-2</v>
      </c>
    </row>
    <row r="104" spans="1:7" x14ac:dyDescent="0.25">
      <c r="A104" s="50" t="s">
        <v>342</v>
      </c>
      <c r="B104" s="50" t="s">
        <v>201</v>
      </c>
      <c r="C104" s="50" t="s">
        <v>202</v>
      </c>
      <c r="D104" s="50" t="s">
        <v>155</v>
      </c>
      <c r="E104" s="51">
        <v>2350</v>
      </c>
      <c r="F104" s="52">
        <v>2316747.5</v>
      </c>
      <c r="G104" s="53">
        <f t="shared" si="3"/>
        <v>1.4592659492079986E-3</v>
      </c>
    </row>
    <row r="105" spans="1:7" x14ac:dyDescent="0.25">
      <c r="A105" s="50" t="s">
        <v>471</v>
      </c>
      <c r="B105" s="50" t="s">
        <v>519</v>
      </c>
      <c r="C105" s="50" t="s">
        <v>520</v>
      </c>
      <c r="D105" s="50" t="s">
        <v>495</v>
      </c>
      <c r="E105" s="51">
        <v>2314</v>
      </c>
      <c r="F105" s="52">
        <v>2319090.7999999998</v>
      </c>
      <c r="G105" s="53">
        <f t="shared" si="3"/>
        <v>1.4607419399660674E-3</v>
      </c>
    </row>
    <row r="106" spans="1:7" x14ac:dyDescent="0.25">
      <c r="A106" s="50" t="s">
        <v>690</v>
      </c>
      <c r="B106" s="50" t="s">
        <v>168</v>
      </c>
      <c r="C106" s="50" t="s">
        <v>169</v>
      </c>
      <c r="D106" s="50" t="s">
        <v>687</v>
      </c>
      <c r="E106" s="51">
        <v>1900</v>
      </c>
      <c r="F106" s="52">
        <v>1919722</v>
      </c>
      <c r="G106" s="53">
        <f t="shared" si="3"/>
        <v>1.2091887210606584E-3</v>
      </c>
    </row>
    <row r="107" spans="1:7" x14ac:dyDescent="0.25">
      <c r="A107" s="50" t="s">
        <v>369</v>
      </c>
      <c r="B107" s="50" t="s">
        <v>233</v>
      </c>
      <c r="C107" s="50" t="s">
        <v>234</v>
      </c>
      <c r="D107" s="50" t="s">
        <v>146</v>
      </c>
      <c r="E107" s="51">
        <v>5000</v>
      </c>
      <c r="F107" s="52">
        <v>4778000</v>
      </c>
      <c r="G107" s="53">
        <f t="shared" si="3"/>
        <v>3.0095522733123992E-3</v>
      </c>
    </row>
    <row r="108" spans="1:7" x14ac:dyDescent="0.25">
      <c r="A108" s="50" t="s">
        <v>358</v>
      </c>
      <c r="B108" s="50" t="s">
        <v>215</v>
      </c>
      <c r="C108" s="50" t="s">
        <v>216</v>
      </c>
      <c r="D108" s="50" t="s">
        <v>70</v>
      </c>
      <c r="E108" s="51">
        <v>5000</v>
      </c>
      <c r="F108" s="52">
        <v>5058800</v>
      </c>
      <c r="G108" s="53">
        <f t="shared" si="3"/>
        <v>3.1864217329913699E-3</v>
      </c>
    </row>
    <row r="109" spans="1:7" ht="30" x14ac:dyDescent="0.25">
      <c r="A109" s="50" t="s">
        <v>660</v>
      </c>
      <c r="B109" s="50" t="s">
        <v>197</v>
      </c>
      <c r="C109" s="50" t="s">
        <v>198</v>
      </c>
      <c r="D109" s="57" t="s">
        <v>657</v>
      </c>
      <c r="E109" s="51">
        <v>4600</v>
      </c>
      <c r="F109" s="52">
        <v>4364020</v>
      </c>
      <c r="G109" s="53">
        <f t="shared" si="3"/>
        <v>2.7487957956845496E-3</v>
      </c>
    </row>
    <row r="110" spans="1:7" x14ac:dyDescent="0.25">
      <c r="A110" s="50" t="s">
        <v>701</v>
      </c>
      <c r="B110" s="50" t="s">
        <v>168</v>
      </c>
      <c r="C110" s="50" t="s">
        <v>169</v>
      </c>
      <c r="D110" s="50" t="s">
        <v>702</v>
      </c>
      <c r="E110" s="51">
        <v>1000</v>
      </c>
      <c r="F110" s="52">
        <v>970350</v>
      </c>
      <c r="G110" s="53">
        <f t="shared" si="3"/>
        <v>6.1120114031157108E-4</v>
      </c>
    </row>
    <row r="111" spans="1:7" x14ac:dyDescent="0.25">
      <c r="A111" s="50" t="s">
        <v>415</v>
      </c>
      <c r="B111" s="50" t="s">
        <v>265</v>
      </c>
      <c r="C111" s="50" t="s">
        <v>266</v>
      </c>
      <c r="D111" s="50" t="s">
        <v>136</v>
      </c>
      <c r="E111" s="51">
        <v>950</v>
      </c>
      <c r="F111" s="52">
        <v>944689.5</v>
      </c>
      <c r="G111" s="53">
        <f t="shared" si="3"/>
        <v>5.9503818172862162E-4</v>
      </c>
    </row>
    <row r="112" spans="1:7" ht="30" x14ac:dyDescent="0.25">
      <c r="A112" s="50" t="s">
        <v>788</v>
      </c>
      <c r="B112" s="50" t="s">
        <v>789</v>
      </c>
      <c r="C112" s="56">
        <v>1057746555811</v>
      </c>
      <c r="D112" s="50" t="s">
        <v>787</v>
      </c>
      <c r="E112" s="51">
        <v>4000</v>
      </c>
      <c r="F112" s="52">
        <v>3959360</v>
      </c>
      <c r="G112" s="53">
        <f t="shared" si="3"/>
        <v>2.4939097716329389E-3</v>
      </c>
    </row>
    <row r="113" spans="1:7" x14ac:dyDescent="0.25">
      <c r="A113" s="50" t="s">
        <v>764</v>
      </c>
      <c r="B113" s="50" t="s">
        <v>221</v>
      </c>
      <c r="C113" s="50" t="s">
        <v>222</v>
      </c>
      <c r="D113" s="50" t="s">
        <v>763</v>
      </c>
      <c r="E113" s="51">
        <v>2800</v>
      </c>
      <c r="F113" s="52">
        <v>2801552.99</v>
      </c>
      <c r="G113" s="53">
        <f t="shared" si="3"/>
        <v>1.7646337735160423E-3</v>
      </c>
    </row>
    <row r="114" spans="1:7" ht="30" x14ac:dyDescent="0.25">
      <c r="A114" s="50" t="s">
        <v>320</v>
      </c>
      <c r="B114" s="50" t="s">
        <v>177</v>
      </c>
      <c r="C114" s="50" t="s">
        <v>178</v>
      </c>
      <c r="D114" s="50" t="s">
        <v>626</v>
      </c>
      <c r="E114" s="51">
        <v>3200</v>
      </c>
      <c r="F114" s="52">
        <v>3142016</v>
      </c>
      <c r="G114" s="53">
        <f t="shared" si="3"/>
        <v>1.9790835905366118E-3</v>
      </c>
    </row>
    <row r="115" spans="1:7" ht="30" x14ac:dyDescent="0.25">
      <c r="A115" s="50" t="s">
        <v>424</v>
      </c>
      <c r="B115" s="50" t="s">
        <v>662</v>
      </c>
      <c r="C115" s="54" t="s">
        <v>276</v>
      </c>
      <c r="D115" s="50" t="s">
        <v>622</v>
      </c>
      <c r="E115" s="51">
        <v>17000</v>
      </c>
      <c r="F115" s="52">
        <v>17246670</v>
      </c>
      <c r="G115" s="53">
        <f t="shared" si="3"/>
        <v>1.0863280641600829E-2</v>
      </c>
    </row>
    <row r="116" spans="1:7" ht="30" x14ac:dyDescent="0.25">
      <c r="A116" s="50" t="s">
        <v>352</v>
      </c>
      <c r="B116" s="50" t="s">
        <v>205</v>
      </c>
      <c r="C116" s="50" t="s">
        <v>206</v>
      </c>
      <c r="D116" s="50" t="s">
        <v>103</v>
      </c>
      <c r="E116" s="51">
        <v>13000</v>
      </c>
      <c r="F116" s="52">
        <v>12921870</v>
      </c>
      <c r="G116" s="53">
        <f t="shared" si="3"/>
        <v>8.1391886215879637E-3</v>
      </c>
    </row>
    <row r="117" spans="1:7" x14ac:dyDescent="0.25">
      <c r="A117" s="50" t="s">
        <v>477</v>
      </c>
      <c r="B117" s="50" t="s">
        <v>521</v>
      </c>
      <c r="C117" s="50" t="s">
        <v>522</v>
      </c>
      <c r="D117" s="50" t="s">
        <v>501</v>
      </c>
      <c r="E117" s="51">
        <v>11990</v>
      </c>
      <c r="F117" s="52">
        <v>11473343.109999999</v>
      </c>
      <c r="G117" s="53">
        <f t="shared" si="3"/>
        <v>7.2267948596052012E-3</v>
      </c>
    </row>
    <row r="118" spans="1:7" x14ac:dyDescent="0.25">
      <c r="A118" s="50" t="s">
        <v>396</v>
      </c>
      <c r="B118" s="50" t="s">
        <v>253</v>
      </c>
      <c r="C118" s="50" t="s">
        <v>254</v>
      </c>
      <c r="D118" s="50" t="s">
        <v>83</v>
      </c>
      <c r="E118" s="51">
        <v>2905</v>
      </c>
      <c r="F118" s="52">
        <v>2815032.15</v>
      </c>
      <c r="G118" s="53">
        <f t="shared" si="3"/>
        <v>1.7731239862871476E-3</v>
      </c>
    </row>
    <row r="119" spans="1:7" x14ac:dyDescent="0.25">
      <c r="A119" s="50" t="s">
        <v>467</v>
      </c>
      <c r="B119" s="50" t="s">
        <v>213</v>
      </c>
      <c r="C119" s="50" t="s">
        <v>214</v>
      </c>
      <c r="D119" s="50" t="s">
        <v>491</v>
      </c>
      <c r="E119" s="51">
        <v>3000</v>
      </c>
      <c r="F119" s="52">
        <v>2785140</v>
      </c>
      <c r="G119" s="53">
        <f t="shared" si="3"/>
        <v>1.7542956087260979E-3</v>
      </c>
    </row>
    <row r="120" spans="1:7" x14ac:dyDescent="0.25">
      <c r="A120" s="50" t="s">
        <v>357</v>
      </c>
      <c r="B120" s="50" t="s">
        <v>213</v>
      </c>
      <c r="C120" s="50" t="s">
        <v>214</v>
      </c>
      <c r="D120" s="50" t="s">
        <v>64</v>
      </c>
      <c r="E120" s="51">
        <v>1000</v>
      </c>
      <c r="F120" s="52">
        <v>934850</v>
      </c>
      <c r="G120" s="53">
        <f t="shared" si="3"/>
        <v>5.8884050705443629E-4</v>
      </c>
    </row>
    <row r="121" spans="1:7" x14ac:dyDescent="0.25">
      <c r="A121" s="50" t="s">
        <v>327</v>
      </c>
      <c r="B121" s="50" t="s">
        <v>183</v>
      </c>
      <c r="C121" s="50" t="s">
        <v>184</v>
      </c>
      <c r="D121" s="50" t="s">
        <v>107</v>
      </c>
      <c r="E121" s="51">
        <v>23500</v>
      </c>
      <c r="F121" s="52">
        <v>21992240</v>
      </c>
      <c r="G121" s="53">
        <f t="shared" si="3"/>
        <v>1.385240600402509E-2</v>
      </c>
    </row>
    <row r="122" spans="1:7" x14ac:dyDescent="0.25">
      <c r="A122" s="50" t="s">
        <v>469</v>
      </c>
      <c r="B122" s="50" t="s">
        <v>231</v>
      </c>
      <c r="C122" s="50" t="s">
        <v>232</v>
      </c>
      <c r="D122" s="50" t="s">
        <v>493</v>
      </c>
      <c r="E122" s="51">
        <v>20109</v>
      </c>
      <c r="F122" s="52">
        <v>20075216.879999999</v>
      </c>
      <c r="G122" s="53">
        <f t="shared" si="3"/>
        <v>1.2644917245383728E-2</v>
      </c>
    </row>
    <row r="123" spans="1:7" ht="30" x14ac:dyDescent="0.25">
      <c r="A123" s="50" t="s">
        <v>399</v>
      </c>
      <c r="B123" s="50" t="s">
        <v>257</v>
      </c>
      <c r="C123" s="50" t="s">
        <v>258</v>
      </c>
      <c r="D123" s="50" t="s">
        <v>142</v>
      </c>
      <c r="E123" s="51">
        <v>3250</v>
      </c>
      <c r="F123" s="52">
        <v>2966177.5</v>
      </c>
      <c r="G123" s="53">
        <f t="shared" si="3"/>
        <v>1.8683269648750711E-3</v>
      </c>
    </row>
    <row r="124" spans="1:7" x14ac:dyDescent="0.25">
      <c r="A124" s="50" t="s">
        <v>791</v>
      </c>
      <c r="B124" s="50" t="s">
        <v>221</v>
      </c>
      <c r="C124" s="50" t="s">
        <v>222</v>
      </c>
      <c r="D124" s="50" t="s">
        <v>790</v>
      </c>
      <c r="E124" s="51">
        <v>460</v>
      </c>
      <c r="F124" s="52">
        <v>441190.6</v>
      </c>
      <c r="G124" s="53">
        <f t="shared" si="3"/>
        <v>2.7789580853789479E-4</v>
      </c>
    </row>
    <row r="125" spans="1:7" x14ac:dyDescent="0.25">
      <c r="A125" s="50" t="s">
        <v>463</v>
      </c>
      <c r="B125" s="50" t="s">
        <v>517</v>
      </c>
      <c r="C125" s="50" t="s">
        <v>518</v>
      </c>
      <c r="D125" s="50" t="s">
        <v>487</v>
      </c>
      <c r="E125" s="51">
        <v>15000</v>
      </c>
      <c r="F125" s="52">
        <v>15170400</v>
      </c>
      <c r="G125" s="53">
        <f t="shared" si="3"/>
        <v>9.5554859370151572E-3</v>
      </c>
    </row>
    <row r="126" spans="1:7" x14ac:dyDescent="0.25">
      <c r="A126" s="50" t="s">
        <v>44</v>
      </c>
      <c r="B126" s="50" t="s">
        <v>168</v>
      </c>
      <c r="C126" s="50" t="s">
        <v>169</v>
      </c>
      <c r="D126" s="50" t="s">
        <v>94</v>
      </c>
      <c r="E126" s="51">
        <v>31000</v>
      </c>
      <c r="F126" s="52">
        <v>32543106.100000001</v>
      </c>
      <c r="G126" s="53">
        <f t="shared" si="3"/>
        <v>2.0498153818313439E-2</v>
      </c>
    </row>
    <row r="127" spans="1:7" x14ac:dyDescent="0.25">
      <c r="A127" s="50" t="s">
        <v>739</v>
      </c>
      <c r="B127" s="50" t="s">
        <v>295</v>
      </c>
      <c r="C127" s="50" t="s">
        <v>296</v>
      </c>
      <c r="D127" s="58" t="s">
        <v>738</v>
      </c>
      <c r="E127" s="51">
        <v>3750</v>
      </c>
      <c r="F127" s="52">
        <v>3588262.5</v>
      </c>
      <c r="G127" s="53">
        <f t="shared" si="3"/>
        <v>2.2601639941642179E-3</v>
      </c>
    </row>
    <row r="128" spans="1:7" x14ac:dyDescent="0.25">
      <c r="A128" s="50" t="s">
        <v>457</v>
      </c>
      <c r="B128" s="50" t="s">
        <v>507</v>
      </c>
      <c r="C128" s="50" t="s">
        <v>508</v>
      </c>
      <c r="D128" s="50" t="s">
        <v>481</v>
      </c>
      <c r="E128" s="51">
        <v>28800</v>
      </c>
      <c r="F128" s="52">
        <v>26799264</v>
      </c>
      <c r="G128" s="53">
        <f t="shared" si="3"/>
        <v>1.6880239827186928E-2</v>
      </c>
    </row>
    <row r="129" spans="1:7" ht="30" x14ac:dyDescent="0.25">
      <c r="A129" s="50" t="s">
        <v>435</v>
      </c>
      <c r="B129" s="50" t="s">
        <v>287</v>
      </c>
      <c r="C129" s="50" t="s">
        <v>288</v>
      </c>
      <c r="D129" s="50" t="s">
        <v>158</v>
      </c>
      <c r="E129" s="51">
        <v>9800</v>
      </c>
      <c r="F129" s="52">
        <v>9813818</v>
      </c>
      <c r="G129" s="53">
        <f t="shared" si="3"/>
        <v>6.1814981732469954E-3</v>
      </c>
    </row>
    <row r="130" spans="1:7" x14ac:dyDescent="0.25">
      <c r="A130" s="50" t="s">
        <v>442</v>
      </c>
      <c r="B130" s="50" t="s">
        <v>293</v>
      </c>
      <c r="C130" s="50" t="s">
        <v>294</v>
      </c>
      <c r="D130" s="50" t="s">
        <v>109</v>
      </c>
      <c r="E130" s="51">
        <v>1500</v>
      </c>
      <c r="F130" s="52">
        <v>1473465</v>
      </c>
      <c r="G130" s="53">
        <f t="shared" si="3"/>
        <v>9.2810170372462422E-4</v>
      </c>
    </row>
    <row r="131" spans="1:7" ht="30" x14ac:dyDescent="0.25">
      <c r="A131" s="50" t="s">
        <v>355</v>
      </c>
      <c r="B131" s="50" t="s">
        <v>211</v>
      </c>
      <c r="C131" s="50" t="s">
        <v>212</v>
      </c>
      <c r="D131" s="50" t="s">
        <v>57</v>
      </c>
      <c r="E131" s="51">
        <v>2500</v>
      </c>
      <c r="F131" s="52">
        <v>2271125</v>
      </c>
      <c r="G131" s="53">
        <f t="shared" si="3"/>
        <v>1.4305293860876146E-3</v>
      </c>
    </row>
    <row r="132" spans="1:7" x14ac:dyDescent="0.25">
      <c r="A132" s="50" t="s">
        <v>542</v>
      </c>
      <c r="B132" s="50" t="s">
        <v>307</v>
      </c>
      <c r="C132" s="50" t="s">
        <v>308</v>
      </c>
      <c r="D132" s="50" t="s">
        <v>49</v>
      </c>
      <c r="E132" s="51">
        <v>6555</v>
      </c>
      <c r="F132" s="52">
        <v>6090666.7400000002</v>
      </c>
      <c r="G132" s="53">
        <f t="shared" si="3"/>
        <v>3.8363708525230686E-3</v>
      </c>
    </row>
    <row r="133" spans="1:7" ht="30" x14ac:dyDescent="0.25">
      <c r="A133" s="50" t="s">
        <v>648</v>
      </c>
      <c r="B133" s="50" t="s">
        <v>205</v>
      </c>
      <c r="C133" s="50" t="s">
        <v>206</v>
      </c>
      <c r="D133" s="50" t="s">
        <v>644</v>
      </c>
      <c r="E133" s="51">
        <v>9900</v>
      </c>
      <c r="F133" s="52">
        <v>9291546</v>
      </c>
      <c r="G133" s="53">
        <f t="shared" ref="G133:G164" si="4">F133/$F$229</f>
        <v>5.8525310562760006E-3</v>
      </c>
    </row>
    <row r="134" spans="1:7" ht="30" x14ac:dyDescent="0.25">
      <c r="A134" s="50" t="s">
        <v>663</v>
      </c>
      <c r="B134" s="50" t="s">
        <v>662</v>
      </c>
      <c r="C134" s="54" t="s">
        <v>276</v>
      </c>
      <c r="D134" s="50" t="s">
        <v>661</v>
      </c>
      <c r="E134" s="51">
        <v>3800</v>
      </c>
      <c r="F134" s="52">
        <v>3658032</v>
      </c>
      <c r="G134" s="53">
        <f t="shared" si="4"/>
        <v>2.3041101970384058E-3</v>
      </c>
    </row>
    <row r="135" spans="1:7" x14ac:dyDescent="0.25">
      <c r="A135" s="50" t="s">
        <v>691</v>
      </c>
      <c r="B135" s="50" t="s">
        <v>181</v>
      </c>
      <c r="C135" s="54" t="s">
        <v>182</v>
      </c>
      <c r="D135" s="50" t="s">
        <v>688</v>
      </c>
      <c r="E135" s="51">
        <v>3000</v>
      </c>
      <c r="F135" s="52">
        <v>2930772.27</v>
      </c>
      <c r="G135" s="53">
        <f t="shared" si="4"/>
        <v>1.8460260250605779E-3</v>
      </c>
    </row>
    <row r="136" spans="1:7" x14ac:dyDescent="0.25">
      <c r="A136" s="50" t="s">
        <v>681</v>
      </c>
      <c r="B136" s="50" t="s">
        <v>680</v>
      </c>
      <c r="C136" s="54" t="s">
        <v>685</v>
      </c>
      <c r="D136" s="50" t="s">
        <v>676</v>
      </c>
      <c r="E136" s="51">
        <v>4000</v>
      </c>
      <c r="F136" s="52">
        <v>3939600</v>
      </c>
      <c r="G136" s="53">
        <f t="shared" si="4"/>
        <v>2.4814634022481221E-3</v>
      </c>
    </row>
    <row r="137" spans="1:7" x14ac:dyDescent="0.25">
      <c r="A137" s="50" t="s">
        <v>697</v>
      </c>
      <c r="B137" s="50" t="s">
        <v>253</v>
      </c>
      <c r="C137" s="50" t="s">
        <v>254</v>
      </c>
      <c r="D137" s="50" t="s">
        <v>698</v>
      </c>
      <c r="E137" s="51">
        <v>3000</v>
      </c>
      <c r="F137" s="52">
        <v>2899800</v>
      </c>
      <c r="G137" s="53">
        <f t="shared" si="4"/>
        <v>1.8265173047616776E-3</v>
      </c>
    </row>
    <row r="138" spans="1:7" x14ac:dyDescent="0.25">
      <c r="A138" s="50" t="s">
        <v>699</v>
      </c>
      <c r="B138" s="50" t="s">
        <v>651</v>
      </c>
      <c r="C138" s="54" t="s">
        <v>653</v>
      </c>
      <c r="D138" s="50" t="s">
        <v>700</v>
      </c>
      <c r="E138" s="51">
        <v>5000</v>
      </c>
      <c r="F138" s="52">
        <v>4920800</v>
      </c>
      <c r="G138" s="53">
        <f t="shared" si="4"/>
        <v>3.0994987079354655E-3</v>
      </c>
    </row>
    <row r="139" spans="1:7" x14ac:dyDescent="0.25">
      <c r="A139" s="50" t="s">
        <v>751</v>
      </c>
      <c r="B139" s="50" t="s">
        <v>168</v>
      </c>
      <c r="C139" s="50" t="s">
        <v>169</v>
      </c>
      <c r="D139" s="50" t="s">
        <v>753</v>
      </c>
      <c r="E139" s="51">
        <v>10000</v>
      </c>
      <c r="F139" s="52">
        <v>9505000</v>
      </c>
      <c r="G139" s="53">
        <f t="shared" si="4"/>
        <v>5.9869808199737038E-3</v>
      </c>
    </row>
    <row r="140" spans="1:7" x14ac:dyDescent="0.25">
      <c r="A140" s="50" t="s">
        <v>722</v>
      </c>
      <c r="B140" s="50" t="s">
        <v>231</v>
      </c>
      <c r="C140" s="50" t="s">
        <v>232</v>
      </c>
      <c r="D140" s="50" t="s">
        <v>720</v>
      </c>
      <c r="E140" s="51">
        <v>550</v>
      </c>
      <c r="F140" s="52">
        <v>557590</v>
      </c>
      <c r="G140" s="53">
        <f t="shared" si="4"/>
        <v>3.5121311261537478E-4</v>
      </c>
    </row>
    <row r="141" spans="1:7" x14ac:dyDescent="0.25">
      <c r="A141" s="50" t="s">
        <v>725</v>
      </c>
      <c r="B141" s="50" t="s">
        <v>723</v>
      </c>
      <c r="C141" s="54" t="s">
        <v>724</v>
      </c>
      <c r="D141" s="50" t="s">
        <v>721</v>
      </c>
      <c r="E141" s="51">
        <v>4000</v>
      </c>
      <c r="F141" s="52">
        <v>3971882</v>
      </c>
      <c r="G141" s="53">
        <f t="shared" si="4"/>
        <v>2.5017970913412723E-3</v>
      </c>
    </row>
    <row r="142" spans="1:7" x14ac:dyDescent="0.25">
      <c r="A142" s="50" t="s">
        <v>717</v>
      </c>
      <c r="B142" s="50" t="s">
        <v>716</v>
      </c>
      <c r="C142" s="54" t="s">
        <v>718</v>
      </c>
      <c r="D142" s="50" t="s">
        <v>708</v>
      </c>
      <c r="E142" s="51">
        <v>7033</v>
      </c>
      <c r="F142" s="52">
        <v>7107057.4900000002</v>
      </c>
      <c r="G142" s="53">
        <f t="shared" si="4"/>
        <v>4.4765720020074123E-3</v>
      </c>
    </row>
    <row r="143" spans="1:7" ht="30" x14ac:dyDescent="0.25">
      <c r="A143" s="50" t="s">
        <v>714</v>
      </c>
      <c r="B143" s="50" t="s">
        <v>713</v>
      </c>
      <c r="C143" s="50" t="s">
        <v>715</v>
      </c>
      <c r="D143" s="50" t="s">
        <v>710</v>
      </c>
      <c r="E143" s="51">
        <v>8000</v>
      </c>
      <c r="F143" s="52">
        <v>8117520</v>
      </c>
      <c r="G143" s="53">
        <f t="shared" si="4"/>
        <v>5.1130390895058322E-3</v>
      </c>
    </row>
    <row r="144" spans="1:7" ht="30" x14ac:dyDescent="0.25">
      <c r="A144" s="50" t="s">
        <v>734</v>
      </c>
      <c r="B144" s="50" t="s">
        <v>185</v>
      </c>
      <c r="C144" s="50" t="s">
        <v>186</v>
      </c>
      <c r="D144" s="50" t="s">
        <v>735</v>
      </c>
      <c r="E144" s="51">
        <v>6250</v>
      </c>
      <c r="F144" s="52">
        <v>6285062.5</v>
      </c>
      <c r="G144" s="53">
        <f t="shared" si="4"/>
        <v>3.9588162693146743E-3</v>
      </c>
    </row>
    <row r="145" spans="1:7" x14ac:dyDescent="0.25">
      <c r="A145" s="50" t="s">
        <v>747</v>
      </c>
      <c r="B145" s="50" t="s">
        <v>221</v>
      </c>
      <c r="C145" s="50" t="s">
        <v>222</v>
      </c>
      <c r="D145" s="50" t="s">
        <v>748</v>
      </c>
      <c r="E145" s="51">
        <v>8000</v>
      </c>
      <c r="F145" s="52">
        <v>8149040</v>
      </c>
      <c r="G145" s="53">
        <f t="shared" si="4"/>
        <v>5.1328928123301953E-3</v>
      </c>
    </row>
    <row r="146" spans="1:7" ht="30" x14ac:dyDescent="0.25">
      <c r="A146" s="50" t="s">
        <v>757</v>
      </c>
      <c r="B146" s="50" t="s">
        <v>185</v>
      </c>
      <c r="C146" s="50" t="s">
        <v>186</v>
      </c>
      <c r="D146" s="50" t="s">
        <v>755</v>
      </c>
      <c r="E146" s="51">
        <v>2500</v>
      </c>
      <c r="F146" s="52">
        <v>2525825</v>
      </c>
      <c r="G146" s="53">
        <f t="shared" si="4"/>
        <v>1.5909590562451425E-3</v>
      </c>
    </row>
    <row r="147" spans="1:7" x14ac:dyDescent="0.25">
      <c r="A147" s="50" t="s">
        <v>749</v>
      </c>
      <c r="B147" s="50" t="s">
        <v>651</v>
      </c>
      <c r="C147" s="54" t="s">
        <v>653</v>
      </c>
      <c r="D147" s="50" t="s">
        <v>750</v>
      </c>
      <c r="E147" s="51">
        <v>20000</v>
      </c>
      <c r="F147" s="52">
        <v>19929800</v>
      </c>
      <c r="G147" s="53">
        <f t="shared" si="4"/>
        <v>1.2553322498254804E-2</v>
      </c>
    </row>
    <row r="148" spans="1:7" x14ac:dyDescent="0.25">
      <c r="A148" s="50" t="s">
        <v>759</v>
      </c>
      <c r="B148" s="50" t="s">
        <v>758</v>
      </c>
      <c r="C148" s="54" t="s">
        <v>760</v>
      </c>
      <c r="D148" s="50" t="s">
        <v>756</v>
      </c>
      <c r="E148" s="51">
        <v>2000</v>
      </c>
      <c r="F148" s="52">
        <v>1933280</v>
      </c>
      <c r="G148" s="53">
        <f t="shared" si="4"/>
        <v>1.2177285933339045E-3</v>
      </c>
    </row>
    <row r="149" spans="1:7" x14ac:dyDescent="0.25">
      <c r="A149" s="50" t="s">
        <v>773</v>
      </c>
      <c r="B149" s="50" t="s">
        <v>215</v>
      </c>
      <c r="C149" s="50" t="s">
        <v>216</v>
      </c>
      <c r="D149" s="50" t="s">
        <v>772</v>
      </c>
      <c r="E149" s="51">
        <v>8000</v>
      </c>
      <c r="F149" s="52">
        <v>8161600</v>
      </c>
      <c r="G149" s="53">
        <f t="shared" si="4"/>
        <v>5.1408040673642692E-3</v>
      </c>
    </row>
    <row r="150" spans="1:7" ht="16.5" customHeight="1" x14ac:dyDescent="0.25">
      <c r="A150" s="50" t="s">
        <v>311</v>
      </c>
      <c r="B150" s="50"/>
      <c r="C150" s="50"/>
      <c r="D150" s="50"/>
      <c r="E150" s="51"/>
      <c r="F150" s="52">
        <f>SUM(F5:F149)</f>
        <v>1285799966.8</v>
      </c>
      <c r="G150" s="53">
        <f t="shared" si="4"/>
        <v>0.80989581689157542</v>
      </c>
    </row>
    <row r="151" spans="1:7" ht="16.5" customHeight="1" x14ac:dyDescent="0.25">
      <c r="A151" s="58"/>
      <c r="B151" s="58"/>
      <c r="C151" s="58"/>
      <c r="D151" s="58"/>
      <c r="E151" s="59"/>
      <c r="F151" s="60"/>
      <c r="G151" s="61"/>
    </row>
    <row r="152" spans="1:7" ht="16.5" customHeight="1" x14ac:dyDescent="0.25">
      <c r="A152" s="62" t="s">
        <v>547</v>
      </c>
      <c r="B152" s="58"/>
      <c r="C152" s="58"/>
      <c r="D152" s="58"/>
      <c r="E152" s="59"/>
      <c r="F152" s="60"/>
      <c r="G152" s="61"/>
    </row>
    <row r="153" spans="1:7" ht="45" x14ac:dyDescent="0.25">
      <c r="A153" s="50" t="s">
        <v>0</v>
      </c>
      <c r="B153" s="50" t="s">
        <v>20</v>
      </c>
      <c r="C153" s="50" t="s">
        <v>1</v>
      </c>
      <c r="D153" s="50" t="s">
        <v>22</v>
      </c>
      <c r="E153" s="50" t="s">
        <v>10</v>
      </c>
      <c r="F153" s="50" t="s">
        <v>6</v>
      </c>
      <c r="G153" s="50" t="s">
        <v>545</v>
      </c>
    </row>
    <row r="154" spans="1:7" ht="30" x14ac:dyDescent="0.25">
      <c r="A154" s="50" t="s">
        <v>446</v>
      </c>
      <c r="B154" s="50" t="s">
        <v>297</v>
      </c>
      <c r="C154" s="50" t="s">
        <v>298</v>
      </c>
      <c r="D154" s="50" t="s">
        <v>159</v>
      </c>
      <c r="E154" s="51">
        <v>32005</v>
      </c>
      <c r="F154" s="52">
        <v>3915171.65</v>
      </c>
      <c r="G154" s="53">
        <f t="shared" ref="G154:G173" si="5">F154/$F$229</f>
        <v>2.4660765466022931E-3</v>
      </c>
    </row>
    <row r="155" spans="1:7" ht="30" x14ac:dyDescent="0.25">
      <c r="A155" s="50" t="s">
        <v>447</v>
      </c>
      <c r="B155" s="50" t="s">
        <v>239</v>
      </c>
      <c r="C155" s="50" t="s">
        <v>240</v>
      </c>
      <c r="D155" s="50" t="s">
        <v>161</v>
      </c>
      <c r="E155" s="51">
        <v>420</v>
      </c>
      <c r="F155" s="52">
        <v>9618000</v>
      </c>
      <c r="G155" s="53">
        <f t="shared" si="5"/>
        <v>6.0581569202006399E-3</v>
      </c>
    </row>
    <row r="156" spans="1:7" x14ac:dyDescent="0.25">
      <c r="A156" s="50" t="s">
        <v>448</v>
      </c>
      <c r="B156" s="50" t="s">
        <v>299</v>
      </c>
      <c r="C156" s="50" t="s">
        <v>300</v>
      </c>
      <c r="D156" s="50" t="s">
        <v>160</v>
      </c>
      <c r="E156" s="51">
        <v>7300</v>
      </c>
      <c r="F156" s="52">
        <v>2498425</v>
      </c>
      <c r="G156" s="53">
        <f t="shared" si="5"/>
        <v>1.5737004266325933E-3</v>
      </c>
    </row>
    <row r="157" spans="1:7" x14ac:dyDescent="0.25">
      <c r="A157" s="50" t="s">
        <v>450</v>
      </c>
      <c r="B157" s="50" t="s">
        <v>251</v>
      </c>
      <c r="C157" s="50" t="s">
        <v>252</v>
      </c>
      <c r="D157" s="50" t="s">
        <v>163</v>
      </c>
      <c r="E157" s="51">
        <v>24750</v>
      </c>
      <c r="F157" s="52">
        <v>7389112.5</v>
      </c>
      <c r="G157" s="53">
        <f t="shared" si="5"/>
        <v>4.6542319636115673E-3</v>
      </c>
    </row>
    <row r="158" spans="1:7" ht="30" x14ac:dyDescent="0.25">
      <c r="A158" s="50" t="s">
        <v>449</v>
      </c>
      <c r="B158" s="50" t="s">
        <v>301</v>
      </c>
      <c r="C158" s="50" t="s">
        <v>302</v>
      </c>
      <c r="D158" s="50" t="s">
        <v>162</v>
      </c>
      <c r="E158" s="51">
        <v>1225</v>
      </c>
      <c r="F158" s="52">
        <v>8051925</v>
      </c>
      <c r="G158" s="53">
        <f t="shared" si="5"/>
        <v>5.0717223081395858E-3</v>
      </c>
    </row>
    <row r="159" spans="1:7" x14ac:dyDescent="0.25">
      <c r="A159" s="50" t="s">
        <v>453</v>
      </c>
      <c r="B159" s="50" t="s">
        <v>525</v>
      </c>
      <c r="C159" s="50" t="s">
        <v>526</v>
      </c>
      <c r="D159" s="50" t="s">
        <v>505</v>
      </c>
      <c r="E159" s="51">
        <v>43</v>
      </c>
      <c r="F159" s="52">
        <v>1657.44</v>
      </c>
      <c r="G159" s="53">
        <f t="shared" si="5"/>
        <v>1.043983323541001E-6</v>
      </c>
    </row>
    <row r="160" spans="1:7" ht="16.5" customHeight="1" x14ac:dyDescent="0.25">
      <c r="A160" s="50" t="s">
        <v>456</v>
      </c>
      <c r="B160" s="50" t="s">
        <v>295</v>
      </c>
      <c r="C160" s="50" t="s">
        <v>296</v>
      </c>
      <c r="D160" s="50" t="s">
        <v>166</v>
      </c>
      <c r="E160" s="51">
        <v>58000</v>
      </c>
      <c r="F160" s="52">
        <v>17017200</v>
      </c>
      <c r="G160" s="53">
        <f t="shared" si="5"/>
        <v>1.0718742767980695E-2</v>
      </c>
    </row>
    <row r="161" spans="1:7" ht="30" x14ac:dyDescent="0.25">
      <c r="A161" s="50" t="s">
        <v>454</v>
      </c>
      <c r="B161" s="50" t="s">
        <v>277</v>
      </c>
      <c r="C161" s="50" t="s">
        <v>278</v>
      </c>
      <c r="D161" s="50" t="s">
        <v>167</v>
      </c>
      <c r="E161" s="51">
        <v>6450</v>
      </c>
      <c r="F161" s="52">
        <v>3235320</v>
      </c>
      <c r="G161" s="53">
        <f t="shared" si="5"/>
        <v>2.0378536335062939E-3</v>
      </c>
    </row>
    <row r="162" spans="1:7" ht="30" x14ac:dyDescent="0.25">
      <c r="A162" s="50" t="s">
        <v>669</v>
      </c>
      <c r="B162" s="50" t="s">
        <v>668</v>
      </c>
      <c r="C162" s="50" t="s">
        <v>671</v>
      </c>
      <c r="D162" s="50" t="s">
        <v>666</v>
      </c>
      <c r="E162" s="51">
        <v>8900</v>
      </c>
      <c r="F162" s="52">
        <v>1931478</v>
      </c>
      <c r="G162" s="53">
        <f t="shared" si="5"/>
        <v>1.2165935549922325E-3</v>
      </c>
    </row>
    <row r="163" spans="1:7" ht="16.5" customHeight="1" x14ac:dyDescent="0.25">
      <c r="A163" s="50" t="s">
        <v>670</v>
      </c>
      <c r="B163" s="50" t="s">
        <v>271</v>
      </c>
      <c r="C163" s="50" t="s">
        <v>272</v>
      </c>
      <c r="D163" s="50" t="s">
        <v>667</v>
      </c>
      <c r="E163" s="51">
        <v>1000</v>
      </c>
      <c r="F163" s="52">
        <v>1603000</v>
      </c>
      <c r="G163" s="53">
        <f t="shared" si="5"/>
        <v>1.00969282003344E-3</v>
      </c>
    </row>
    <row r="164" spans="1:7" ht="30" x14ac:dyDescent="0.25">
      <c r="A164" s="50" t="s">
        <v>696</v>
      </c>
      <c r="B164" s="50" t="s">
        <v>695</v>
      </c>
      <c r="C164" s="63">
        <v>1027402166835</v>
      </c>
      <c r="D164" s="50" t="s">
        <v>694</v>
      </c>
      <c r="E164" s="51">
        <v>10000</v>
      </c>
      <c r="F164" s="52">
        <v>696150</v>
      </c>
      <c r="G164" s="53">
        <f t="shared" si="5"/>
        <v>4.3848886878744808E-4</v>
      </c>
    </row>
    <row r="165" spans="1:7" ht="16.5" customHeight="1" x14ac:dyDescent="0.25">
      <c r="A165" s="50" t="s">
        <v>452</v>
      </c>
      <c r="B165" s="50" t="s">
        <v>303</v>
      </c>
      <c r="C165" s="50" t="s">
        <v>304</v>
      </c>
      <c r="D165" s="50" t="s">
        <v>164</v>
      </c>
      <c r="E165" s="51">
        <v>444</v>
      </c>
      <c r="F165" s="52">
        <v>763591.2</v>
      </c>
      <c r="G165" s="53">
        <f t="shared" si="5"/>
        <v>4.8096852905846438E-4</v>
      </c>
    </row>
    <row r="166" spans="1:7" x14ac:dyDescent="0.25">
      <c r="A166" s="50" t="s">
        <v>587</v>
      </c>
      <c r="B166" s="50" t="s">
        <v>291</v>
      </c>
      <c r="C166" s="50" t="s">
        <v>292</v>
      </c>
      <c r="D166" s="50" t="s">
        <v>586</v>
      </c>
      <c r="E166" s="51">
        <v>41500</v>
      </c>
      <c r="F166" s="52">
        <v>969606</v>
      </c>
      <c r="G166" s="53">
        <f t="shared" si="5"/>
        <v>6.1073251182866106E-4</v>
      </c>
    </row>
    <row r="167" spans="1:7" ht="30" x14ac:dyDescent="0.25">
      <c r="A167" s="50" t="s">
        <v>451</v>
      </c>
      <c r="B167" s="50" t="s">
        <v>259</v>
      </c>
      <c r="C167" s="50" t="s">
        <v>260</v>
      </c>
      <c r="D167" s="50" t="s">
        <v>165</v>
      </c>
      <c r="E167" s="51">
        <v>2704</v>
      </c>
      <c r="F167" s="52">
        <v>1619020</v>
      </c>
      <c r="G167" s="53">
        <f t="shared" si="5"/>
        <v>1.0197834494638427E-3</v>
      </c>
    </row>
    <row r="168" spans="1:7" x14ac:dyDescent="0.25">
      <c r="A168" s="50" t="s">
        <v>777</v>
      </c>
      <c r="B168" s="50" t="s">
        <v>263</v>
      </c>
      <c r="C168" s="50" t="s">
        <v>264</v>
      </c>
      <c r="D168" s="50" t="s">
        <v>774</v>
      </c>
      <c r="E168" s="51">
        <v>20</v>
      </c>
      <c r="F168" s="52">
        <v>261740</v>
      </c>
      <c r="G168" s="53">
        <f t="shared" si="5"/>
        <v>1.648640041893653E-4</v>
      </c>
    </row>
    <row r="169" spans="1:7" x14ac:dyDescent="0.25">
      <c r="A169" s="50" t="s">
        <v>767</v>
      </c>
      <c r="B169" s="50" t="s">
        <v>768</v>
      </c>
      <c r="C169" s="54" t="s">
        <v>769</v>
      </c>
      <c r="D169" s="50" t="s">
        <v>770</v>
      </c>
      <c r="E169" s="51">
        <v>52300000</v>
      </c>
      <c r="F169" s="52">
        <v>2520860</v>
      </c>
      <c r="G169" s="53">
        <f t="shared" si="5"/>
        <v>1.5878317169741095E-3</v>
      </c>
    </row>
    <row r="170" spans="1:7" x14ac:dyDescent="0.25">
      <c r="A170" s="50" t="s">
        <v>591</v>
      </c>
      <c r="B170" s="50" t="s">
        <v>590</v>
      </c>
      <c r="C170" s="57" t="s">
        <v>589</v>
      </c>
      <c r="D170" s="50" t="s">
        <v>588</v>
      </c>
      <c r="E170" s="51">
        <v>230000</v>
      </c>
      <c r="F170" s="52">
        <v>979685</v>
      </c>
      <c r="G170" s="53">
        <f t="shared" si="5"/>
        <v>6.1708104204270787E-4</v>
      </c>
    </row>
    <row r="171" spans="1:7" ht="30" x14ac:dyDescent="0.25">
      <c r="A171" s="50" t="s">
        <v>455</v>
      </c>
      <c r="B171" s="50" t="s">
        <v>527</v>
      </c>
      <c r="C171" s="50" t="s">
        <v>528</v>
      </c>
      <c r="D171" s="50" t="s">
        <v>506</v>
      </c>
      <c r="E171" s="51">
        <v>3</v>
      </c>
      <c r="F171" s="52">
        <v>459.15</v>
      </c>
      <c r="G171" s="53">
        <f t="shared" si="5"/>
        <v>2.8920802140882966E-7</v>
      </c>
    </row>
    <row r="172" spans="1:7" ht="16.5" customHeight="1" x14ac:dyDescent="0.25">
      <c r="A172" s="50" t="s">
        <v>776</v>
      </c>
      <c r="B172" s="50" t="s">
        <v>215</v>
      </c>
      <c r="C172" s="50" t="s">
        <v>216</v>
      </c>
      <c r="D172" s="50" t="s">
        <v>775</v>
      </c>
      <c r="E172" s="51">
        <v>130000</v>
      </c>
      <c r="F172" s="52">
        <v>1441310</v>
      </c>
      <c r="G172" s="53">
        <f t="shared" si="5"/>
        <v>9.0784800900960529E-4</v>
      </c>
    </row>
    <row r="173" spans="1:7" ht="16.5" customHeight="1" x14ac:dyDescent="0.25">
      <c r="A173" s="50" t="s">
        <v>311</v>
      </c>
      <c r="B173" s="50"/>
      <c r="C173" s="50"/>
      <c r="D173" s="50"/>
      <c r="E173" s="51"/>
      <c r="F173" s="52">
        <f>SUM(F154:F172)</f>
        <v>64513710.940000005</v>
      </c>
      <c r="G173" s="53">
        <f t="shared" si="5"/>
        <v>4.0635702264398499E-2</v>
      </c>
    </row>
    <row r="175" spans="1:7" x14ac:dyDescent="0.25">
      <c r="A175" s="48" t="s">
        <v>548</v>
      </c>
    </row>
    <row r="176" spans="1:7" ht="45" customHeight="1" x14ac:dyDescent="0.25">
      <c r="A176" s="50" t="s">
        <v>3</v>
      </c>
      <c r="B176" s="50" t="s">
        <v>1</v>
      </c>
      <c r="C176" s="50" t="s">
        <v>556</v>
      </c>
      <c r="D176" s="50" t="s">
        <v>7</v>
      </c>
      <c r="E176" s="50" t="s">
        <v>5</v>
      </c>
      <c r="F176" s="50" t="s">
        <v>12</v>
      </c>
      <c r="G176" s="50" t="s">
        <v>545</v>
      </c>
    </row>
    <row r="177" spans="1:7" ht="38.25" customHeight="1" x14ac:dyDescent="0.25">
      <c r="A177" s="50" t="s">
        <v>185</v>
      </c>
      <c r="B177" s="54" t="s">
        <v>186</v>
      </c>
      <c r="C177" s="64" t="s">
        <v>794</v>
      </c>
      <c r="D177" s="65">
        <v>44616</v>
      </c>
      <c r="E177" s="51">
        <v>12300000</v>
      </c>
      <c r="F177" s="52">
        <v>12375511.1</v>
      </c>
      <c r="G177" s="53">
        <f t="shared" ref="G177:G185" si="6">F177/$F$229</f>
        <v>7.7950497204704542E-3</v>
      </c>
    </row>
    <row r="178" spans="1:7" ht="16.5" customHeight="1" x14ac:dyDescent="0.25">
      <c r="A178" s="50" t="s">
        <v>313</v>
      </c>
      <c r="B178" s="56">
        <v>1027700167110</v>
      </c>
      <c r="C178" s="64" t="s">
        <v>778</v>
      </c>
      <c r="D178" s="65">
        <v>44587</v>
      </c>
      <c r="E178" s="51">
        <v>30000000</v>
      </c>
      <c r="F178" s="52">
        <v>30320400.16</v>
      </c>
      <c r="G178" s="53">
        <f t="shared" si="6"/>
        <v>1.9098122484150198E-2</v>
      </c>
    </row>
    <row r="179" spans="1:7" ht="16.5" customHeight="1" x14ac:dyDescent="0.25">
      <c r="A179" s="50" t="s">
        <v>293</v>
      </c>
      <c r="B179" s="50" t="s">
        <v>294</v>
      </c>
      <c r="C179" s="64" t="s">
        <v>779</v>
      </c>
      <c r="D179" s="65">
        <v>44602</v>
      </c>
      <c r="E179" s="51">
        <v>17500000</v>
      </c>
      <c r="F179" s="52">
        <v>17645709.260000002</v>
      </c>
      <c r="G179" s="53">
        <f t="shared" si="6"/>
        <v>1.1114626290841914E-2</v>
      </c>
    </row>
    <row r="180" spans="1:7" ht="16.5" customHeight="1" x14ac:dyDescent="0.25">
      <c r="A180" s="50" t="s">
        <v>293</v>
      </c>
      <c r="B180" s="50" t="s">
        <v>294</v>
      </c>
      <c r="C180" s="64" t="s">
        <v>771</v>
      </c>
      <c r="D180" s="65">
        <v>44572</v>
      </c>
      <c r="E180" s="51">
        <v>13000000</v>
      </c>
      <c r="F180" s="52">
        <v>13199939.99</v>
      </c>
      <c r="G180" s="53">
        <f t="shared" si="6"/>
        <v>8.3143385107768419E-3</v>
      </c>
    </row>
    <row r="181" spans="1:7" ht="16.5" customHeight="1" x14ac:dyDescent="0.25">
      <c r="A181" s="50" t="s">
        <v>293</v>
      </c>
      <c r="B181" s="50" t="s">
        <v>294</v>
      </c>
      <c r="C181" s="64" t="s">
        <v>744</v>
      </c>
      <c r="D181" s="65">
        <v>44587</v>
      </c>
      <c r="E181" s="51">
        <v>4000000</v>
      </c>
      <c r="F181" s="52">
        <v>4088517.26</v>
      </c>
      <c r="G181" s="53">
        <f t="shared" si="6"/>
        <v>2.5752629582063585E-3</v>
      </c>
    </row>
    <row r="182" spans="1:7" ht="16.5" customHeight="1" x14ac:dyDescent="0.25">
      <c r="A182" s="50" t="s">
        <v>293</v>
      </c>
      <c r="B182" s="50" t="s">
        <v>294</v>
      </c>
      <c r="C182" s="64" t="s">
        <v>592</v>
      </c>
      <c r="D182" s="65">
        <v>44587</v>
      </c>
      <c r="E182" s="51">
        <v>10000000</v>
      </c>
      <c r="F182" s="52">
        <v>10502184.710000001</v>
      </c>
      <c r="G182" s="53">
        <f t="shared" si="6"/>
        <v>6.615084526732362E-3</v>
      </c>
    </row>
    <row r="183" spans="1:7" ht="16.5" customHeight="1" x14ac:dyDescent="0.25">
      <c r="A183" s="50" t="s">
        <v>293</v>
      </c>
      <c r="B183" s="50" t="s">
        <v>294</v>
      </c>
      <c r="C183" s="64" t="s">
        <v>792</v>
      </c>
      <c r="D183" s="65">
        <v>44662</v>
      </c>
      <c r="E183" s="51">
        <v>4300000</v>
      </c>
      <c r="F183" s="52">
        <v>4312776.3099999996</v>
      </c>
      <c r="G183" s="53">
        <f t="shared" si="6"/>
        <v>2.7165185743089912E-3</v>
      </c>
    </row>
    <row r="184" spans="1:7" ht="16.5" customHeight="1" x14ac:dyDescent="0.25">
      <c r="A184" s="50" t="s">
        <v>293</v>
      </c>
      <c r="B184" s="50" t="s">
        <v>294</v>
      </c>
      <c r="C184" s="64" t="s">
        <v>793</v>
      </c>
      <c r="D184" s="65">
        <v>44630</v>
      </c>
      <c r="E184" s="51">
        <v>10700000</v>
      </c>
      <c r="F184" s="52">
        <v>10722477.51</v>
      </c>
      <c r="G184" s="53">
        <f t="shared" si="6"/>
        <v>6.7538418932108777E-3</v>
      </c>
    </row>
    <row r="185" spans="1:7" ht="17.25" customHeight="1" x14ac:dyDescent="0.25">
      <c r="A185" s="50" t="s">
        <v>311</v>
      </c>
      <c r="B185" s="50"/>
      <c r="C185" s="50"/>
      <c r="D185" s="50"/>
      <c r="E185" s="51"/>
      <c r="F185" s="52">
        <f>SUM(F177:F184)</f>
        <v>103167516.3</v>
      </c>
      <c r="G185" s="53">
        <f t="shared" si="6"/>
        <v>6.4982844958697994E-2</v>
      </c>
    </row>
    <row r="187" spans="1:7" x14ac:dyDescent="0.25">
      <c r="A187" s="48" t="s">
        <v>549</v>
      </c>
    </row>
    <row r="188" spans="1:7" ht="58.5" customHeight="1" x14ac:dyDescent="0.25">
      <c r="A188" s="50" t="s">
        <v>11</v>
      </c>
      <c r="B188" s="50" t="s">
        <v>8</v>
      </c>
      <c r="C188" s="50" t="s">
        <v>9</v>
      </c>
      <c r="D188" s="50" t="s">
        <v>17</v>
      </c>
      <c r="E188" s="50" t="s">
        <v>10</v>
      </c>
      <c r="F188" s="50" t="s">
        <v>6</v>
      </c>
      <c r="G188" s="50" t="s">
        <v>545</v>
      </c>
    </row>
    <row r="189" spans="1:7" ht="45" customHeight="1" x14ac:dyDescent="0.25">
      <c r="A189" s="50" t="s">
        <v>529</v>
      </c>
      <c r="B189" s="50" t="s">
        <v>530</v>
      </c>
      <c r="C189" s="50" t="s">
        <v>531</v>
      </c>
      <c r="D189" s="50" t="s">
        <v>532</v>
      </c>
      <c r="E189" s="66">
        <v>34678.27233</v>
      </c>
      <c r="F189" s="52">
        <v>25142441</v>
      </c>
      <c r="G189" s="53">
        <f>F189/$F$229</f>
        <v>1.5836645137750707E-2</v>
      </c>
    </row>
    <row r="190" spans="1:7" ht="17.25" customHeight="1" x14ac:dyDescent="0.25">
      <c r="A190" s="50" t="s">
        <v>311</v>
      </c>
      <c r="B190" s="50"/>
      <c r="C190" s="50"/>
      <c r="D190" s="50"/>
      <c r="E190" s="51"/>
      <c r="F190" s="52">
        <f>F189</f>
        <v>25142441</v>
      </c>
      <c r="G190" s="53">
        <f>F190/$F$229</f>
        <v>1.5836645137750707E-2</v>
      </c>
    </row>
    <row r="192" spans="1:7" x14ac:dyDescent="0.25">
      <c r="A192" s="48" t="s">
        <v>550</v>
      </c>
    </row>
    <row r="193" spans="1:7" ht="42.75" customHeight="1" x14ac:dyDescent="0.25">
      <c r="A193" s="50" t="s">
        <v>15</v>
      </c>
      <c r="B193" s="50" t="s">
        <v>14</v>
      </c>
      <c r="C193" s="50" t="s">
        <v>16</v>
      </c>
      <c r="D193" s="103" t="s">
        <v>13</v>
      </c>
      <c r="E193" s="104"/>
      <c r="F193" s="50" t="s">
        <v>6</v>
      </c>
      <c r="G193" s="50" t="s">
        <v>545</v>
      </c>
    </row>
    <row r="194" spans="1:7" ht="17.25" customHeight="1" x14ac:dyDescent="0.25">
      <c r="A194" s="50" t="s">
        <v>311</v>
      </c>
      <c r="B194" s="50"/>
      <c r="C194" s="50"/>
      <c r="D194" s="103"/>
      <c r="E194" s="104"/>
      <c r="F194" s="52"/>
      <c r="G194" s="53"/>
    </row>
    <row r="196" spans="1:7" x14ac:dyDescent="0.25">
      <c r="A196" s="48" t="s">
        <v>551</v>
      </c>
    </row>
    <row r="197" spans="1:7" ht="47.25" customHeight="1" x14ac:dyDescent="0.25">
      <c r="A197" s="50" t="s">
        <v>3</v>
      </c>
      <c r="B197" s="50" t="s">
        <v>1</v>
      </c>
      <c r="C197" s="50" t="s">
        <v>556</v>
      </c>
      <c r="D197" s="103" t="s">
        <v>4</v>
      </c>
      <c r="E197" s="104"/>
      <c r="F197" s="55" t="s">
        <v>18</v>
      </c>
      <c r="G197" s="50" t="s">
        <v>545</v>
      </c>
    </row>
    <row r="198" spans="1:7" x14ac:dyDescent="0.25">
      <c r="A198" s="50" t="s">
        <v>313</v>
      </c>
      <c r="B198" s="56">
        <v>1027700167110</v>
      </c>
      <c r="C198" s="67" t="s">
        <v>574</v>
      </c>
      <c r="D198" s="100" t="s">
        <v>312</v>
      </c>
      <c r="E198" s="100"/>
      <c r="F198" s="52">
        <v>21302.15</v>
      </c>
      <c r="G198" s="53">
        <f t="shared" ref="G198:G204" si="7">F198/$F$229</f>
        <v>1.3417734189816185E-5</v>
      </c>
    </row>
    <row r="199" spans="1:7" x14ac:dyDescent="0.25">
      <c r="A199" s="50" t="s">
        <v>313</v>
      </c>
      <c r="B199" s="56">
        <v>1027700167110</v>
      </c>
      <c r="C199" s="67" t="s">
        <v>575</v>
      </c>
      <c r="D199" s="100" t="s">
        <v>312</v>
      </c>
      <c r="E199" s="100"/>
      <c r="F199" s="52">
        <v>125303.93</v>
      </c>
      <c r="G199" s="53">
        <f t="shared" si="7"/>
        <v>7.8926062659371652E-5</v>
      </c>
    </row>
    <row r="200" spans="1:7" ht="30" x14ac:dyDescent="0.25">
      <c r="A200" s="50" t="s">
        <v>533</v>
      </c>
      <c r="B200" s="56">
        <v>1021600000124</v>
      </c>
      <c r="C200" s="67" t="s">
        <v>576</v>
      </c>
      <c r="D200" s="100" t="s">
        <v>312</v>
      </c>
      <c r="E200" s="100"/>
      <c r="F200" s="52">
        <v>22280.13</v>
      </c>
      <c r="G200" s="53">
        <f t="shared" si="7"/>
        <v>1.4033741291585557E-5</v>
      </c>
    </row>
    <row r="201" spans="1:7" ht="30" x14ac:dyDescent="0.25">
      <c r="A201" s="50" t="s">
        <v>533</v>
      </c>
      <c r="B201" s="56">
        <v>1021600000124</v>
      </c>
      <c r="C201" s="67" t="s">
        <v>577</v>
      </c>
      <c r="D201" s="100" t="s">
        <v>312</v>
      </c>
      <c r="E201" s="100"/>
      <c r="F201" s="52">
        <v>764548.82</v>
      </c>
      <c r="G201" s="53">
        <f t="shared" si="7"/>
        <v>4.8157171186465303E-4</v>
      </c>
    </row>
    <row r="202" spans="1:7" ht="30" x14ac:dyDescent="0.25">
      <c r="A202" s="50" t="s">
        <v>533</v>
      </c>
      <c r="B202" s="56">
        <v>1021600000124</v>
      </c>
      <c r="C202" s="67" t="s">
        <v>578</v>
      </c>
      <c r="D202" s="100" t="s">
        <v>312</v>
      </c>
      <c r="E202" s="100"/>
      <c r="F202" s="52">
        <v>214236.48</v>
      </c>
      <c r="G202" s="53">
        <f t="shared" si="7"/>
        <v>1.3494262984730984E-4</v>
      </c>
    </row>
    <row r="203" spans="1:7" x14ac:dyDescent="0.25">
      <c r="A203" s="50" t="s">
        <v>314</v>
      </c>
      <c r="B203" s="56">
        <v>1027700167110</v>
      </c>
      <c r="C203" s="67" t="s">
        <v>579</v>
      </c>
      <c r="D203" s="100" t="s">
        <v>312</v>
      </c>
      <c r="E203" s="100"/>
      <c r="F203" s="52">
        <v>17989.189999999999</v>
      </c>
      <c r="G203" s="53">
        <f t="shared" si="7"/>
        <v>1.1330976906561045E-5</v>
      </c>
    </row>
    <row r="204" spans="1:7" x14ac:dyDescent="0.25">
      <c r="A204" s="50" t="s">
        <v>311</v>
      </c>
      <c r="B204" s="105"/>
      <c r="C204" s="105"/>
      <c r="D204" s="106"/>
      <c r="E204" s="106"/>
      <c r="F204" s="52">
        <f>SUM(F198:F203)</f>
        <v>1165660.7</v>
      </c>
      <c r="G204" s="53">
        <f t="shared" si="7"/>
        <v>7.3422285675929727E-4</v>
      </c>
    </row>
    <row r="206" spans="1:7" ht="15.75" x14ac:dyDescent="0.25">
      <c r="A206" s="48" t="s">
        <v>552</v>
      </c>
      <c r="B206" s="68"/>
    </row>
    <row r="207" spans="1:7" ht="44.25" customHeight="1" x14ac:dyDescent="0.25">
      <c r="A207" s="50" t="s">
        <v>19</v>
      </c>
      <c r="B207" s="57" t="s">
        <v>1</v>
      </c>
      <c r="C207" s="57" t="s">
        <v>563</v>
      </c>
      <c r="D207" s="108" t="s">
        <v>567</v>
      </c>
      <c r="E207" s="109"/>
      <c r="F207" s="55" t="s">
        <v>18</v>
      </c>
      <c r="G207" s="50" t="s">
        <v>545</v>
      </c>
    </row>
    <row r="208" spans="1:7" ht="29.25" customHeight="1" x14ac:dyDescent="0.25">
      <c r="A208" s="50" t="s">
        <v>534</v>
      </c>
      <c r="B208" s="69">
        <v>1027700075941</v>
      </c>
      <c r="C208" s="50" t="s">
        <v>580</v>
      </c>
      <c r="D208" s="110" t="s">
        <v>581</v>
      </c>
      <c r="E208" s="111"/>
      <c r="F208" s="52">
        <v>28052.639999999999</v>
      </c>
      <c r="G208" s="53">
        <f>F208/$F$229</f>
        <v>1.766971253336424E-5</v>
      </c>
    </row>
    <row r="209" spans="1:7" ht="30" x14ac:dyDescent="0.25">
      <c r="A209" s="50" t="s">
        <v>535</v>
      </c>
      <c r="B209" s="69">
        <v>1027708015576</v>
      </c>
      <c r="C209" s="50" t="s">
        <v>564</v>
      </c>
      <c r="D209" s="110" t="s">
        <v>582</v>
      </c>
      <c r="E209" s="111"/>
      <c r="F209" s="52">
        <v>125474.79</v>
      </c>
      <c r="G209" s="53">
        <f>F209/$F$229</f>
        <v>7.9033683442422746E-5</v>
      </c>
    </row>
    <row r="210" spans="1:7" ht="45" x14ac:dyDescent="0.25">
      <c r="A210" s="50" t="s">
        <v>315</v>
      </c>
      <c r="B210" s="69">
        <v>1047796383030</v>
      </c>
      <c r="C210" s="50" t="s">
        <v>566</v>
      </c>
      <c r="D210" s="110" t="s">
        <v>583</v>
      </c>
      <c r="E210" s="111"/>
      <c r="F210" s="52">
        <v>4838.2700000000004</v>
      </c>
      <c r="G210" s="53">
        <f>F210/$F$229</f>
        <v>3.0475149596900763E-6</v>
      </c>
    </row>
    <row r="211" spans="1:7" x14ac:dyDescent="0.25">
      <c r="A211" s="50" t="s">
        <v>311</v>
      </c>
      <c r="B211" s="107"/>
      <c r="C211" s="108"/>
      <c r="D211" s="108"/>
      <c r="E211" s="109"/>
      <c r="F211" s="52">
        <f>SUM(F208:F210)</f>
        <v>158365.69999999998</v>
      </c>
      <c r="G211" s="53">
        <f>F211/$F$229</f>
        <v>9.9750910935477059E-5</v>
      </c>
    </row>
    <row r="213" spans="1:7" x14ac:dyDescent="0.25">
      <c r="A213" s="48" t="s">
        <v>553</v>
      </c>
    </row>
    <row r="214" spans="1:7" ht="47.25" customHeight="1" x14ac:dyDescent="0.25">
      <c r="A214" s="50" t="s">
        <v>20</v>
      </c>
      <c r="B214" s="105" t="s">
        <v>1</v>
      </c>
      <c r="C214" s="105"/>
      <c r="D214" s="105" t="s">
        <v>22</v>
      </c>
      <c r="E214" s="105"/>
      <c r="F214" s="70" t="s">
        <v>21</v>
      </c>
      <c r="G214" s="50" t="s">
        <v>545</v>
      </c>
    </row>
    <row r="215" spans="1:7" ht="15" customHeight="1" x14ac:dyDescent="0.25">
      <c r="A215" s="50" t="s">
        <v>311</v>
      </c>
      <c r="B215" s="87"/>
      <c r="C215" s="88"/>
      <c r="D215" s="103"/>
      <c r="E215" s="104"/>
      <c r="F215" s="52">
        <v>0</v>
      </c>
      <c r="G215" s="53">
        <f>F215/$F$229</f>
        <v>0</v>
      </c>
    </row>
    <row r="217" spans="1:7" x14ac:dyDescent="0.25">
      <c r="A217" s="48" t="s">
        <v>554</v>
      </c>
    </row>
    <row r="218" spans="1:7" ht="42" customHeight="1" x14ac:dyDescent="0.25">
      <c r="A218" s="50" t="s">
        <v>23</v>
      </c>
      <c r="B218" s="103" t="s">
        <v>20</v>
      </c>
      <c r="C218" s="104"/>
      <c r="D218" s="50" t="s">
        <v>22</v>
      </c>
      <c r="E218" s="50" t="s">
        <v>24</v>
      </c>
      <c r="F218" s="50" t="s">
        <v>21</v>
      </c>
      <c r="G218" s="50" t="s">
        <v>545</v>
      </c>
    </row>
    <row r="219" spans="1:7" ht="42" customHeight="1" x14ac:dyDescent="0.25">
      <c r="A219" s="50" t="s">
        <v>316</v>
      </c>
      <c r="B219" s="87" t="s">
        <v>168</v>
      </c>
      <c r="C219" s="88"/>
      <c r="D219" s="50" t="s">
        <v>126</v>
      </c>
      <c r="E219" s="51">
        <v>33464</v>
      </c>
      <c r="F219" s="52">
        <v>32502772.280000001</v>
      </c>
      <c r="G219" s="53">
        <f>F219/$F$229</f>
        <v>2.0472748473049234E-2</v>
      </c>
    </row>
    <row r="220" spans="1:7" ht="42" customHeight="1" x14ac:dyDescent="0.25">
      <c r="A220" s="50" t="s">
        <v>316</v>
      </c>
      <c r="B220" s="87" t="s">
        <v>168</v>
      </c>
      <c r="C220" s="88"/>
      <c r="D220" s="50" t="s">
        <v>129</v>
      </c>
      <c r="E220" s="51">
        <v>85417</v>
      </c>
      <c r="F220" s="52">
        <v>75161133.079999998</v>
      </c>
      <c r="G220" s="53">
        <f>F220/$F$229</f>
        <v>4.7342268506833353E-2</v>
      </c>
    </row>
    <row r="221" spans="1:7" x14ac:dyDescent="0.25">
      <c r="A221" s="50" t="s">
        <v>311</v>
      </c>
      <c r="B221" s="96"/>
      <c r="C221" s="96"/>
      <c r="D221" s="71"/>
      <c r="E221" s="9"/>
      <c r="F221" s="52">
        <f>SUM(F219:F220)</f>
        <v>107663905.36</v>
      </c>
      <c r="G221" s="53">
        <f>F221/$F$229</f>
        <v>6.7815016979882584E-2</v>
      </c>
    </row>
    <row r="223" spans="1:7" x14ac:dyDescent="0.25">
      <c r="A223" s="48" t="s">
        <v>555</v>
      </c>
    </row>
    <row r="224" spans="1:7" ht="45" x14ac:dyDescent="0.25">
      <c r="A224" s="115" t="s">
        <v>25</v>
      </c>
      <c r="B224" s="116"/>
      <c r="C224" s="116"/>
      <c r="D224" s="116"/>
      <c r="E224" s="117"/>
      <c r="F224" s="50" t="s">
        <v>21</v>
      </c>
      <c r="G224" s="50" t="s">
        <v>545</v>
      </c>
    </row>
    <row r="225" spans="1:7" hidden="1" x14ac:dyDescent="0.25">
      <c r="A225" s="119"/>
      <c r="B225" s="120"/>
      <c r="C225" s="120"/>
      <c r="D225" s="120"/>
      <c r="E225" s="121"/>
      <c r="F225" s="52"/>
      <c r="G225" s="53">
        <f>F225/$F$229</f>
        <v>0</v>
      </c>
    </row>
    <row r="226" spans="1:7" hidden="1" x14ac:dyDescent="0.25">
      <c r="A226" s="119"/>
      <c r="B226" s="120"/>
      <c r="C226" s="120"/>
      <c r="D226" s="120"/>
      <c r="E226" s="121"/>
      <c r="F226" s="52"/>
      <c r="G226" s="53">
        <f>F226/$F$229</f>
        <v>0</v>
      </c>
    </row>
    <row r="227" spans="1:7" x14ac:dyDescent="0.25">
      <c r="A227" s="103" t="s">
        <v>311</v>
      </c>
      <c r="B227" s="118"/>
      <c r="C227" s="118"/>
      <c r="D227" s="118"/>
      <c r="E227" s="104"/>
      <c r="F227" s="52">
        <f>SUM(F225:F226)</f>
        <v>0</v>
      </c>
      <c r="G227" s="53">
        <f>F227/$F$229</f>
        <v>0</v>
      </c>
    </row>
    <row r="229" spans="1:7" x14ac:dyDescent="0.25">
      <c r="A229" s="112" t="s">
        <v>26</v>
      </c>
      <c r="B229" s="113"/>
      <c r="C229" s="113"/>
      <c r="D229" s="113"/>
      <c r="E229" s="114"/>
      <c r="F229" s="52">
        <f>F150+F173+F185+F190+F204+F211+F221</f>
        <v>1587611566.8</v>
      </c>
      <c r="G229" s="53">
        <f>F229/$F$229</f>
        <v>1</v>
      </c>
    </row>
  </sheetData>
  <mergeCells count="30">
    <mergeCell ref="B214:C214"/>
    <mergeCell ref="D214:E214"/>
    <mergeCell ref="B215:C215"/>
    <mergeCell ref="D215:E215"/>
    <mergeCell ref="A229:E229"/>
    <mergeCell ref="B218:C218"/>
    <mergeCell ref="B221:C221"/>
    <mergeCell ref="A224:E224"/>
    <mergeCell ref="A227:E227"/>
    <mergeCell ref="A226:E226"/>
    <mergeCell ref="B219:C219"/>
    <mergeCell ref="A225:E225"/>
    <mergeCell ref="B220:C220"/>
    <mergeCell ref="B204:C204"/>
    <mergeCell ref="D204:E204"/>
    <mergeCell ref="B211:E211"/>
    <mergeCell ref="D207:E207"/>
    <mergeCell ref="D208:E208"/>
    <mergeCell ref="D209:E209"/>
    <mergeCell ref="D210:E210"/>
    <mergeCell ref="A1:G1"/>
    <mergeCell ref="D193:E193"/>
    <mergeCell ref="D197:E197"/>
    <mergeCell ref="D198:E198"/>
    <mergeCell ref="D194:E194"/>
    <mergeCell ref="D199:E199"/>
    <mergeCell ref="D200:E200"/>
    <mergeCell ref="D201:E201"/>
    <mergeCell ref="D202:E202"/>
    <mergeCell ref="D203:E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2022-06-22T11:47:35Z</dcterms:modified>
</cp:coreProperties>
</file>