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накопления'!$A$188:$K$188</definedName>
    <definedName name="_xlnm._FilterDatabase" localSheetId="1" hidden="1">'Пенсионные резервы'!$A$4:$AB$4</definedName>
  </definedNames>
  <calcPr calcId="145621"/>
</workbook>
</file>

<file path=xl/calcChain.xml><?xml version="1.0" encoding="utf-8"?>
<calcChain xmlns="http://schemas.openxmlformats.org/spreadsheetml/2006/main">
  <c r="F210" i="4" l="1"/>
  <c r="F176" i="4"/>
  <c r="F167" i="4"/>
  <c r="F144" i="4"/>
  <c r="F262" i="1"/>
  <c r="F264" i="1"/>
  <c r="G256" i="1" s="1"/>
  <c r="F242" i="1"/>
  <c r="F202" i="1"/>
  <c r="G249" i="1" l="1"/>
  <c r="F195" i="4"/>
  <c r="F235" i="1" l="1"/>
  <c r="F185" i="1"/>
  <c r="F217" i="4" l="1"/>
  <c r="F225" i="1" l="1"/>
  <c r="F202" i="4" l="1"/>
  <c r="F252" i="1" l="1"/>
  <c r="G250" i="1" l="1"/>
  <c r="G235" i="1"/>
  <c r="G241" i="1"/>
  <c r="G240" i="1"/>
  <c r="G242" i="1"/>
  <c r="G239" i="1"/>
  <c r="G198" i="1"/>
  <c r="G185" i="1"/>
  <c r="G183" i="1"/>
  <c r="G148" i="1"/>
  <c r="G147" i="1"/>
  <c r="G184" i="1"/>
  <c r="G260" i="1"/>
  <c r="G257" i="1"/>
  <c r="G259" i="1"/>
  <c r="G258" i="1"/>
  <c r="G261" i="1"/>
  <c r="G262" i="1"/>
  <c r="G202" i="1"/>
  <c r="G165" i="1"/>
  <c r="G178" i="1"/>
  <c r="G176" i="1"/>
  <c r="G104" i="1"/>
  <c r="G132" i="1"/>
  <c r="G164" i="1"/>
  <c r="G6" i="1"/>
  <c r="G62" i="1"/>
  <c r="F181" i="4"/>
  <c r="F226" i="4" s="1"/>
  <c r="G200" i="4" l="1"/>
  <c r="G208" i="4"/>
  <c r="G207" i="4"/>
  <c r="G206" i="4"/>
  <c r="G8" i="4"/>
  <c r="G12" i="4"/>
  <c r="G16" i="4"/>
  <c r="G20" i="4"/>
  <c r="G24" i="4"/>
  <c r="G28" i="4"/>
  <c r="G32" i="4"/>
  <c r="G36" i="4"/>
  <c r="G40" i="4"/>
  <c r="G44" i="4"/>
  <c r="G48" i="4"/>
  <c r="G52" i="4"/>
  <c r="G56" i="4"/>
  <c r="G60" i="4"/>
  <c r="G64" i="4"/>
  <c r="G68" i="4"/>
  <c r="G72" i="4"/>
  <c r="G76" i="4"/>
  <c r="G80" i="4"/>
  <c r="G84" i="4"/>
  <c r="G88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9" i="4"/>
  <c r="G13" i="4"/>
  <c r="G17" i="4"/>
  <c r="G21" i="4"/>
  <c r="G25" i="4"/>
  <c r="G29" i="4"/>
  <c r="G33" i="4"/>
  <c r="G37" i="4"/>
  <c r="G41" i="4"/>
  <c r="G45" i="4"/>
  <c r="G49" i="4"/>
  <c r="G53" i="4"/>
  <c r="G57" i="4"/>
  <c r="G61" i="4"/>
  <c r="G65" i="4"/>
  <c r="G69" i="4"/>
  <c r="G73" i="4"/>
  <c r="G77" i="4"/>
  <c r="G81" i="4"/>
  <c r="G85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41" i="4"/>
  <c r="G6" i="4"/>
  <c r="G10" i="4"/>
  <c r="G14" i="4"/>
  <c r="G18" i="4"/>
  <c r="G22" i="4"/>
  <c r="G26" i="4"/>
  <c r="G30" i="4"/>
  <c r="G34" i="4"/>
  <c r="G38" i="4"/>
  <c r="G42" i="4"/>
  <c r="G46" i="4"/>
  <c r="G50" i="4"/>
  <c r="G54" i="4"/>
  <c r="G58" i="4"/>
  <c r="G62" i="4"/>
  <c r="G66" i="4"/>
  <c r="G70" i="4"/>
  <c r="G15" i="4"/>
  <c r="G31" i="4"/>
  <c r="G47" i="4"/>
  <c r="G63" i="4"/>
  <c r="G75" i="4"/>
  <c r="G83" i="4"/>
  <c r="G91" i="4"/>
  <c r="G99" i="4"/>
  <c r="G107" i="4"/>
  <c r="G115" i="4"/>
  <c r="G123" i="4"/>
  <c r="G131" i="4"/>
  <c r="G139" i="4"/>
  <c r="G19" i="4"/>
  <c r="G35" i="4"/>
  <c r="G51" i="4"/>
  <c r="G67" i="4"/>
  <c r="G78" i="4"/>
  <c r="G86" i="4"/>
  <c r="G94" i="4"/>
  <c r="G102" i="4"/>
  <c r="G110" i="4"/>
  <c r="G118" i="4"/>
  <c r="G126" i="4"/>
  <c r="G134" i="4"/>
  <c r="G142" i="4"/>
  <c r="G7" i="4"/>
  <c r="G23" i="4"/>
  <c r="G39" i="4"/>
  <c r="G55" i="4"/>
  <c r="G71" i="4"/>
  <c r="G79" i="4"/>
  <c r="G87" i="4"/>
  <c r="G95" i="4"/>
  <c r="G103" i="4"/>
  <c r="G111" i="4"/>
  <c r="G119" i="4"/>
  <c r="G127" i="4"/>
  <c r="G135" i="4"/>
  <c r="G143" i="4"/>
  <c r="G11" i="4"/>
  <c r="G27" i="4"/>
  <c r="G43" i="4"/>
  <c r="G59" i="4"/>
  <c r="G74" i="4"/>
  <c r="G82" i="4"/>
  <c r="G90" i="4"/>
  <c r="G98" i="4"/>
  <c r="G106" i="4"/>
  <c r="G114" i="4"/>
  <c r="G122" i="4"/>
  <c r="G130" i="4"/>
  <c r="G138" i="4"/>
  <c r="G223" i="4"/>
  <c r="G222" i="4"/>
  <c r="G199" i="4"/>
  <c r="G201" i="4"/>
  <c r="G192" i="4"/>
  <c r="G190" i="4"/>
  <c r="G189" i="4"/>
  <c r="G193" i="4"/>
  <c r="G173" i="4"/>
  <c r="G144" i="4"/>
  <c r="G167" i="4"/>
  <c r="G215" i="4"/>
  <c r="G209" i="4"/>
  <c r="G216" i="4"/>
  <c r="G166" i="4"/>
  <c r="G175" i="4"/>
  <c r="G162" i="4"/>
  <c r="G148" i="4"/>
  <c r="G176" i="4"/>
  <c r="G214" i="4"/>
  <c r="G210" i="4"/>
  <c r="G157" i="4"/>
  <c r="G158" i="4"/>
  <c r="G156" i="4"/>
  <c r="G217" i="4"/>
  <c r="G171" i="4"/>
  <c r="G172" i="4"/>
  <c r="G174" i="4"/>
  <c r="G164" i="4"/>
  <c r="G159" i="4"/>
  <c r="G160" i="4"/>
  <c r="G155" i="4"/>
  <c r="G226" i="4"/>
  <c r="G181" i="4"/>
  <c r="G150" i="4"/>
  <c r="G154" i="4"/>
  <c r="G151" i="4"/>
  <c r="G163" i="4"/>
  <c r="G191" i="4"/>
  <c r="G153" i="4"/>
  <c r="G165" i="4"/>
  <c r="G149" i="4"/>
  <c r="G194" i="4"/>
  <c r="G180" i="4"/>
  <c r="G195" i="4"/>
  <c r="G202" i="4"/>
  <c r="G5" i="4"/>
  <c r="G161" i="4"/>
  <c r="G152" i="4"/>
  <c r="G168" i="1" l="1"/>
  <c r="G182" i="1"/>
  <c r="G247" i="1"/>
  <c r="G15" i="1"/>
  <c r="G12" i="1"/>
  <c r="G13" i="1"/>
  <c r="G14" i="1"/>
  <c r="G201" i="1"/>
  <c r="G246" i="1" l="1"/>
  <c r="G248" i="1"/>
  <c r="G179" i="1"/>
  <c r="G172" i="1"/>
  <c r="G180" i="1"/>
  <c r="G171" i="1"/>
  <c r="G38" i="1"/>
  <c r="G139" i="1"/>
  <c r="G31" i="1"/>
  <c r="G45" i="1"/>
  <c r="G137" i="1"/>
  <c r="G78" i="1"/>
  <c r="G167" i="1"/>
  <c r="G100" i="1"/>
  <c r="G37" i="1"/>
  <c r="G130" i="1"/>
  <c r="G133" i="1"/>
  <c r="G23" i="1"/>
  <c r="G113" i="1"/>
  <c r="G8" i="1"/>
  <c r="G63" i="1"/>
  <c r="G11" i="1"/>
  <c r="G65" i="1"/>
  <c r="G110" i="1"/>
  <c r="G177" i="1"/>
  <c r="G58" i="1"/>
  <c r="G103" i="1"/>
  <c r="G89" i="1"/>
  <c r="G27" i="1"/>
  <c r="G123" i="1"/>
  <c r="G55" i="1"/>
  <c r="G145" i="1"/>
  <c r="G82" i="1"/>
  <c r="G40" i="1"/>
  <c r="G69" i="1"/>
  <c r="G41" i="1"/>
  <c r="G86" i="1"/>
  <c r="G143" i="1"/>
  <c r="G35" i="1"/>
  <c r="G52" i="1"/>
  <c r="G142" i="1"/>
  <c r="G175" i="1"/>
  <c r="G108" i="1"/>
  <c r="G42" i="1"/>
  <c r="G136" i="1"/>
  <c r="G71" i="1"/>
  <c r="G115" i="1"/>
  <c r="G66" i="1"/>
  <c r="G59" i="1"/>
  <c r="G67" i="1"/>
  <c r="G93" i="1"/>
  <c r="G170" i="1"/>
  <c r="G119" i="1"/>
  <c r="G112" i="1"/>
  <c r="G161" i="1"/>
  <c r="G92" i="1"/>
  <c r="G90" i="1"/>
  <c r="G126" i="1"/>
  <c r="G24" i="1"/>
  <c r="G181" i="1"/>
  <c r="G124" i="1"/>
  <c r="G17" i="1"/>
  <c r="G72" i="1"/>
  <c r="G116" i="1"/>
  <c r="G144" i="1"/>
  <c r="G169" i="1"/>
  <c r="G109" i="1"/>
  <c r="G32" i="1"/>
  <c r="G85" i="1"/>
  <c r="G18" i="1"/>
  <c r="G53" i="1"/>
  <c r="G98" i="1"/>
  <c r="G159" i="1"/>
  <c r="G48" i="1"/>
  <c r="G166" i="1"/>
  <c r="G105" i="1"/>
  <c r="G36" i="1"/>
  <c r="G129" i="1"/>
  <c r="G70" i="1"/>
  <c r="G157" i="1"/>
  <c r="G30" i="1"/>
  <c r="G80" i="1"/>
  <c r="G131" i="1"/>
  <c r="G25" i="1"/>
  <c r="G83" i="1"/>
  <c r="G56" i="1"/>
  <c r="G46" i="1"/>
  <c r="G154" i="1"/>
  <c r="G94" i="1"/>
  <c r="G73" i="1"/>
  <c r="G125" i="1"/>
  <c r="G26" i="1"/>
  <c r="G60" i="1"/>
  <c r="G81" i="1"/>
  <c r="G114" i="1"/>
  <c r="G57" i="1"/>
  <c r="G163" i="1"/>
  <c r="G111" i="1"/>
  <c r="G7" i="1"/>
  <c r="G99" i="1"/>
  <c r="G140" i="1"/>
  <c r="G138" i="1"/>
  <c r="G34" i="1"/>
  <c r="G120" i="1"/>
  <c r="G152" i="1"/>
  <c r="G19" i="1"/>
  <c r="G156" i="1"/>
  <c r="G158" i="1"/>
  <c r="G77" i="1"/>
  <c r="G21" i="1"/>
  <c r="G96" i="1"/>
  <c r="G128" i="1"/>
  <c r="G151" i="1"/>
  <c r="G9" i="1"/>
  <c r="G88" i="1"/>
  <c r="G39" i="1"/>
  <c r="G127" i="1"/>
  <c r="G134" i="1"/>
  <c r="G61" i="1"/>
  <c r="G84" i="1"/>
  <c r="G141" i="1"/>
  <c r="G68" i="1"/>
  <c r="G76" i="1"/>
  <c r="G135" i="1"/>
  <c r="G162" i="1"/>
  <c r="G87" i="1"/>
  <c r="G118" i="1"/>
  <c r="G16" i="1"/>
  <c r="G44" i="1"/>
  <c r="G97" i="1"/>
  <c r="G153" i="1"/>
  <c r="G28" i="1"/>
  <c r="G75" i="1"/>
  <c r="G122" i="1"/>
  <c r="G150" i="1"/>
  <c r="G10" i="1"/>
  <c r="G22" i="1"/>
  <c r="G102" i="1"/>
  <c r="G51" i="1"/>
  <c r="G174" i="1"/>
  <c r="G106" i="1"/>
  <c r="G117" i="1"/>
  <c r="G20" i="1"/>
  <c r="G101" i="1"/>
  <c r="G121" i="1"/>
  <c r="G160" i="1"/>
  <c r="G47" i="1"/>
  <c r="G29" i="1"/>
  <c r="G149" i="1"/>
  <c r="G79" i="1"/>
  <c r="G107" i="1"/>
  <c r="G33" i="1"/>
  <c r="G64" i="1"/>
  <c r="G43" i="1"/>
  <c r="G95" i="1"/>
  <c r="G155" i="1"/>
  <c r="G50" i="1"/>
  <c r="G54" i="1"/>
  <c r="G49" i="1"/>
  <c r="G74" i="1"/>
  <c r="G146" i="1"/>
  <c r="G91" i="1"/>
  <c r="G173" i="1"/>
  <c r="G251" i="1"/>
  <c r="G192" i="1"/>
  <c r="G196" i="1"/>
  <c r="G193" i="1"/>
  <c r="G197" i="1"/>
  <c r="G191" i="1"/>
  <c r="G200" i="1"/>
  <c r="G194" i="1"/>
  <c r="G195" i="1"/>
  <c r="G199" i="1"/>
  <c r="G190" i="1"/>
  <c r="G5" i="1"/>
  <c r="G222" i="1"/>
  <c r="G264" i="1"/>
  <c r="G189" i="1"/>
  <c r="G218" i="1"/>
  <c r="G252" i="1"/>
  <c r="G231" i="1"/>
  <c r="G224" i="1"/>
  <c r="G225" i="1"/>
  <c r="G233" i="1"/>
  <c r="G232" i="1"/>
  <c r="G223" i="1"/>
  <c r="G230" i="1"/>
  <c r="G229" i="1"/>
  <c r="G234" i="1"/>
  <c r="G219" i="1"/>
  <c r="G221" i="1"/>
  <c r="G220" i="1"/>
</calcChain>
</file>

<file path=xl/sharedStrings.xml><?xml version="1.0" encoding="utf-8"?>
<sst xmlns="http://schemas.openxmlformats.org/spreadsheetml/2006/main" count="1702" uniqueCount="777">
  <si>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</si>
  <si>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</si>
  <si>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</si>
  <si>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</si>
  <si>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</si>
  <si>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</si>
  <si>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</si>
  <si>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</si>
  <si>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</si>
  <si>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</si>
  <si>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</si>
  <si>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</si>
  <si>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</si>
  <si>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</si>
  <si>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</si>
  <si>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</si>
  <si>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</si>
  <si>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</si>
  <si>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</si>
  <si>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</si>
  <si>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</si>
  <si>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</si>
  <si>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</si>
  <si>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</si>
  <si>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</si>
  <si>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</si>
  <si>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</si>
  <si>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26209RMFS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</si>
  <si>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</si>
  <si>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</si>
  <si>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</si>
  <si>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</si>
  <si>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</si>
  <si>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</si>
  <si>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</si>
  <si>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</si>
  <si>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</si>
  <si>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</si>
  <si>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</si>
  <si>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</si>
  <si>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</si>
  <si>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</si>
  <si>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</si>
  <si>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</si>
  <si>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</si>
  <si>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</si>
  <si>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</si>
  <si>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</si>
  <si>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</si>
  <si>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</si>
  <si>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</si>
  <si>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</si>
  <si>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</si>
  <si>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</si>
  <si>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</si>
  <si>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</si>
  <si>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</si>
  <si>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</si>
  <si>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</si>
  <si>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</si>
  <si>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</si>
  <si>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</si>
  <si>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</si>
  <si>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</si>
  <si>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</si>
  <si>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</si>
  <si>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</si>
  <si>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</si>
  <si>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</si>
  <si>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</si>
  <si>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</si>
  <si>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</si>
  <si>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</si>
  <si>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</si>
  <si>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</si>
  <si>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</si>
  <si>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</si>
  <si>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RU000A0JXS34</t>
  </si>
  <si>
    <t>RU000A102598</t>
  </si>
  <si>
    <t>RU000A101PJ1</t>
  </si>
  <si>
    <t>RU000A0ZYC98</t>
  </si>
  <si>
    <t>RU000A0ZYML3</t>
  </si>
  <si>
    <t>RU000A102G35</t>
  </si>
  <si>
    <t>RU000A0JWN63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</si>
  <si>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</si>
  <si>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</si>
  <si>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</si>
  <si>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</si>
  <si>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</si>
  <si>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</si>
  <si>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</si>
  <si>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</si>
  <si>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</si>
  <si>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</si>
  <si>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</si>
  <si>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</si>
  <si>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</si>
  <si>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</si>
  <si>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</si>
  <si>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</si>
  <si>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</si>
  <si>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</si>
  <si>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</si>
  <si>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</si>
  <si>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</si>
  <si>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</si>
  <si>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</si>
  <si>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</si>
  <si>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</si>
  <si>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</si>
  <si>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</si>
  <si>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</si>
  <si>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</si>
  <si>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</si>
  <si>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</si>
  <si>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</si>
  <si>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</si>
  <si>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</si>
  <si>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</si>
  <si>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</si>
  <si>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</si>
  <si>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</si>
  <si>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</si>
  <si>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</si>
  <si>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</si>
  <si>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</si>
  <si>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</si>
  <si>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</si>
  <si>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</si>
  <si>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</si>
  <si>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</si>
  <si>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</si>
  <si>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RU000A100K80</t>
  </si>
  <si>
    <t>RU000A101T64</t>
  </si>
  <si>
    <t>RU000A1007H0</t>
  </si>
  <si>
    <t>RU000A100DZ5</t>
  </si>
  <si>
    <t>RU000A101MB5</t>
  </si>
  <si>
    <t>RU000A101CQ4</t>
  </si>
  <si>
    <t>RU000A1008B1</t>
  </si>
  <si>
    <t>RU000A100YW8</t>
  </si>
  <si>
    <t>RU000A101PU8</t>
  </si>
  <si>
    <t>RU000A0JWVC1</t>
  </si>
  <si>
    <t>RU000A1029A9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</si>
  <si>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</si>
  <si>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</si>
  <si>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</si>
  <si>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</si>
  <si>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</si>
  <si>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</si>
  <si>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</si>
  <si>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</si>
  <si>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</si>
  <si>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</si>
  <si>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</si>
  <si>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</si>
  <si>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</si>
  <si>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</si>
  <si>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</si>
  <si>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</si>
  <si>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</si>
  <si>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</si>
  <si>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</si>
  <si>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</si>
  <si>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</si>
  <si>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</si>
  <si>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</si>
  <si>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</si>
  <si>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</si>
  <si>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</si>
  <si>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</si>
  <si>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</si>
  <si>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</si>
  <si>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</si>
  <si>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</si>
  <si>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</si>
  <si>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</si>
  <si>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</si>
  <si>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</si>
  <si>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</si>
  <si>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</si>
  <si>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</si>
  <si>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</si>
  <si>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</si>
  <si>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</si>
  <si>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</si>
  <si>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</si>
  <si>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</si>
  <si>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</si>
  <si>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</si>
  <si>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</si>
  <si>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</si>
  <si>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</si>
  <si>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</si>
  <si>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</si>
  <si>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</si>
  <si>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</si>
  <si>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</si>
  <si>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</si>
  <si>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</si>
  <si>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</si>
  <si>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</si>
  <si>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</si>
  <si>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</si>
  <si>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</si>
  <si>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</si>
  <si>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</si>
  <si>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</si>
  <si>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</si>
  <si>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</si>
  <si>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</si>
  <si>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</si>
  <si>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</si>
  <si>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</si>
  <si>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</si>
  <si>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</si>
  <si>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</si>
  <si>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</si>
  <si>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</si>
  <si>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</si>
  <si>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</si>
  <si>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</si>
  <si>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</si>
  <si>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</si>
  <si>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</si>
  <si>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</si>
  <si>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</si>
  <si>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</si>
  <si>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</si>
  <si>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</si>
  <si>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</si>
  <si>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</si>
  <si>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</si>
  <si>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</si>
  <si>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</si>
  <si>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</si>
  <si>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</si>
  <si>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</si>
  <si>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</si>
  <si>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</si>
  <si>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</si>
  <si>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</si>
  <si>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</si>
  <si>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</si>
  <si>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</si>
  <si>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</si>
  <si>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</si>
  <si>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</si>
  <si>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</si>
  <si>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</si>
  <si>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</si>
  <si>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</si>
  <si>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</si>
  <si>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</si>
  <si>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</si>
  <si>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</si>
  <si>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</si>
  <si>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</si>
  <si>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</si>
  <si>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</si>
  <si>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</si>
  <si>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</si>
  <si>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</si>
  <si>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</si>
  <si>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</si>
  <si>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</si>
  <si>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</si>
  <si>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</si>
  <si>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</si>
  <si>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</si>
  <si>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</si>
  <si>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</si>
  <si>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</si>
  <si>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</si>
  <si>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</si>
  <si>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</si>
  <si>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</si>
  <si>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</si>
  <si>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</si>
  <si>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</si>
  <si>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</si>
  <si>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</si>
  <si>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</si>
  <si>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</si>
  <si>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</si>
  <si>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</si>
  <si>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</si>
  <si>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</si>
  <si>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</si>
  <si>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</si>
  <si>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</si>
  <si>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</si>
  <si>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</si>
  <si>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</si>
  <si>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</si>
  <si>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</si>
  <si>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</si>
  <si>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</si>
  <si>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</si>
  <si>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</si>
  <si>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</si>
  <si>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</si>
  <si>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</si>
  <si>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</si>
  <si>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</si>
  <si>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</si>
  <si>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</si>
  <si>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</si>
  <si>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</si>
  <si>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</si>
  <si>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</si>
  <si>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</si>
  <si>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</si>
  <si>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</si>
  <si>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</si>
  <si>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</si>
  <si>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</si>
  <si>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</si>
  <si>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</si>
  <si>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</si>
  <si>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</si>
  <si>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</si>
  <si>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</si>
  <si>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</si>
  <si>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</si>
  <si>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</si>
  <si>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</si>
  <si>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</si>
  <si>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</si>
  <si>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</si>
  <si>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</si>
  <si>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</si>
  <si>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</si>
  <si>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</si>
  <si>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</si>
  <si>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</si>
  <si>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</si>
  <si>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"КТЖ Финанс" 4-01-00332-R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</si>
  <si>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</si>
  <si>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</si>
  <si>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</si>
  <si>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</si>
  <si>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</si>
  <si>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</si>
  <si>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</si>
  <si>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</si>
  <si>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</si>
  <si>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</si>
  <si>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</si>
  <si>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</si>
  <si>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</si>
  <si>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</si>
  <si>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</si>
  <si>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</si>
  <si>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</si>
  <si>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</si>
  <si>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</si>
  <si>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</si>
  <si>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</si>
  <si>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</si>
  <si>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</si>
  <si>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</si>
  <si>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"МОСТОТРЕСТ" 4-07-02472-A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</si>
  <si>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</si>
  <si>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</si>
  <si>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</si>
  <si>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</si>
  <si>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</si>
  <si>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</si>
  <si>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</si>
  <si>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</si>
  <si>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</si>
  <si>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</si>
  <si>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</si>
  <si>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</si>
  <si>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</si>
  <si>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</si>
  <si>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</si>
  <si>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</si>
  <si>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</si>
  <si>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</si>
  <si>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</si>
  <si>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</si>
  <si>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</si>
  <si>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</si>
  <si>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</si>
  <si>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</si>
  <si>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</si>
  <si>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</si>
  <si>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</si>
  <si>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</si>
  <si>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"Татнефть" им. В.Д. Шашина 4B02-01-00161-A-001P</t>
  </si>
  <si>
    <t>облигации ПАО "Транснефть" 4B02-04-00206-A-001P</t>
  </si>
  <si>
    <t>облигации ПАО "Уралкалий" 4B02-04-00296-A-001P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</si>
  <si>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</si>
  <si>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</si>
  <si>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</si>
  <si>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</si>
  <si>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</si>
  <si>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</si>
  <si>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</si>
  <si>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</si>
  <si>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</si>
  <si>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</si>
  <si>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</si>
  <si>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</si>
  <si>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</si>
  <si>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</si>
  <si>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</si>
  <si>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</si>
  <si>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</si>
  <si>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</si>
  <si>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</si>
  <si>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</si>
  <si>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</si>
  <si>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</si>
  <si>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</si>
  <si>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</si>
  <si>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</si>
  <si>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</si>
  <si>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</si>
  <si>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</si>
  <si>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</si>
  <si>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</si>
  <si>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</si>
  <si>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</si>
  <si>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</si>
  <si>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</si>
  <si>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</si>
  <si>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</si>
  <si>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</si>
  <si>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</si>
  <si>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</si>
  <si>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</si>
  <si>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</si>
  <si>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</si>
  <si>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</si>
  <si>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</si>
  <si>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</si>
  <si>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</si>
  <si>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</si>
  <si>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</si>
  <si>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</si>
  <si>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</si>
  <si>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</si>
  <si>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</si>
  <si>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</si>
  <si>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</si>
  <si>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</si>
  <si>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</si>
  <si>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</si>
  <si>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</si>
  <si>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</si>
  <si>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</si>
  <si>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</si>
  <si>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</si>
  <si>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</si>
  <si>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</si>
  <si>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</si>
  <si>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</si>
  <si>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RU000A0JT940</t>
  </si>
  <si>
    <t>RU000A0JTYN8</t>
  </si>
  <si>
    <t>RU000A101MG4</t>
  </si>
  <si>
    <t>RU000A0JTM51</t>
  </si>
  <si>
    <t>RU000A1008J4</t>
  </si>
  <si>
    <t>RU000A100L14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</si>
  <si>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</si>
  <si>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</si>
  <si>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</si>
  <si>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</si>
  <si>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</si>
  <si>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</si>
  <si>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</si>
  <si>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</si>
  <si>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</si>
  <si>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</si>
  <si>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</si>
  <si>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</si>
  <si>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</si>
  <si>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</si>
  <si>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</si>
  <si>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</si>
  <si>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</si>
  <si>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</si>
  <si>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</si>
  <si>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</si>
  <si>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</si>
  <si>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</si>
  <si>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</si>
  <si>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</si>
  <si>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</si>
  <si>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</si>
  <si>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</si>
  <si>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</si>
  <si>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</si>
  <si>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</si>
  <si>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</si>
  <si>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</si>
  <si>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</si>
  <si>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</si>
  <si>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</si>
  <si>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</si>
  <si>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</si>
  <si>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</si>
  <si>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</si>
  <si>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</si>
  <si>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</si>
  <si>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</si>
  <si>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</si>
  <si>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</si>
  <si>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</si>
  <si>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</si>
  <si>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</si>
  <si>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</si>
  <si>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</si>
  <si>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</si>
  <si>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</si>
  <si>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</si>
  <si>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</si>
  <si>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</si>
  <si>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</si>
  <si>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</si>
  <si>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</si>
  <si>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</si>
  <si>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</si>
  <si>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</si>
  <si>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</si>
  <si>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</si>
  <si>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</si>
  <si>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</si>
  <si>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</si>
  <si>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</si>
  <si>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</si>
  <si>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</si>
  <si>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</si>
  <si>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</si>
  <si>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</si>
  <si>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</si>
  <si>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</si>
  <si>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</si>
  <si>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</si>
  <si>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</si>
  <si>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</si>
  <si>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</si>
  <si>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</si>
  <si>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</si>
  <si>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</si>
  <si>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</si>
  <si>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</si>
  <si>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</si>
  <si>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</si>
  <si>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</si>
  <si>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</si>
  <si>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</si>
  <si>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</si>
  <si>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</si>
  <si>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</si>
  <si>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</si>
  <si>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</si>
  <si>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</si>
  <si>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</si>
  <si>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RU000A0JWTN2</t>
  </si>
  <si>
    <t>RU000A100YU2</t>
  </si>
  <si>
    <t>RU000A100SZ3</t>
  </si>
  <si>
    <t>RU000A0ZZ9W4</t>
  </si>
  <si>
    <t>RU000A0JXS59</t>
  </si>
  <si>
    <t>RU000A0JWV89</t>
  </si>
  <si>
    <t>RU000A101LX1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</si>
  <si>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</si>
  <si>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</si>
  <si>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</si>
  <si>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</si>
  <si>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</si>
  <si>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</si>
  <si>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</si>
  <si>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</si>
  <si>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</si>
  <si>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</si>
  <si>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</si>
  <si>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</si>
  <si>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</si>
  <si>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</si>
  <si>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</si>
  <si>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</si>
  <si>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</si>
  <si>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</si>
  <si>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</si>
  <si>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</si>
  <si>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</si>
  <si>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</si>
  <si>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</si>
  <si>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</si>
  <si>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</si>
  <si>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</si>
  <si>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</si>
  <si>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</si>
  <si>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</si>
  <si>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</si>
  <si>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</si>
  <si>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</si>
  <si>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</si>
  <si>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</si>
  <si>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</si>
  <si>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</si>
  <si>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</si>
  <si>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</si>
  <si>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</si>
  <si>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</si>
  <si>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</si>
  <si>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</si>
  <si>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</si>
  <si>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</si>
  <si>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</si>
  <si>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</si>
  <si>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</si>
  <si>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</si>
  <si>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</si>
  <si>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</si>
  <si>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</si>
  <si>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</si>
  <si>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</si>
  <si>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</si>
  <si>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</si>
  <si>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</si>
  <si>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</si>
  <si>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</si>
  <si>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</si>
  <si>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</si>
  <si>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</si>
  <si>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</si>
  <si>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</si>
  <si>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</si>
  <si>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</si>
  <si>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</si>
  <si>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</si>
  <si>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</si>
  <si>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</si>
  <si>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</si>
  <si>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</si>
  <si>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</si>
  <si>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</si>
  <si>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</si>
  <si>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</si>
  <si>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</si>
  <si>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</si>
  <si>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</si>
  <si>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</si>
  <si>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</si>
  <si>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</si>
  <si>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</si>
  <si>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</si>
  <si>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</si>
  <si>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</si>
  <si>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</si>
  <si>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</si>
  <si>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</si>
  <si>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</si>
  <si>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</si>
  <si>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</si>
  <si>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</si>
  <si>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</si>
  <si>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RU000A0JSMA2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</si>
  <si>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</si>
  <si>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</si>
  <si>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</si>
  <si>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</si>
  <si>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</si>
  <si>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</si>
  <si>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</si>
  <si>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</si>
  <si>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</si>
  <si>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</si>
  <si>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</si>
  <si>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</si>
  <si>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</si>
  <si>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</si>
  <si>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</si>
  <si>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</si>
  <si>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</si>
  <si>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</si>
  <si>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</si>
  <si>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</si>
  <si>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</si>
  <si>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</si>
  <si>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</si>
  <si>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</si>
  <si>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</si>
  <si>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</si>
  <si>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</si>
  <si>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</si>
  <si>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</si>
  <si>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</si>
  <si>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</si>
  <si>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</si>
  <si>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</si>
  <si>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</si>
  <si>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</si>
  <si>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</si>
  <si>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</si>
  <si>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</si>
  <si>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</si>
  <si>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</si>
  <si>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</si>
  <si>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</si>
  <si>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</si>
  <si>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RU000A0JTJL3</t>
  </si>
  <si>
    <t>облигации федерального займа РФ 26211RMFS</t>
  </si>
  <si>
    <t>RU000A100QS2</t>
  </si>
  <si>
    <t>облигации федерального займа РФ 24020RMFS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</si>
  <si>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</si>
  <si>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</si>
  <si>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</si>
  <si>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</si>
  <si>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</si>
  <si>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</si>
  <si>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</si>
  <si>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</si>
  <si>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</si>
  <si>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</si>
  <si>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облигации федерального займа РФ 26223RMFS</t>
  </si>
  <si>
    <t>RU000A102UU6</t>
  </si>
  <si>
    <t>облигации ПАО "Магнит" 4B02-02-60525-P-002P</t>
  </si>
  <si>
    <t>RU000A101MC3</t>
  </si>
  <si>
    <t>облигации ВЭБ.РФ 4B02-117-00004-T-001P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</si>
  <si>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</si>
  <si>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</si>
  <si>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</si>
  <si>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</si>
  <si>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</si>
  <si>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</si>
  <si>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RU000A102UY8</t>
  </si>
  <si>
    <t>государственная корпорация развития "ВЭБ.РФ" 4B02-117-00004-T-001P</t>
  </si>
  <si>
    <t>государственная корпорация развития "ВЭБ.РФ" 4B02-116-00004-T-001P</t>
  </si>
  <si>
    <t>оплата комиссий по сделкам Т+ (продажа акций ПАО МТС 1-01-04715-A)</t>
  </si>
  <si>
    <t>оплата комиссий по сделкам Т+ (продажа акций ПАО Газпром 1-02-00028-A)</t>
  </si>
  <si>
    <t>оплата комиссий по сделкам Т+ (продажа акций ПАО Роснефть 1-02-00122-A)</t>
  </si>
  <si>
    <t>оплата комиссий по сделкам Т+ (продажа акций ПАО ММК 1-03-00078-A)</t>
  </si>
  <si>
    <t xml:space="preserve">начисленный процентный доход по подтверждению №3 от 28.04.2022 к Генеральному соглашению №М66-4785/2016 от 15.06.2016 о порядке поддержания МНО на счетах 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</si>
  <si>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</si>
  <si>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</si>
  <si>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</si>
  <si>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</si>
  <si>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АО "Россельхозбанк" 4B021503349B001P</t>
  </si>
  <si>
    <t>RU000A101129</t>
  </si>
  <si>
    <t>RU000A100PQ8</t>
  </si>
  <si>
    <t>1027700067328</t>
  </si>
  <si>
    <t>облигации АО "Альфа-Банк" 4B020501326B002P</t>
  </si>
  <si>
    <t>Акционерное общество "Альфа-Банк"</t>
  </si>
  <si>
    <t>ВТБ (Акционерное общество)</t>
  </si>
  <si>
    <t>42003810043240000043</t>
  </si>
  <si>
    <t>42003810443240000041</t>
  </si>
  <si>
    <t>оплата комиссий по сделкам Т+ (покупка облигации федерального займа РФ 24020RMFS)</t>
  </si>
  <si>
    <t>частичное погашение номинала облигации АО "БСК" 4B02-01-01068-K-001P</t>
  </si>
  <si>
    <t>Состав инвестиционного портфеля фонда по обязательному пенсионному страхованию на 31.05.2022</t>
  </si>
  <si>
    <t>облигации федерального займа РФ 26235RMFS</t>
  </si>
  <si>
    <t>RU000A1028E3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</si>
  <si>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</si>
  <si>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</si>
  <si>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</si>
  <si>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</si>
  <si>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1027402166835</t>
  </si>
  <si>
    <t>акции обыкновенные ПАО "Магнитогорский металлургический комбинат"</t>
  </si>
  <si>
    <t>ПАО "Магнитогорский металлургический комбинат"</t>
  </si>
  <si>
    <t>ПАО "ЧТПЗ"</t>
  </si>
  <si>
    <t>ООО "ГАЗПРОМ КАПИТАЛ"</t>
  </si>
  <si>
    <t>ПАО "Акрон"</t>
  </si>
  <si>
    <t xml:space="preserve">начисленный процентный доход по подтверждению №27 от 30.05.2022 к Генеральному соглашению №М61-4785/2016 от 15.02.2016 о порядке поддержания МНО на счетах </t>
  </si>
  <si>
    <t>Состав средств пенсионных резервов фонда на 31.05.2022</t>
  </si>
  <si>
    <t>облигации ОАО "РЖД" 4-41-65045-D</t>
  </si>
  <si>
    <t>RU000A0JX1S1</t>
  </si>
  <si>
    <t>облигации ПАО Сбербанк 4B02-370-01481-B-001P</t>
  </si>
  <si>
    <t>RU000A102CU4</t>
  </si>
  <si>
    <t>42003810367001604561</t>
  </si>
  <si>
    <t>Российский сельскохозяйственный банк (АО)</t>
  </si>
  <si>
    <t>42003810400470000546</t>
  </si>
  <si>
    <t>42003810643240000045</t>
  </si>
  <si>
    <t>ПАО "НК "Роснефть"</t>
  </si>
  <si>
    <t>АО "Россельхозбанк"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</si>
</sst>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00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tabSelected="1" topLeftCell="A239" zoomScale="80" zoomScaleNormal="80" workbookViewId="0">
      <selection activeCell="F252" sqref="F252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20.140625" style="3" customWidth="1"/>
    <col min="9" max="9" width="22.28515625" style="3" customWidth="1"/>
    <col min="10" max="10" width="16.5703125" style="3" customWidth="1"/>
    <col min="11" max="11" width="12.42578125" style="3" bestFit="1" customWidth="1"/>
    <col min="12" max="12" width="15" style="3" customWidth="1"/>
    <col min="13" max="16384" width="9.140625" style="3"/>
  </cols>
  <sheetData>
    <row r="1" spans="1:9" ht="33.75" customHeight="1" x14ac:dyDescent="0.25">
      <c r="A1" s="75" t="s">
        <v>752</v>
      </c>
      <c r="B1" s="76"/>
      <c r="C1" s="76"/>
      <c r="D1" s="76"/>
      <c r="E1" s="76"/>
      <c r="F1" s="76"/>
      <c r="G1" s="76"/>
      <c r="I1" s="44"/>
    </row>
    <row r="2" spans="1:9" ht="18.75" x14ac:dyDescent="0.3">
      <c r="A2" s="4"/>
      <c r="B2" s="4"/>
      <c r="C2" s="4"/>
    </row>
    <row r="3" spans="1:9" x14ac:dyDescent="0.25">
      <c r="A3" s="3" t="s">
        <v>505</v>
      </c>
    </row>
    <row r="4" spans="1:9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9" ht="30" x14ac:dyDescent="0.25">
      <c r="A5" s="25" t="s">
        <v>320</v>
      </c>
      <c r="B5" s="25" t="s">
        <v>194</v>
      </c>
      <c r="C5" s="25" t="s">
        <v>195</v>
      </c>
      <c r="D5" s="25" t="s">
        <v>576</v>
      </c>
      <c r="E5" s="40">
        <v>15668</v>
      </c>
      <c r="F5" s="7">
        <v>15191222.76</v>
      </c>
      <c r="G5" s="8">
        <f t="shared" ref="G5:G36" si="0">F5/$F$264</f>
        <v>2.9582887620727282E-3</v>
      </c>
      <c r="I5" s="38"/>
    </row>
    <row r="6" spans="1:9" x14ac:dyDescent="0.25">
      <c r="A6" s="25" t="s">
        <v>723</v>
      </c>
      <c r="B6" s="25" t="s">
        <v>158</v>
      </c>
      <c r="C6" s="25" t="s">
        <v>159</v>
      </c>
      <c r="D6" s="25" t="s">
        <v>724</v>
      </c>
      <c r="E6" s="40">
        <v>11101</v>
      </c>
      <c r="F6" s="7">
        <v>10598901.77</v>
      </c>
      <c r="G6" s="8">
        <f t="shared" si="0"/>
        <v>2.0639952748941026E-3</v>
      </c>
      <c r="I6" s="38"/>
    </row>
    <row r="7" spans="1:9" x14ac:dyDescent="0.25">
      <c r="A7" s="63" t="s">
        <v>497</v>
      </c>
      <c r="B7" s="63" t="s">
        <v>285</v>
      </c>
      <c r="C7" s="63" t="s">
        <v>286</v>
      </c>
      <c r="D7" s="63" t="s">
        <v>58</v>
      </c>
      <c r="E7" s="40">
        <v>4000</v>
      </c>
      <c r="F7" s="7">
        <v>4108000</v>
      </c>
      <c r="G7" s="8">
        <f t="shared" si="0"/>
        <v>7.999784103353355E-4</v>
      </c>
      <c r="I7" s="38"/>
    </row>
    <row r="8" spans="1:9" x14ac:dyDescent="0.25">
      <c r="A8" s="50" t="s">
        <v>27</v>
      </c>
      <c r="B8" s="50" t="s">
        <v>158</v>
      </c>
      <c r="C8" s="50" t="s">
        <v>159</v>
      </c>
      <c r="D8" s="50" t="s">
        <v>660</v>
      </c>
      <c r="E8" s="40">
        <v>76395</v>
      </c>
      <c r="F8" s="7">
        <v>77811363.299999997</v>
      </c>
      <c r="G8" s="8">
        <f t="shared" si="0"/>
        <v>1.5152728996776841E-2</v>
      </c>
      <c r="I8" s="38"/>
    </row>
    <row r="9" spans="1:9" x14ac:dyDescent="0.25">
      <c r="A9" s="25" t="s">
        <v>615</v>
      </c>
      <c r="B9" s="25" t="s">
        <v>285</v>
      </c>
      <c r="C9" s="25" t="s">
        <v>286</v>
      </c>
      <c r="D9" s="25" t="s">
        <v>616</v>
      </c>
      <c r="E9" s="40">
        <v>986</v>
      </c>
      <c r="F9" s="7">
        <v>964992.91</v>
      </c>
      <c r="G9" s="8">
        <f t="shared" si="0"/>
        <v>1.8791954579519706E-4</v>
      </c>
      <c r="I9" s="38"/>
    </row>
    <row r="10" spans="1:9" x14ac:dyDescent="0.25">
      <c r="A10" s="50" t="s">
        <v>496</v>
      </c>
      <c r="B10" s="50" t="s">
        <v>285</v>
      </c>
      <c r="C10" s="50" t="s">
        <v>286</v>
      </c>
      <c r="D10" s="50" t="s">
        <v>57</v>
      </c>
      <c r="E10" s="40">
        <v>49172</v>
      </c>
      <c r="F10" s="7">
        <v>47538014.439999998</v>
      </c>
      <c r="G10" s="8">
        <f t="shared" si="0"/>
        <v>9.2573965974219619E-3</v>
      </c>
      <c r="I10" s="38"/>
    </row>
    <row r="11" spans="1:9" ht="30" x14ac:dyDescent="0.25">
      <c r="A11" s="50" t="s">
        <v>368</v>
      </c>
      <c r="B11" s="50" t="s">
        <v>240</v>
      </c>
      <c r="C11" s="50" t="s">
        <v>241</v>
      </c>
      <c r="D11" s="50" t="s">
        <v>106</v>
      </c>
      <c r="E11" s="40">
        <v>20000</v>
      </c>
      <c r="F11" s="7">
        <v>19910200</v>
      </c>
      <c r="G11" s="8">
        <f t="shared" si="0"/>
        <v>3.8772468708516547E-3</v>
      </c>
      <c r="I11" s="38"/>
    </row>
    <row r="12" spans="1:9" ht="30" x14ac:dyDescent="0.25">
      <c r="A12" s="25" t="s">
        <v>316</v>
      </c>
      <c r="B12" s="25" t="s">
        <v>186</v>
      </c>
      <c r="C12" s="25" t="s">
        <v>187</v>
      </c>
      <c r="D12" s="25" t="s">
        <v>144</v>
      </c>
      <c r="E12" s="40">
        <v>22860</v>
      </c>
      <c r="F12" s="7">
        <v>22990721.25</v>
      </c>
      <c r="G12" s="8">
        <f t="shared" si="0"/>
        <v>4.477137448402585E-3</v>
      </c>
      <c r="I12" s="38"/>
    </row>
    <row r="13" spans="1:9" ht="30" x14ac:dyDescent="0.25">
      <c r="A13" s="25" t="s">
        <v>401</v>
      </c>
      <c r="B13" s="25" t="s">
        <v>269</v>
      </c>
      <c r="C13" s="25" t="s">
        <v>270</v>
      </c>
      <c r="D13" s="25" t="s">
        <v>53</v>
      </c>
      <c r="E13" s="40">
        <v>29997</v>
      </c>
      <c r="F13" s="7">
        <v>30152984.399999999</v>
      </c>
      <c r="G13" s="8">
        <f t="shared" si="0"/>
        <v>5.8718930202478507E-3</v>
      </c>
      <c r="I13" s="38"/>
    </row>
    <row r="14" spans="1:9" ht="30" x14ac:dyDescent="0.25">
      <c r="A14" s="25" t="s">
        <v>402</v>
      </c>
      <c r="B14" s="25" t="s">
        <v>269</v>
      </c>
      <c r="C14" s="25" t="s">
        <v>270</v>
      </c>
      <c r="D14" s="25" t="s">
        <v>591</v>
      </c>
      <c r="E14" s="40">
        <v>67033</v>
      </c>
      <c r="F14" s="7">
        <v>67415088.099999994</v>
      </c>
      <c r="G14" s="8">
        <f t="shared" si="0"/>
        <v>1.3128192553762071E-2</v>
      </c>
      <c r="I14" s="38"/>
    </row>
    <row r="15" spans="1:9" ht="30" x14ac:dyDescent="0.25">
      <c r="A15" s="25" t="s">
        <v>369</v>
      </c>
      <c r="B15" s="25" t="s">
        <v>240</v>
      </c>
      <c r="C15" s="25" t="s">
        <v>241</v>
      </c>
      <c r="D15" s="25" t="s">
        <v>107</v>
      </c>
      <c r="E15" s="40">
        <v>6630</v>
      </c>
      <c r="F15" s="7">
        <v>6602817</v>
      </c>
      <c r="G15" s="8">
        <f t="shared" si="0"/>
        <v>1.2858108684019301E-3</v>
      </c>
      <c r="I15" s="38"/>
    </row>
    <row r="16" spans="1:9" ht="30" x14ac:dyDescent="0.25">
      <c r="A16" s="25" t="s">
        <v>375</v>
      </c>
      <c r="B16" s="25" t="s">
        <v>240</v>
      </c>
      <c r="C16" s="25" t="s">
        <v>241</v>
      </c>
      <c r="D16" s="25" t="s">
        <v>109</v>
      </c>
      <c r="E16" s="40">
        <v>2</v>
      </c>
      <c r="F16" s="7">
        <v>2066.0700000000002</v>
      </c>
      <c r="G16" s="8">
        <f t="shared" si="0"/>
        <v>4.0233967727398412E-7</v>
      </c>
      <c r="I16" s="38"/>
    </row>
    <row r="17" spans="1:9" ht="30" x14ac:dyDescent="0.25">
      <c r="A17" s="25" t="s">
        <v>307</v>
      </c>
      <c r="B17" s="25" t="s">
        <v>174</v>
      </c>
      <c r="C17" s="25" t="s">
        <v>175</v>
      </c>
      <c r="D17" s="25" t="s">
        <v>112</v>
      </c>
      <c r="E17" s="40">
        <v>1259</v>
      </c>
      <c r="F17" s="7">
        <v>1253765.44</v>
      </c>
      <c r="G17" s="8">
        <f t="shared" si="0"/>
        <v>2.441541586233161E-4</v>
      </c>
      <c r="I17" s="38"/>
    </row>
    <row r="18" spans="1:9" ht="30" x14ac:dyDescent="0.25">
      <c r="A18" s="25" t="s">
        <v>308</v>
      </c>
      <c r="B18" s="25" t="s">
        <v>174</v>
      </c>
      <c r="C18" s="25" t="s">
        <v>175</v>
      </c>
      <c r="D18" s="25" t="s">
        <v>555</v>
      </c>
      <c r="E18" s="40">
        <v>270</v>
      </c>
      <c r="F18" s="7">
        <v>270070.2</v>
      </c>
      <c r="G18" s="8">
        <f t="shared" si="0"/>
        <v>5.2592582588837911E-5</v>
      </c>
      <c r="I18" s="38"/>
    </row>
    <row r="19" spans="1:9" ht="15" customHeight="1" x14ac:dyDescent="0.25">
      <c r="A19" s="25" t="s">
        <v>371</v>
      </c>
      <c r="B19" s="25" t="s">
        <v>240</v>
      </c>
      <c r="C19" s="25" t="s">
        <v>241</v>
      </c>
      <c r="D19" s="25" t="s">
        <v>108</v>
      </c>
      <c r="E19" s="40">
        <v>53130</v>
      </c>
      <c r="F19" s="7">
        <v>55354021.799999997</v>
      </c>
      <c r="G19" s="8">
        <f t="shared" si="0"/>
        <v>1.0779460166804164E-2</v>
      </c>
      <c r="I19" s="38"/>
    </row>
    <row r="20" spans="1:9" ht="30" x14ac:dyDescent="0.25">
      <c r="A20" s="25" t="s">
        <v>376</v>
      </c>
      <c r="B20" s="25" t="s">
        <v>240</v>
      </c>
      <c r="C20" s="25" t="s">
        <v>241</v>
      </c>
      <c r="D20" s="33" t="s">
        <v>552</v>
      </c>
      <c r="E20" s="40">
        <v>18</v>
      </c>
      <c r="F20" s="7">
        <v>18787.68</v>
      </c>
      <c r="G20" s="8">
        <f t="shared" si="0"/>
        <v>3.6586510175971217E-6</v>
      </c>
      <c r="I20" s="38"/>
    </row>
    <row r="21" spans="1:9" x14ac:dyDescent="0.25">
      <c r="A21" s="25" t="s">
        <v>39</v>
      </c>
      <c r="B21" s="25" t="s">
        <v>158</v>
      </c>
      <c r="C21" s="25" t="s">
        <v>159</v>
      </c>
      <c r="D21" s="63" t="s">
        <v>124</v>
      </c>
      <c r="E21" s="40">
        <v>41337</v>
      </c>
      <c r="F21" s="7">
        <v>42367944.780000001</v>
      </c>
      <c r="G21" s="8">
        <f t="shared" si="0"/>
        <v>8.2505942342452968E-3</v>
      </c>
      <c r="I21" s="38"/>
    </row>
    <row r="22" spans="1:9" x14ac:dyDescent="0.25">
      <c r="A22" s="25" t="s">
        <v>40</v>
      </c>
      <c r="B22" s="25" t="s">
        <v>158</v>
      </c>
      <c r="C22" s="25" t="s">
        <v>159</v>
      </c>
      <c r="D22" s="25" t="s">
        <v>125</v>
      </c>
      <c r="E22" s="40">
        <v>32000</v>
      </c>
      <c r="F22" s="7">
        <v>32796160</v>
      </c>
      <c r="G22" s="8">
        <f t="shared" si="0"/>
        <v>6.3866163441828909E-3</v>
      </c>
      <c r="I22" s="38"/>
    </row>
    <row r="23" spans="1:9" ht="30" x14ac:dyDescent="0.25">
      <c r="A23" s="25" t="s">
        <v>347</v>
      </c>
      <c r="B23" s="25" t="s">
        <v>224</v>
      </c>
      <c r="C23" s="25" t="s">
        <v>225</v>
      </c>
      <c r="D23" s="50" t="s">
        <v>74</v>
      </c>
      <c r="E23" s="40">
        <v>60000</v>
      </c>
      <c r="F23" s="7">
        <v>58405800</v>
      </c>
      <c r="G23" s="8">
        <f t="shared" si="0"/>
        <v>1.1373753417323159E-2</v>
      </c>
      <c r="I23" s="38"/>
    </row>
    <row r="24" spans="1:9" ht="30" x14ac:dyDescent="0.25">
      <c r="A24" s="25" t="s">
        <v>386</v>
      </c>
      <c r="B24" s="25" t="s">
        <v>250</v>
      </c>
      <c r="C24" s="25" t="s">
        <v>251</v>
      </c>
      <c r="D24" s="25" t="s">
        <v>131</v>
      </c>
      <c r="E24" s="40">
        <v>425</v>
      </c>
      <c r="F24" s="7">
        <v>425650.25</v>
      </c>
      <c r="G24" s="8">
        <f t="shared" si="0"/>
        <v>8.2889729881654856E-5</v>
      </c>
      <c r="I24" s="38"/>
    </row>
    <row r="25" spans="1:9" x14ac:dyDescent="0.25">
      <c r="A25" s="25" t="s">
        <v>42</v>
      </c>
      <c r="B25" s="25" t="s">
        <v>158</v>
      </c>
      <c r="C25" s="25" t="s">
        <v>159</v>
      </c>
      <c r="D25" s="25" t="s">
        <v>86</v>
      </c>
      <c r="E25" s="40">
        <v>74421</v>
      </c>
      <c r="F25" s="7">
        <v>104815400.43000001</v>
      </c>
      <c r="G25" s="8">
        <f t="shared" si="0"/>
        <v>2.0411406381366369E-2</v>
      </c>
      <c r="I25" s="38"/>
    </row>
    <row r="26" spans="1:9" ht="30" x14ac:dyDescent="0.25">
      <c r="A26" s="25" t="s">
        <v>306</v>
      </c>
      <c r="B26" s="25" t="s">
        <v>174</v>
      </c>
      <c r="C26" s="25" t="s">
        <v>175</v>
      </c>
      <c r="D26" s="25" t="s">
        <v>554</v>
      </c>
      <c r="E26" s="40">
        <v>225</v>
      </c>
      <c r="F26" s="7">
        <v>220336.47</v>
      </c>
      <c r="G26" s="8">
        <f t="shared" si="0"/>
        <v>4.2907599564142977E-5</v>
      </c>
      <c r="I26" s="38"/>
    </row>
    <row r="27" spans="1:9" ht="30" x14ac:dyDescent="0.25">
      <c r="A27" s="25" t="s">
        <v>349</v>
      </c>
      <c r="B27" s="25" t="s">
        <v>224</v>
      </c>
      <c r="C27" s="25" t="s">
        <v>225</v>
      </c>
      <c r="D27" s="25" t="s">
        <v>553</v>
      </c>
      <c r="E27" s="40">
        <v>2490</v>
      </c>
      <c r="F27" s="7">
        <v>2549388.5699999998</v>
      </c>
      <c r="G27" s="8">
        <f t="shared" si="0"/>
        <v>4.96459546143056E-4</v>
      </c>
      <c r="I27" s="38"/>
    </row>
    <row r="28" spans="1:9" ht="30" x14ac:dyDescent="0.25">
      <c r="A28" s="25" t="s">
        <v>350</v>
      </c>
      <c r="B28" s="25" t="s">
        <v>224</v>
      </c>
      <c r="C28" s="25" t="s">
        <v>225</v>
      </c>
      <c r="D28" s="25" t="s">
        <v>75</v>
      </c>
      <c r="E28" s="40">
        <v>34629</v>
      </c>
      <c r="F28" s="7">
        <v>33880667.310000002</v>
      </c>
      <c r="G28" s="8">
        <f t="shared" si="0"/>
        <v>6.5978097311962438E-3</v>
      </c>
      <c r="I28" s="38"/>
    </row>
    <row r="29" spans="1:9" ht="30" x14ac:dyDescent="0.25">
      <c r="A29" s="50" t="s">
        <v>335</v>
      </c>
      <c r="B29" s="50" t="s">
        <v>208</v>
      </c>
      <c r="C29" s="50" t="s">
        <v>209</v>
      </c>
      <c r="D29" s="50" t="s">
        <v>556</v>
      </c>
      <c r="E29" s="40">
        <v>742</v>
      </c>
      <c r="F29" s="7">
        <v>742549.08</v>
      </c>
      <c r="G29" s="8">
        <f t="shared" si="0"/>
        <v>1.4460156587496733E-4</v>
      </c>
      <c r="I29" s="38"/>
    </row>
    <row r="30" spans="1:9" x14ac:dyDescent="0.25">
      <c r="A30" s="25" t="s">
        <v>627</v>
      </c>
      <c r="B30" s="25" t="s">
        <v>158</v>
      </c>
      <c r="C30" s="25" t="s">
        <v>159</v>
      </c>
      <c r="D30" s="25" t="s">
        <v>623</v>
      </c>
      <c r="E30" s="40">
        <v>13000</v>
      </c>
      <c r="F30" s="7">
        <v>12226630</v>
      </c>
      <c r="G30" s="8">
        <f t="shared" si="0"/>
        <v>2.3809737174192609E-3</v>
      </c>
      <c r="I30" s="38"/>
    </row>
    <row r="31" spans="1:9" x14ac:dyDescent="0.25">
      <c r="A31" s="25" t="s">
        <v>361</v>
      </c>
      <c r="B31" s="25" t="s">
        <v>230</v>
      </c>
      <c r="C31" s="25" t="s">
        <v>231</v>
      </c>
      <c r="D31" s="25" t="s">
        <v>83</v>
      </c>
      <c r="E31" s="40">
        <v>27100</v>
      </c>
      <c r="F31" s="7">
        <v>27253928</v>
      </c>
      <c r="G31" s="8">
        <f t="shared" si="0"/>
        <v>5.3073403108163802E-3</v>
      </c>
      <c r="I31" s="38"/>
    </row>
    <row r="32" spans="1:9" ht="30" x14ac:dyDescent="0.25">
      <c r="A32" s="25" t="s">
        <v>352</v>
      </c>
      <c r="B32" s="25" t="s">
        <v>224</v>
      </c>
      <c r="C32" s="25" t="s">
        <v>225</v>
      </c>
      <c r="D32" s="25" t="s">
        <v>569</v>
      </c>
      <c r="E32" s="40">
        <v>7087</v>
      </c>
      <c r="F32" s="7">
        <v>6949869.5300000003</v>
      </c>
      <c r="G32" s="8">
        <f t="shared" si="0"/>
        <v>1.3533947367690812E-3</v>
      </c>
      <c r="I32" s="38"/>
    </row>
    <row r="33" spans="1:9" x14ac:dyDescent="0.25">
      <c r="A33" s="25" t="s">
        <v>378</v>
      </c>
      <c r="B33" s="25" t="s">
        <v>246</v>
      </c>
      <c r="C33" s="25" t="s">
        <v>247</v>
      </c>
      <c r="D33" s="25" t="s">
        <v>560</v>
      </c>
      <c r="E33" s="40">
        <v>3030</v>
      </c>
      <c r="F33" s="7">
        <v>2953947</v>
      </c>
      <c r="G33" s="8">
        <f t="shared" si="0"/>
        <v>5.7524192436096233E-4</v>
      </c>
      <c r="I33" s="38"/>
    </row>
    <row r="34" spans="1:9" x14ac:dyDescent="0.25">
      <c r="A34" s="25" t="s">
        <v>342</v>
      </c>
      <c r="B34" s="25" t="s">
        <v>220</v>
      </c>
      <c r="C34" s="9" t="s">
        <v>221</v>
      </c>
      <c r="D34" s="25" t="s">
        <v>565</v>
      </c>
      <c r="E34" s="40">
        <v>5000</v>
      </c>
      <c r="F34" s="7">
        <v>4929604.3499999996</v>
      </c>
      <c r="G34" s="8">
        <f t="shared" si="0"/>
        <v>9.5997493950709706E-4</v>
      </c>
      <c r="I34" s="38"/>
    </row>
    <row r="35" spans="1:9" x14ac:dyDescent="0.25">
      <c r="A35" s="25" t="s">
        <v>391</v>
      </c>
      <c r="B35" s="25" t="s">
        <v>259</v>
      </c>
      <c r="C35" s="9" t="s">
        <v>260</v>
      </c>
      <c r="D35" s="25" t="s">
        <v>141</v>
      </c>
      <c r="E35" s="40">
        <v>20</v>
      </c>
      <c r="F35" s="7">
        <v>20318.8</v>
      </c>
      <c r="G35" s="8">
        <f t="shared" si="0"/>
        <v>3.9568162911201591E-6</v>
      </c>
      <c r="I35" s="38"/>
    </row>
    <row r="36" spans="1:9" x14ac:dyDescent="0.25">
      <c r="A36" s="25" t="s">
        <v>41</v>
      </c>
      <c r="B36" s="25" t="s">
        <v>158</v>
      </c>
      <c r="C36" s="25" t="s">
        <v>159</v>
      </c>
      <c r="D36" s="25" t="s">
        <v>126</v>
      </c>
      <c r="E36" s="40">
        <v>82285</v>
      </c>
      <c r="F36" s="7">
        <v>81458094.25</v>
      </c>
      <c r="G36" s="8">
        <f t="shared" si="0"/>
        <v>1.5862881389255339E-2</v>
      </c>
      <c r="I36" s="38"/>
    </row>
    <row r="37" spans="1:9" ht="30" x14ac:dyDescent="0.25">
      <c r="A37" s="25" t="s">
        <v>370</v>
      </c>
      <c r="B37" s="25" t="s">
        <v>240</v>
      </c>
      <c r="C37" s="25" t="s">
        <v>241</v>
      </c>
      <c r="D37" s="25" t="s">
        <v>102</v>
      </c>
      <c r="E37" s="40">
        <v>65</v>
      </c>
      <c r="F37" s="7">
        <v>67315.41</v>
      </c>
      <c r="G37" s="8">
        <f t="shared" ref="G37:G68" si="1">F37/$F$264</f>
        <v>1.3108781568371798E-5</v>
      </c>
      <c r="I37" s="38"/>
    </row>
    <row r="38" spans="1:9" x14ac:dyDescent="0.25">
      <c r="A38" s="25" t="s">
        <v>28</v>
      </c>
      <c r="B38" s="25" t="s">
        <v>158</v>
      </c>
      <c r="C38" s="25" t="s">
        <v>159</v>
      </c>
      <c r="D38" s="25" t="s">
        <v>113</v>
      </c>
      <c r="E38" s="40">
        <v>15676</v>
      </c>
      <c r="F38" s="7">
        <v>15922050.93</v>
      </c>
      <c r="G38" s="8">
        <f t="shared" si="1"/>
        <v>3.1006078364799539E-3</v>
      </c>
      <c r="I38" s="38"/>
    </row>
    <row r="39" spans="1:9" ht="30" x14ac:dyDescent="0.25">
      <c r="A39" s="25" t="s">
        <v>346</v>
      </c>
      <c r="B39" s="25" t="s">
        <v>224</v>
      </c>
      <c r="C39" s="25" t="s">
        <v>225</v>
      </c>
      <c r="D39" s="25" t="s">
        <v>583</v>
      </c>
      <c r="E39" s="40">
        <v>34526</v>
      </c>
      <c r="F39" s="7">
        <v>35014197.640000001</v>
      </c>
      <c r="G39" s="8">
        <f t="shared" si="1"/>
        <v>6.8185496999061479E-3</v>
      </c>
      <c r="I39" s="38"/>
    </row>
    <row r="40" spans="1:9" x14ac:dyDescent="0.25">
      <c r="A40" s="25" t="s">
        <v>29</v>
      </c>
      <c r="B40" s="25" t="s">
        <v>158</v>
      </c>
      <c r="C40" s="25" t="s">
        <v>159</v>
      </c>
      <c r="D40" s="25" t="s">
        <v>114</v>
      </c>
      <c r="E40" s="40">
        <v>64584</v>
      </c>
      <c r="F40" s="7">
        <v>56365573.200000003</v>
      </c>
      <c r="G40" s="8">
        <f t="shared" si="1"/>
        <v>1.0976446359828626E-2</v>
      </c>
      <c r="I40" s="38"/>
    </row>
    <row r="41" spans="1:9" ht="30" x14ac:dyDescent="0.25">
      <c r="A41" s="25" t="s">
        <v>397</v>
      </c>
      <c r="B41" s="25" t="s">
        <v>265</v>
      </c>
      <c r="C41" s="25" t="s">
        <v>266</v>
      </c>
      <c r="D41" s="25" t="s">
        <v>557</v>
      </c>
      <c r="E41" s="40">
        <v>865</v>
      </c>
      <c r="F41" s="7">
        <v>876305.55</v>
      </c>
      <c r="G41" s="8">
        <f t="shared" si="1"/>
        <v>1.7064886096811876E-4</v>
      </c>
      <c r="I41" s="38"/>
    </row>
    <row r="42" spans="1:9" ht="30" x14ac:dyDescent="0.25">
      <c r="A42" s="25" t="s">
        <v>348</v>
      </c>
      <c r="B42" s="25" t="s">
        <v>224</v>
      </c>
      <c r="C42" s="25" t="s">
        <v>225</v>
      </c>
      <c r="D42" s="25" t="s">
        <v>70</v>
      </c>
      <c r="E42" s="40">
        <v>63997</v>
      </c>
      <c r="F42" s="7">
        <v>63851726.810000002</v>
      </c>
      <c r="G42" s="8">
        <f t="shared" si="1"/>
        <v>1.2434275294700566E-2</v>
      </c>
      <c r="I42" s="38"/>
    </row>
    <row r="43" spans="1:9" x14ac:dyDescent="0.25">
      <c r="A43" s="25" t="s">
        <v>379</v>
      </c>
      <c r="B43" s="25" t="s">
        <v>246</v>
      </c>
      <c r="C43" s="25" t="s">
        <v>247</v>
      </c>
      <c r="D43" s="25" t="s">
        <v>568</v>
      </c>
      <c r="E43" s="40">
        <v>13996</v>
      </c>
      <c r="F43" s="7">
        <v>14240665.08</v>
      </c>
      <c r="G43" s="8">
        <f t="shared" si="1"/>
        <v>2.7731802854956971E-3</v>
      </c>
      <c r="I43" s="38"/>
    </row>
    <row r="44" spans="1:9" x14ac:dyDescent="0.25">
      <c r="A44" s="25" t="s">
        <v>30</v>
      </c>
      <c r="B44" s="25" t="s">
        <v>158</v>
      </c>
      <c r="C44" s="25" t="s">
        <v>159</v>
      </c>
      <c r="D44" s="25" t="s">
        <v>115</v>
      </c>
      <c r="E44" s="40">
        <v>11900</v>
      </c>
      <c r="F44" s="7">
        <v>11239193</v>
      </c>
      <c r="G44" s="8">
        <f t="shared" si="1"/>
        <v>2.1886834833476218E-3</v>
      </c>
      <c r="I44" s="38"/>
    </row>
    <row r="45" spans="1:9" ht="30" x14ac:dyDescent="0.25">
      <c r="A45" s="25" t="s">
        <v>372</v>
      </c>
      <c r="B45" s="25" t="s">
        <v>240</v>
      </c>
      <c r="C45" s="32" t="s">
        <v>241</v>
      </c>
      <c r="D45" s="25" t="s">
        <v>103</v>
      </c>
      <c r="E45" s="40">
        <v>129285</v>
      </c>
      <c r="F45" s="7">
        <v>127425881.7</v>
      </c>
      <c r="G45" s="8">
        <f t="shared" si="1"/>
        <v>2.4814497146529824E-2</v>
      </c>
      <c r="I45" s="38"/>
    </row>
    <row r="46" spans="1:9" ht="27.75" customHeight="1" x14ac:dyDescent="0.25">
      <c r="A46" s="25" t="s">
        <v>336</v>
      </c>
      <c r="B46" s="25" t="s">
        <v>210</v>
      </c>
      <c r="C46" s="32" t="s">
        <v>211</v>
      </c>
      <c r="D46" s="25" t="s">
        <v>77</v>
      </c>
      <c r="E46" s="40">
        <v>15754</v>
      </c>
      <c r="F46" s="7">
        <v>16325082.5</v>
      </c>
      <c r="G46" s="8">
        <f t="shared" si="1"/>
        <v>3.1790928790027275E-3</v>
      </c>
      <c r="I46" s="38"/>
    </row>
    <row r="47" spans="1:9" x14ac:dyDescent="0.25">
      <c r="A47" s="25" t="s">
        <v>300</v>
      </c>
      <c r="B47" s="25" t="s">
        <v>168</v>
      </c>
      <c r="C47" s="25" t="s">
        <v>169</v>
      </c>
      <c r="D47" s="25" t="s">
        <v>564</v>
      </c>
      <c r="E47" s="40">
        <v>4731</v>
      </c>
      <c r="F47" s="7">
        <v>4498187.49</v>
      </c>
      <c r="G47" s="8">
        <f t="shared" si="1"/>
        <v>8.7596223895825053E-4</v>
      </c>
      <c r="I47" s="38"/>
    </row>
    <row r="48" spans="1:9" x14ac:dyDescent="0.25">
      <c r="A48" s="25" t="s">
        <v>343</v>
      </c>
      <c r="B48" s="25" t="s">
        <v>220</v>
      </c>
      <c r="C48" s="25" t="s">
        <v>221</v>
      </c>
      <c r="D48" s="25" t="s">
        <v>50</v>
      </c>
      <c r="E48" s="40">
        <v>8850</v>
      </c>
      <c r="F48" s="7">
        <v>8570782.2300000004</v>
      </c>
      <c r="G48" s="8">
        <f t="shared" si="1"/>
        <v>1.6690459453957503E-3</v>
      </c>
      <c r="I48" s="38"/>
    </row>
    <row r="49" spans="1:9" ht="30" x14ac:dyDescent="0.25">
      <c r="A49" s="25" t="s">
        <v>321</v>
      </c>
      <c r="B49" s="25" t="s">
        <v>194</v>
      </c>
      <c r="C49" s="25" t="s">
        <v>195</v>
      </c>
      <c r="D49" s="25" t="s">
        <v>92</v>
      </c>
      <c r="E49" s="40">
        <v>17452</v>
      </c>
      <c r="F49" s="7">
        <v>16988823.920000002</v>
      </c>
      <c r="G49" s="8">
        <f t="shared" si="1"/>
        <v>3.3083477003380051E-3</v>
      </c>
      <c r="I49" s="38"/>
    </row>
    <row r="50" spans="1:9" ht="30" x14ac:dyDescent="0.25">
      <c r="A50" s="25" t="s">
        <v>317</v>
      </c>
      <c r="B50" s="25" t="s">
        <v>188</v>
      </c>
      <c r="C50" s="25" t="s">
        <v>189</v>
      </c>
      <c r="D50" s="25" t="s">
        <v>587</v>
      </c>
      <c r="E50" s="40">
        <v>49950</v>
      </c>
      <c r="F50" s="7">
        <v>11644393.949999999</v>
      </c>
      <c r="G50" s="8">
        <f t="shared" si="1"/>
        <v>2.2675909837973217E-3</v>
      </c>
      <c r="I50" s="38"/>
    </row>
    <row r="51" spans="1:9" x14ac:dyDescent="0.25">
      <c r="A51" s="25" t="s">
        <v>360</v>
      </c>
      <c r="B51" s="25" t="s">
        <v>228</v>
      </c>
      <c r="C51" s="25" t="s">
        <v>229</v>
      </c>
      <c r="D51" s="25" t="s">
        <v>68</v>
      </c>
      <c r="E51" s="40">
        <v>74570</v>
      </c>
      <c r="F51" s="7">
        <v>30118077.300000001</v>
      </c>
      <c r="G51" s="8">
        <f t="shared" si="1"/>
        <v>5.8650953263901543E-3</v>
      </c>
      <c r="I51" s="38"/>
    </row>
    <row r="52" spans="1:9" x14ac:dyDescent="0.25">
      <c r="A52" s="25" t="s">
        <v>365</v>
      </c>
      <c r="B52" s="25" t="s">
        <v>236</v>
      </c>
      <c r="C52" s="25" t="s">
        <v>237</v>
      </c>
      <c r="D52" s="25" t="s">
        <v>80</v>
      </c>
      <c r="E52" s="40">
        <v>2800</v>
      </c>
      <c r="F52" s="7">
        <v>2802408</v>
      </c>
      <c r="G52" s="8">
        <f t="shared" si="1"/>
        <v>5.4573171785565408E-4</v>
      </c>
      <c r="I52" s="38"/>
    </row>
    <row r="53" spans="1:9" ht="30" x14ac:dyDescent="0.25">
      <c r="A53" s="25" t="s">
        <v>394</v>
      </c>
      <c r="B53" s="25" t="s">
        <v>263</v>
      </c>
      <c r="C53" s="25" t="s">
        <v>264</v>
      </c>
      <c r="D53" s="25" t="s">
        <v>567</v>
      </c>
      <c r="E53" s="40">
        <v>6000</v>
      </c>
      <c r="F53" s="7">
        <v>5986620</v>
      </c>
      <c r="G53" s="8">
        <f t="shared" si="1"/>
        <v>1.1658146910617638E-3</v>
      </c>
      <c r="I53" s="38"/>
    </row>
    <row r="54" spans="1:9" x14ac:dyDescent="0.25">
      <c r="A54" s="25" t="s">
        <v>358</v>
      </c>
      <c r="B54" s="25" t="s">
        <v>226</v>
      </c>
      <c r="C54" s="25" t="s">
        <v>227</v>
      </c>
      <c r="D54" s="25" t="s">
        <v>64</v>
      </c>
      <c r="E54" s="40">
        <v>30000</v>
      </c>
      <c r="F54" s="7">
        <v>29803500</v>
      </c>
      <c r="G54" s="8">
        <f t="shared" si="1"/>
        <v>5.8038355775144037E-3</v>
      </c>
      <c r="I54" s="38"/>
    </row>
    <row r="55" spans="1:9" ht="30" x14ac:dyDescent="0.25">
      <c r="A55" s="25" t="s">
        <v>395</v>
      </c>
      <c r="B55" s="25" t="s">
        <v>263</v>
      </c>
      <c r="C55" s="25" t="s">
        <v>264</v>
      </c>
      <c r="D55" s="25" t="s">
        <v>585</v>
      </c>
      <c r="E55" s="40">
        <v>47503</v>
      </c>
      <c r="F55" s="7">
        <v>46597592.82</v>
      </c>
      <c r="G55" s="8">
        <f t="shared" si="1"/>
        <v>9.0742619838356485E-3</v>
      </c>
      <c r="I55" s="38"/>
    </row>
    <row r="56" spans="1:9" x14ac:dyDescent="0.25">
      <c r="A56" s="25" t="s">
        <v>45</v>
      </c>
      <c r="B56" s="25" t="s">
        <v>160</v>
      </c>
      <c r="C56" s="25" t="s">
        <v>161</v>
      </c>
      <c r="D56" s="25" t="s">
        <v>81</v>
      </c>
      <c r="E56" s="40">
        <v>12180</v>
      </c>
      <c r="F56" s="7">
        <v>3026353.58</v>
      </c>
      <c r="G56" s="8">
        <f t="shared" si="1"/>
        <v>5.8934214363219367E-4</v>
      </c>
      <c r="I56" s="38"/>
    </row>
    <row r="57" spans="1:9" ht="30" x14ac:dyDescent="0.25">
      <c r="A57" s="25" t="s">
        <v>351</v>
      </c>
      <c r="B57" s="25" t="s">
        <v>224</v>
      </c>
      <c r="C57" s="25" t="s">
        <v>225</v>
      </c>
      <c r="D57" s="25" t="s">
        <v>570</v>
      </c>
      <c r="E57" s="40">
        <v>9950</v>
      </c>
      <c r="F57" s="7">
        <v>9920747</v>
      </c>
      <c r="G57" s="8">
        <f t="shared" si="1"/>
        <v>1.9319336451799048E-3</v>
      </c>
      <c r="I57" s="38"/>
    </row>
    <row r="58" spans="1:9" x14ac:dyDescent="0.25">
      <c r="A58" s="25" t="s">
        <v>297</v>
      </c>
      <c r="B58" s="25" t="s">
        <v>164</v>
      </c>
      <c r="C58" s="25" t="s">
        <v>165</v>
      </c>
      <c r="D58" s="25" t="s">
        <v>76</v>
      </c>
      <c r="E58" s="40">
        <v>42700</v>
      </c>
      <c r="F58" s="7">
        <v>41643295.409999996</v>
      </c>
      <c r="G58" s="8">
        <f t="shared" si="1"/>
        <v>8.1094783990303242E-3</v>
      </c>
      <c r="I58" s="38"/>
    </row>
    <row r="59" spans="1:9" ht="30" x14ac:dyDescent="0.25">
      <c r="A59" s="25" t="s">
        <v>353</v>
      </c>
      <c r="B59" s="25" t="s">
        <v>224</v>
      </c>
      <c r="C59" s="25" t="s">
        <v>225</v>
      </c>
      <c r="D59" s="25" t="s">
        <v>71</v>
      </c>
      <c r="E59" s="40">
        <v>5793</v>
      </c>
      <c r="F59" s="7">
        <v>5746169.0999999996</v>
      </c>
      <c r="G59" s="8">
        <f t="shared" si="1"/>
        <v>1.1189900735482047E-3</v>
      </c>
      <c r="I59" s="38"/>
    </row>
    <row r="60" spans="1:9" ht="30" x14ac:dyDescent="0.25">
      <c r="A60" s="25" t="s">
        <v>373</v>
      </c>
      <c r="B60" s="25" t="s">
        <v>240</v>
      </c>
      <c r="C60" s="25" t="s">
        <v>241</v>
      </c>
      <c r="D60" s="25" t="s">
        <v>104</v>
      </c>
      <c r="E60" s="40">
        <v>8570</v>
      </c>
      <c r="F60" s="7">
        <v>8542576</v>
      </c>
      <c r="G60" s="8">
        <f t="shared" si="1"/>
        <v>1.6635531569252164E-3</v>
      </c>
      <c r="I60" s="38"/>
    </row>
    <row r="61" spans="1:9" ht="30" x14ac:dyDescent="0.25">
      <c r="A61" s="25" t="s">
        <v>322</v>
      </c>
      <c r="B61" s="25" t="s">
        <v>194</v>
      </c>
      <c r="C61" s="25" t="s">
        <v>195</v>
      </c>
      <c r="D61" s="25" t="s">
        <v>584</v>
      </c>
      <c r="E61" s="40">
        <v>44756</v>
      </c>
      <c r="F61" s="7">
        <v>41851335.600000001</v>
      </c>
      <c r="G61" s="8">
        <f t="shared" si="1"/>
        <v>8.149991461465101E-3</v>
      </c>
      <c r="I61" s="38"/>
    </row>
    <row r="62" spans="1:9" x14ac:dyDescent="0.25">
      <c r="A62" s="25" t="s">
        <v>718</v>
      </c>
      <c r="B62" s="25" t="s">
        <v>158</v>
      </c>
      <c r="C62" s="25" t="s">
        <v>159</v>
      </c>
      <c r="D62" s="25" t="s">
        <v>703</v>
      </c>
      <c r="E62" s="40">
        <v>10000</v>
      </c>
      <c r="F62" s="7">
        <v>8832050</v>
      </c>
      <c r="G62" s="8">
        <f t="shared" si="1"/>
        <v>1.7199243717142649E-3</v>
      </c>
      <c r="I62" s="38"/>
    </row>
    <row r="63" spans="1:9" x14ac:dyDescent="0.25">
      <c r="A63" s="25" t="s">
        <v>628</v>
      </c>
      <c r="B63" s="25" t="s">
        <v>158</v>
      </c>
      <c r="C63" s="25" t="s">
        <v>159</v>
      </c>
      <c r="D63" s="25" t="s">
        <v>624</v>
      </c>
      <c r="E63" s="40">
        <v>5000</v>
      </c>
      <c r="F63" s="7">
        <v>4464900</v>
      </c>
      <c r="G63" s="8">
        <f t="shared" si="1"/>
        <v>8.6947994262566691E-4</v>
      </c>
      <c r="I63" s="38"/>
    </row>
    <row r="64" spans="1:9" x14ac:dyDescent="0.25">
      <c r="A64" s="25" t="s">
        <v>31</v>
      </c>
      <c r="B64" s="25" t="s">
        <v>158</v>
      </c>
      <c r="C64" s="25" t="s">
        <v>159</v>
      </c>
      <c r="D64" s="25" t="s">
        <v>116</v>
      </c>
      <c r="E64" s="40">
        <v>29000</v>
      </c>
      <c r="F64" s="7">
        <v>24278510</v>
      </c>
      <c r="G64" s="8">
        <f t="shared" si="1"/>
        <v>4.7279171945254495E-3</v>
      </c>
      <c r="I64" s="38"/>
    </row>
    <row r="65" spans="1:9" ht="30.75" customHeight="1" x14ac:dyDescent="0.25">
      <c r="A65" s="25" t="s">
        <v>330</v>
      </c>
      <c r="B65" s="25" t="s">
        <v>200</v>
      </c>
      <c r="C65" s="25" t="s">
        <v>201</v>
      </c>
      <c r="D65" s="25" t="s">
        <v>63</v>
      </c>
      <c r="E65" s="40">
        <v>5000</v>
      </c>
      <c r="F65" s="7">
        <v>4729165.95</v>
      </c>
      <c r="G65" s="8">
        <f t="shared" si="1"/>
        <v>9.2094222465749682E-4</v>
      </c>
      <c r="I65" s="38"/>
    </row>
    <row r="66" spans="1:9" ht="30.75" customHeight="1" x14ac:dyDescent="0.25">
      <c r="A66" s="48" t="s">
        <v>374</v>
      </c>
      <c r="B66" s="48" t="s">
        <v>240</v>
      </c>
      <c r="C66" s="48" t="s">
        <v>241</v>
      </c>
      <c r="D66" s="48" t="s">
        <v>105</v>
      </c>
      <c r="E66" s="40">
        <v>15070</v>
      </c>
      <c r="F66" s="7">
        <v>14473228</v>
      </c>
      <c r="G66" s="8">
        <f t="shared" si="1"/>
        <v>2.8184688237246512E-3</v>
      </c>
      <c r="I66" s="38"/>
    </row>
    <row r="67" spans="1:9" ht="30" x14ac:dyDescent="0.25">
      <c r="A67" s="25" t="s">
        <v>755</v>
      </c>
      <c r="B67" s="25" t="s">
        <v>232</v>
      </c>
      <c r="C67" s="25" t="s">
        <v>233</v>
      </c>
      <c r="D67" s="25" t="s">
        <v>559</v>
      </c>
      <c r="E67" s="40">
        <v>1943</v>
      </c>
      <c r="F67" s="7">
        <v>1844645.34</v>
      </c>
      <c r="G67" s="8">
        <f t="shared" si="1"/>
        <v>3.5922016716788814E-4</v>
      </c>
      <c r="I67" s="38"/>
    </row>
    <row r="68" spans="1:9" x14ac:dyDescent="0.25">
      <c r="A68" s="25" t="s">
        <v>359</v>
      </c>
      <c r="B68" s="25" t="s">
        <v>226</v>
      </c>
      <c r="C68" s="25" t="s">
        <v>227</v>
      </c>
      <c r="D68" s="25" t="s">
        <v>65</v>
      </c>
      <c r="E68" s="40">
        <v>20000</v>
      </c>
      <c r="F68" s="7">
        <v>19245600</v>
      </c>
      <c r="G68" s="8">
        <f t="shared" si="1"/>
        <v>3.7478248524707236E-3</v>
      </c>
      <c r="I68" s="38"/>
    </row>
    <row r="69" spans="1:9" x14ac:dyDescent="0.25">
      <c r="A69" s="63" t="s">
        <v>382</v>
      </c>
      <c r="B69" s="63" t="s">
        <v>246</v>
      </c>
      <c r="C69" s="63" t="s">
        <v>247</v>
      </c>
      <c r="D69" s="63" t="s">
        <v>127</v>
      </c>
      <c r="E69" s="40">
        <v>50000</v>
      </c>
      <c r="F69" s="7">
        <v>47858500</v>
      </c>
      <c r="G69" s="8">
        <f t="shared" ref="G69:G100" si="2">F69/$F$264</f>
        <v>9.3198069014200722E-3</v>
      </c>
      <c r="I69" s="38"/>
    </row>
    <row r="70" spans="1:9" x14ac:dyDescent="0.25">
      <c r="A70" s="25" t="s">
        <v>43</v>
      </c>
      <c r="B70" s="25" t="s">
        <v>158</v>
      </c>
      <c r="C70" s="25" t="s">
        <v>159</v>
      </c>
      <c r="D70" s="25" t="s">
        <v>87</v>
      </c>
      <c r="E70" s="40">
        <v>112363</v>
      </c>
      <c r="F70" s="7">
        <v>136529492.34</v>
      </c>
      <c r="G70" s="8">
        <f t="shared" si="2"/>
        <v>2.6587304344217032E-2</v>
      </c>
      <c r="I70" s="38"/>
    </row>
    <row r="71" spans="1:9" ht="30" x14ac:dyDescent="0.25">
      <c r="A71" s="25" t="s">
        <v>323</v>
      </c>
      <c r="B71" s="25" t="s">
        <v>194</v>
      </c>
      <c r="C71" s="25" t="s">
        <v>195</v>
      </c>
      <c r="D71" s="25" t="s">
        <v>93</v>
      </c>
      <c r="E71" s="40">
        <v>60000</v>
      </c>
      <c r="F71" s="7">
        <v>59140895.399999999</v>
      </c>
      <c r="G71" s="8">
        <f t="shared" si="2"/>
        <v>1.1516903478067272E-2</v>
      </c>
      <c r="I71" s="38"/>
    </row>
    <row r="72" spans="1:9" ht="30" x14ac:dyDescent="0.25">
      <c r="A72" s="25" t="s">
        <v>325</v>
      </c>
      <c r="B72" s="25" t="s">
        <v>194</v>
      </c>
      <c r="C72" s="25" t="s">
        <v>195</v>
      </c>
      <c r="D72" s="25" t="s">
        <v>94</v>
      </c>
      <c r="E72" s="40">
        <v>28470</v>
      </c>
      <c r="F72" s="7">
        <v>27812343</v>
      </c>
      <c r="G72" s="8">
        <f t="shared" si="2"/>
        <v>5.4160842114997802E-3</v>
      </c>
      <c r="I72" s="38"/>
    </row>
    <row r="73" spans="1:9" x14ac:dyDescent="0.25">
      <c r="A73" s="25" t="s">
        <v>392</v>
      </c>
      <c r="B73" s="25" t="s">
        <v>261</v>
      </c>
      <c r="C73" s="25" t="s">
        <v>262</v>
      </c>
      <c r="D73" s="25" t="s">
        <v>563</v>
      </c>
      <c r="E73" s="40">
        <v>4500</v>
      </c>
      <c r="F73" s="7">
        <v>4530510</v>
      </c>
      <c r="G73" s="8">
        <f t="shared" si="2"/>
        <v>8.8225661825908975E-4</v>
      </c>
      <c r="I73" s="38"/>
    </row>
    <row r="74" spans="1:9" x14ac:dyDescent="0.25">
      <c r="A74" s="25" t="s">
        <v>600</v>
      </c>
      <c r="B74" s="25" t="s">
        <v>279</v>
      </c>
      <c r="C74" s="9" t="s">
        <v>280</v>
      </c>
      <c r="D74" s="25" t="s">
        <v>592</v>
      </c>
      <c r="E74" s="40">
        <v>47</v>
      </c>
      <c r="F74" s="7">
        <v>45757.32</v>
      </c>
      <c r="G74" s="8">
        <f t="shared" si="2"/>
        <v>8.9106300182096526E-6</v>
      </c>
      <c r="I74" s="38"/>
    </row>
    <row r="75" spans="1:9" ht="30" x14ac:dyDescent="0.25">
      <c r="A75" s="25" t="s">
        <v>305</v>
      </c>
      <c r="B75" s="25" t="s">
        <v>174</v>
      </c>
      <c r="C75" s="9" t="s">
        <v>175</v>
      </c>
      <c r="D75" s="25" t="s">
        <v>110</v>
      </c>
      <c r="E75" s="40">
        <v>40500</v>
      </c>
      <c r="F75" s="7">
        <v>40696020</v>
      </c>
      <c r="G75" s="8">
        <f t="shared" si="2"/>
        <v>7.9250091009189436E-3</v>
      </c>
      <c r="I75" s="38"/>
    </row>
    <row r="76" spans="1:9" ht="30" x14ac:dyDescent="0.25">
      <c r="A76" s="25" t="s">
        <v>393</v>
      </c>
      <c r="B76" s="25" t="s">
        <v>263</v>
      </c>
      <c r="C76" s="63" t="s">
        <v>264</v>
      </c>
      <c r="D76" s="25" t="s">
        <v>143</v>
      </c>
      <c r="E76" s="40">
        <v>5246</v>
      </c>
      <c r="F76" s="7">
        <v>5209435.38</v>
      </c>
      <c r="G76" s="8">
        <f t="shared" si="2"/>
        <v>1.0144683140304418E-3</v>
      </c>
      <c r="I76" s="38"/>
    </row>
    <row r="77" spans="1:9" ht="30" x14ac:dyDescent="0.25">
      <c r="A77" s="25" t="s">
        <v>314</v>
      </c>
      <c r="B77" s="25" t="s">
        <v>184</v>
      </c>
      <c r="C77" s="25" t="s">
        <v>185</v>
      </c>
      <c r="D77" s="25" t="s">
        <v>572</v>
      </c>
      <c r="E77" s="40">
        <v>10200</v>
      </c>
      <c r="F77" s="7">
        <v>10099082.83</v>
      </c>
      <c r="G77" s="8">
        <f t="shared" si="2"/>
        <v>1.9666621782347326E-3</v>
      </c>
      <c r="I77" s="38"/>
    </row>
    <row r="78" spans="1:9" ht="30" x14ac:dyDescent="0.25">
      <c r="A78" s="25" t="s">
        <v>326</v>
      </c>
      <c r="B78" s="25" t="s">
        <v>194</v>
      </c>
      <c r="C78" s="25" t="s">
        <v>195</v>
      </c>
      <c r="D78" s="25" t="s">
        <v>95</v>
      </c>
      <c r="E78" s="40">
        <v>500</v>
      </c>
      <c r="F78" s="7">
        <v>519805</v>
      </c>
      <c r="G78" s="8">
        <f t="shared" si="2"/>
        <v>1.0122511625714681E-4</v>
      </c>
      <c r="I78" s="38"/>
    </row>
    <row r="79" spans="1:9" x14ac:dyDescent="0.25">
      <c r="A79" s="25" t="s">
        <v>32</v>
      </c>
      <c r="B79" s="25" t="s">
        <v>158</v>
      </c>
      <c r="C79" s="50" t="s">
        <v>159</v>
      </c>
      <c r="D79" s="25" t="s">
        <v>117</v>
      </c>
      <c r="E79" s="40">
        <v>110473</v>
      </c>
      <c r="F79" s="7">
        <v>104048995.05</v>
      </c>
      <c r="G79" s="8">
        <f t="shared" si="2"/>
        <v>2.0262159118083784E-2</v>
      </c>
      <c r="I79" s="38"/>
    </row>
    <row r="80" spans="1:9" ht="30" x14ac:dyDescent="0.25">
      <c r="A80" s="25" t="s">
        <v>354</v>
      </c>
      <c r="B80" s="25" t="s">
        <v>224</v>
      </c>
      <c r="C80" s="25" t="s">
        <v>225</v>
      </c>
      <c r="D80" s="25" t="s">
        <v>72</v>
      </c>
      <c r="E80" s="40">
        <v>9426</v>
      </c>
      <c r="F80" s="7">
        <v>9238893.9000000004</v>
      </c>
      <c r="G80" s="8">
        <f t="shared" si="2"/>
        <v>1.7991518148439212E-3</v>
      </c>
      <c r="I80" s="38"/>
    </row>
    <row r="81" spans="1:9" x14ac:dyDescent="0.25">
      <c r="A81" s="25" t="s">
        <v>298</v>
      </c>
      <c r="B81" s="25" t="s">
        <v>164</v>
      </c>
      <c r="C81" s="25" t="s">
        <v>165</v>
      </c>
      <c r="D81" s="25" t="s">
        <v>590</v>
      </c>
      <c r="E81" s="40">
        <v>2500</v>
      </c>
      <c r="F81" s="7">
        <v>2480288.0499999998</v>
      </c>
      <c r="G81" s="8">
        <f t="shared" si="2"/>
        <v>4.8300313812383862E-4</v>
      </c>
      <c r="I81" s="38"/>
    </row>
    <row r="82" spans="1:9" ht="30" x14ac:dyDescent="0.25">
      <c r="A82" s="25" t="s">
        <v>403</v>
      </c>
      <c r="B82" s="25" t="s">
        <v>551</v>
      </c>
      <c r="C82" s="25" t="s">
        <v>272</v>
      </c>
      <c r="D82" s="25" t="s">
        <v>558</v>
      </c>
      <c r="E82" s="40">
        <v>1296</v>
      </c>
      <c r="F82" s="7">
        <v>1330810.56</v>
      </c>
      <c r="G82" s="8">
        <f t="shared" si="2"/>
        <v>2.5915767191973652E-4</v>
      </c>
      <c r="I82" s="38"/>
    </row>
    <row r="83" spans="1:9" x14ac:dyDescent="0.25">
      <c r="A83" s="25" t="s">
        <v>33</v>
      </c>
      <c r="B83" s="25" t="s">
        <v>158</v>
      </c>
      <c r="C83" s="25" t="s">
        <v>159</v>
      </c>
      <c r="D83" s="25" t="s">
        <v>118</v>
      </c>
      <c r="E83" s="40">
        <v>109991</v>
      </c>
      <c r="F83" s="7">
        <v>105854316.61</v>
      </c>
      <c r="G83" s="8">
        <f t="shared" si="2"/>
        <v>2.0613721501655576E-2</v>
      </c>
      <c r="I83" s="38"/>
    </row>
    <row r="84" spans="1:9" ht="30" x14ac:dyDescent="0.25">
      <c r="A84" s="25" t="s">
        <v>367</v>
      </c>
      <c r="B84" s="25" t="s">
        <v>238</v>
      </c>
      <c r="C84" s="25" t="s">
        <v>239</v>
      </c>
      <c r="D84" s="25" t="s">
        <v>134</v>
      </c>
      <c r="E84" s="40">
        <v>2070</v>
      </c>
      <c r="F84" s="7">
        <v>2062533.65</v>
      </c>
      <c r="G84" s="8">
        <f t="shared" si="2"/>
        <v>4.0165102010470723E-4</v>
      </c>
      <c r="I84" s="38"/>
    </row>
    <row r="85" spans="1:9" x14ac:dyDescent="0.25">
      <c r="A85" s="25" t="s">
        <v>311</v>
      </c>
      <c r="B85" s="25" t="s">
        <v>178</v>
      </c>
      <c r="C85" s="25" t="s">
        <v>179</v>
      </c>
      <c r="D85" s="25" t="s">
        <v>138</v>
      </c>
      <c r="E85" s="40">
        <v>35000</v>
      </c>
      <c r="F85" s="7">
        <v>35958300</v>
      </c>
      <c r="G85" s="8">
        <f t="shared" si="2"/>
        <v>7.0024010886954955E-3</v>
      </c>
      <c r="I85" s="38"/>
    </row>
    <row r="86" spans="1:9" x14ac:dyDescent="0.25">
      <c r="A86" s="25" t="s">
        <v>387</v>
      </c>
      <c r="B86" s="25" t="s">
        <v>252</v>
      </c>
      <c r="C86" s="32" t="s">
        <v>253</v>
      </c>
      <c r="D86" s="25" t="s">
        <v>577</v>
      </c>
      <c r="E86" s="40">
        <v>27669</v>
      </c>
      <c r="F86" s="7">
        <v>27264673.030000001</v>
      </c>
      <c r="G86" s="8">
        <f t="shared" si="2"/>
        <v>5.3094327626222243E-3</v>
      </c>
      <c r="I86" s="38"/>
    </row>
    <row r="87" spans="1:9" x14ac:dyDescent="0.25">
      <c r="A87" s="25" t="s">
        <v>667</v>
      </c>
      <c r="B87" s="25" t="s">
        <v>168</v>
      </c>
      <c r="C87" s="25" t="s">
        <v>169</v>
      </c>
      <c r="D87" s="25" t="s">
        <v>668</v>
      </c>
      <c r="E87" s="40">
        <v>97</v>
      </c>
      <c r="F87" s="7">
        <v>99326.75</v>
      </c>
      <c r="G87" s="8">
        <f t="shared" si="2"/>
        <v>1.9342564646732056E-5</v>
      </c>
      <c r="I87" s="38"/>
    </row>
    <row r="88" spans="1:9" x14ac:dyDescent="0.25">
      <c r="A88" s="25" t="s">
        <v>337</v>
      </c>
      <c r="B88" s="25" t="s">
        <v>212</v>
      </c>
      <c r="C88" s="25" t="s">
        <v>213</v>
      </c>
      <c r="D88" s="25" t="s">
        <v>588</v>
      </c>
      <c r="E88" s="40">
        <v>49775</v>
      </c>
      <c r="F88" s="7">
        <v>50281709.5</v>
      </c>
      <c r="G88" s="8">
        <f t="shared" si="2"/>
        <v>9.7916947504267625E-3</v>
      </c>
      <c r="I88" s="38"/>
    </row>
    <row r="89" spans="1:9" x14ac:dyDescent="0.25">
      <c r="A89" s="25" t="s">
        <v>34</v>
      </c>
      <c r="B89" s="25" t="s">
        <v>158</v>
      </c>
      <c r="C89" s="25" t="s">
        <v>159</v>
      </c>
      <c r="D89" s="25" t="s">
        <v>119</v>
      </c>
      <c r="E89" s="40">
        <v>56478</v>
      </c>
      <c r="F89" s="7">
        <v>46132065.979999997</v>
      </c>
      <c r="G89" s="8">
        <f t="shared" si="2"/>
        <v>8.9836068179564767E-3</v>
      </c>
      <c r="I89" s="38"/>
    </row>
    <row r="90" spans="1:9" x14ac:dyDescent="0.25">
      <c r="A90" s="25" t="s">
        <v>310</v>
      </c>
      <c r="B90" s="25" t="s">
        <v>176</v>
      </c>
      <c r="C90" s="25" t="s">
        <v>177</v>
      </c>
      <c r="D90" s="25" t="s">
        <v>582</v>
      </c>
      <c r="E90" s="40">
        <v>34000</v>
      </c>
      <c r="F90" s="7">
        <v>34376040</v>
      </c>
      <c r="G90" s="8">
        <f t="shared" si="2"/>
        <v>6.6942769797526547E-3</v>
      </c>
      <c r="I90" s="38"/>
    </row>
    <row r="91" spans="1:9" ht="30" x14ac:dyDescent="0.25">
      <c r="A91" s="25" t="s">
        <v>384</v>
      </c>
      <c r="B91" s="25" t="s">
        <v>248</v>
      </c>
      <c r="C91" s="25" t="s">
        <v>249</v>
      </c>
      <c r="D91" s="25" t="s">
        <v>129</v>
      </c>
      <c r="E91" s="40">
        <v>112999</v>
      </c>
      <c r="F91" s="7">
        <v>114352728.02</v>
      </c>
      <c r="G91" s="8">
        <f t="shared" si="2"/>
        <v>2.2268674191564891E-2</v>
      </c>
      <c r="I91" s="38"/>
    </row>
    <row r="92" spans="1:9" x14ac:dyDescent="0.25">
      <c r="A92" s="25" t="s">
        <v>389</v>
      </c>
      <c r="B92" s="25" t="s">
        <v>254</v>
      </c>
      <c r="C92" s="25" t="s">
        <v>255</v>
      </c>
      <c r="D92" s="25" t="s">
        <v>135</v>
      </c>
      <c r="E92" s="40">
        <v>80000</v>
      </c>
      <c r="F92" s="7">
        <v>79222400</v>
      </c>
      <c r="G92" s="8">
        <f t="shared" si="2"/>
        <v>1.5427509643366623E-2</v>
      </c>
      <c r="I92" s="38"/>
    </row>
    <row r="93" spans="1:9" ht="30" x14ac:dyDescent="0.25">
      <c r="A93" s="25" t="s">
        <v>315</v>
      </c>
      <c r="B93" s="25" t="s">
        <v>184</v>
      </c>
      <c r="C93" s="25" t="s">
        <v>185</v>
      </c>
      <c r="D93" s="25" t="s">
        <v>578</v>
      </c>
      <c r="E93" s="40">
        <v>21200</v>
      </c>
      <c r="F93" s="7">
        <v>20902272.710000001</v>
      </c>
      <c r="G93" s="8">
        <f t="shared" si="2"/>
        <v>4.07043984784359E-3</v>
      </c>
      <c r="I93" s="38"/>
    </row>
    <row r="94" spans="1:9" x14ac:dyDescent="0.25">
      <c r="A94" s="25" t="s">
        <v>36</v>
      </c>
      <c r="B94" s="25" t="s">
        <v>158</v>
      </c>
      <c r="C94" s="25" t="s">
        <v>159</v>
      </c>
      <c r="D94" s="25" t="s">
        <v>121</v>
      </c>
      <c r="E94" s="40">
        <v>24000</v>
      </c>
      <c r="F94" s="7">
        <v>20746800</v>
      </c>
      <c r="G94" s="8">
        <f t="shared" si="2"/>
        <v>4.0401636035893715E-3</v>
      </c>
      <c r="I94" s="38"/>
    </row>
    <row r="95" spans="1:9" x14ac:dyDescent="0.25">
      <c r="A95" s="25" t="s">
        <v>35</v>
      </c>
      <c r="B95" s="25" t="s">
        <v>158</v>
      </c>
      <c r="C95" s="25" t="s">
        <v>159</v>
      </c>
      <c r="D95" s="25" t="s">
        <v>120</v>
      </c>
      <c r="E95" s="40">
        <v>58985</v>
      </c>
      <c r="F95" s="7">
        <v>54123456.299999997</v>
      </c>
      <c r="G95" s="8">
        <f t="shared" si="2"/>
        <v>1.0539823888200583E-2</v>
      </c>
      <c r="I95" s="38"/>
    </row>
    <row r="96" spans="1:9" ht="30" x14ac:dyDescent="0.25">
      <c r="A96" s="25" t="s">
        <v>355</v>
      </c>
      <c r="B96" s="25" t="s">
        <v>224</v>
      </c>
      <c r="C96" s="25" t="s">
        <v>225</v>
      </c>
      <c r="D96" s="25" t="s">
        <v>73</v>
      </c>
      <c r="E96" s="40">
        <v>3607</v>
      </c>
      <c r="F96" s="7">
        <v>3625323.56</v>
      </c>
      <c r="G96" s="8">
        <f t="shared" si="2"/>
        <v>7.0598358775073988E-4</v>
      </c>
      <c r="I96" s="38"/>
    </row>
    <row r="97" spans="1:9" x14ac:dyDescent="0.25">
      <c r="A97" s="25" t="s">
        <v>498</v>
      </c>
      <c r="B97" s="25" t="s">
        <v>285</v>
      </c>
      <c r="C97" s="25" t="s">
        <v>286</v>
      </c>
      <c r="D97" s="25" t="s">
        <v>59</v>
      </c>
      <c r="E97" s="40">
        <v>116750</v>
      </c>
      <c r="F97" s="7">
        <v>118115975</v>
      </c>
      <c r="G97" s="8">
        <f t="shared" si="2"/>
        <v>2.3001516532548255E-2</v>
      </c>
      <c r="I97" s="38"/>
    </row>
    <row r="98" spans="1:9" ht="30" x14ac:dyDescent="0.25">
      <c r="A98" s="25" t="s">
        <v>363</v>
      </c>
      <c r="B98" s="25" t="s">
        <v>232</v>
      </c>
      <c r="C98" s="25" t="s">
        <v>233</v>
      </c>
      <c r="D98" s="25" t="s">
        <v>84</v>
      </c>
      <c r="E98" s="40">
        <v>35060</v>
      </c>
      <c r="F98" s="7">
        <v>33457407.399999999</v>
      </c>
      <c r="G98" s="8">
        <f t="shared" si="2"/>
        <v>6.5153854882652601E-3</v>
      </c>
      <c r="I98" s="38"/>
    </row>
    <row r="99" spans="1:9" x14ac:dyDescent="0.25">
      <c r="A99" s="25" t="s">
        <v>409</v>
      </c>
      <c r="B99" s="25" t="s">
        <v>275</v>
      </c>
      <c r="C99" s="25" t="s">
        <v>276</v>
      </c>
      <c r="D99" s="25" t="s">
        <v>132</v>
      </c>
      <c r="E99" s="40">
        <v>4616</v>
      </c>
      <c r="F99" s="7">
        <v>4673542.2</v>
      </c>
      <c r="G99" s="8">
        <f t="shared" si="2"/>
        <v>9.1011023850805911E-4</v>
      </c>
      <c r="I99" s="38"/>
    </row>
    <row r="100" spans="1:9" ht="30" x14ac:dyDescent="0.25">
      <c r="A100" s="25" t="s">
        <v>597</v>
      </c>
      <c r="B100" s="25" t="s">
        <v>166</v>
      </c>
      <c r="C100" s="25" t="s">
        <v>167</v>
      </c>
      <c r="D100" s="25" t="s">
        <v>593</v>
      </c>
      <c r="E100" s="40">
        <v>1485</v>
      </c>
      <c r="F100" s="7">
        <v>1498810.5</v>
      </c>
      <c r="G100" s="8">
        <f t="shared" si="2"/>
        <v>2.9187342774681339E-4</v>
      </c>
      <c r="I100" s="38"/>
    </row>
    <row r="101" spans="1:9" ht="30" x14ac:dyDescent="0.25">
      <c r="A101" s="25" t="s">
        <v>404</v>
      </c>
      <c r="B101" s="25" t="s">
        <v>551</v>
      </c>
      <c r="C101" s="25" t="s">
        <v>272</v>
      </c>
      <c r="D101" s="25" t="s">
        <v>51</v>
      </c>
      <c r="E101" s="40">
        <v>23250</v>
      </c>
      <c r="F101" s="7">
        <v>23406007.5</v>
      </c>
      <c r="G101" s="8">
        <f t="shared" ref="G101:G132" si="3">F101/$F$264</f>
        <v>4.558008927007532E-3</v>
      </c>
      <c r="I101" s="38"/>
    </row>
    <row r="102" spans="1:9" ht="30" x14ac:dyDescent="0.25">
      <c r="A102" s="25" t="s">
        <v>334</v>
      </c>
      <c r="B102" s="25" t="s">
        <v>206</v>
      </c>
      <c r="C102" s="25" t="s">
        <v>207</v>
      </c>
      <c r="D102" s="25" t="s">
        <v>575</v>
      </c>
      <c r="E102" s="40">
        <v>12197</v>
      </c>
      <c r="F102" s="7">
        <v>11936472.08</v>
      </c>
      <c r="G102" s="8">
        <f t="shared" si="3"/>
        <v>2.3244693182985676E-3</v>
      </c>
      <c r="I102" s="38"/>
    </row>
    <row r="103" spans="1:9" ht="30" x14ac:dyDescent="0.25">
      <c r="A103" s="25" t="s">
        <v>339</v>
      </c>
      <c r="B103" s="25" t="s">
        <v>216</v>
      </c>
      <c r="C103" s="25" t="s">
        <v>217</v>
      </c>
      <c r="D103" s="25" t="s">
        <v>586</v>
      </c>
      <c r="E103" s="40">
        <v>48000</v>
      </c>
      <c r="F103" s="7">
        <v>48016320</v>
      </c>
      <c r="G103" s="8">
        <f t="shared" si="3"/>
        <v>9.3505402492095376E-3</v>
      </c>
      <c r="I103" s="38"/>
    </row>
    <row r="104" spans="1:9" x14ac:dyDescent="0.25">
      <c r="A104" s="25" t="s">
        <v>707</v>
      </c>
      <c r="B104" s="25" t="s">
        <v>158</v>
      </c>
      <c r="C104" s="25" t="s">
        <v>159</v>
      </c>
      <c r="D104" s="25" t="s">
        <v>706</v>
      </c>
      <c r="E104" s="40">
        <v>30681</v>
      </c>
      <c r="F104" s="7">
        <v>31106237.699999999</v>
      </c>
      <c r="G104" s="8">
        <f t="shared" si="3"/>
        <v>6.0575264329988032E-3</v>
      </c>
      <c r="I104" s="38"/>
    </row>
    <row r="105" spans="1:9" x14ac:dyDescent="0.25">
      <c r="A105" s="50" t="s">
        <v>301</v>
      </c>
      <c r="B105" s="50" t="s">
        <v>168</v>
      </c>
      <c r="C105" s="50" t="s">
        <v>169</v>
      </c>
      <c r="D105" s="50" t="s">
        <v>562</v>
      </c>
      <c r="E105" s="40">
        <v>4000</v>
      </c>
      <c r="F105" s="7">
        <v>4022562.24</v>
      </c>
      <c r="G105" s="8">
        <f t="shared" si="3"/>
        <v>7.8334054192554685E-4</v>
      </c>
      <c r="I105" s="38"/>
    </row>
    <row r="106" spans="1:9" ht="30" x14ac:dyDescent="0.25">
      <c r="A106" s="25" t="s">
        <v>385</v>
      </c>
      <c r="B106" s="25" t="s">
        <v>248</v>
      </c>
      <c r="C106" s="25" t="s">
        <v>249</v>
      </c>
      <c r="D106" s="25" t="s">
        <v>130</v>
      </c>
      <c r="E106" s="40">
        <v>4460</v>
      </c>
      <c r="F106" s="7">
        <v>4457903.8</v>
      </c>
      <c r="G106" s="8">
        <f t="shared" si="3"/>
        <v>8.6811752564553346E-4</v>
      </c>
      <c r="I106" s="38"/>
    </row>
    <row r="107" spans="1:9" x14ac:dyDescent="0.25">
      <c r="A107" s="25" t="s">
        <v>408</v>
      </c>
      <c r="B107" s="25" t="s">
        <v>273</v>
      </c>
      <c r="C107" s="25" t="s">
        <v>274</v>
      </c>
      <c r="D107" s="25" t="s">
        <v>100</v>
      </c>
      <c r="E107" s="40">
        <v>30720</v>
      </c>
      <c r="F107" s="7">
        <v>30249009.559999999</v>
      </c>
      <c r="G107" s="8">
        <f t="shared" si="3"/>
        <v>5.890592644115668E-3</v>
      </c>
      <c r="I107" s="38"/>
    </row>
    <row r="108" spans="1:9" ht="30" x14ac:dyDescent="0.25">
      <c r="A108" s="25" t="s">
        <v>345</v>
      </c>
      <c r="B108" s="25" t="s">
        <v>222</v>
      </c>
      <c r="C108" s="32" t="s">
        <v>223</v>
      </c>
      <c r="D108" s="25" t="s">
        <v>581</v>
      </c>
      <c r="E108" s="40">
        <v>33065</v>
      </c>
      <c r="F108" s="7">
        <v>31416048.449999999</v>
      </c>
      <c r="G108" s="8">
        <f t="shared" si="3"/>
        <v>6.1178579596029405E-3</v>
      </c>
      <c r="I108" s="38"/>
    </row>
    <row r="109" spans="1:9" x14ac:dyDescent="0.25">
      <c r="A109" s="25" t="s">
        <v>598</v>
      </c>
      <c r="B109" s="25" t="s">
        <v>244</v>
      </c>
      <c r="C109" s="32" t="s">
        <v>245</v>
      </c>
      <c r="D109" s="25" t="s">
        <v>594</v>
      </c>
      <c r="E109" s="40">
        <v>46262</v>
      </c>
      <c r="F109" s="7">
        <v>43400232.68</v>
      </c>
      <c r="G109" s="8">
        <f t="shared" si="3"/>
        <v>8.4516185850852191E-3</v>
      </c>
      <c r="I109" s="38"/>
    </row>
    <row r="110" spans="1:9" x14ac:dyDescent="0.25">
      <c r="A110" s="25" t="s">
        <v>344</v>
      </c>
      <c r="B110" s="25" t="s">
        <v>220</v>
      </c>
      <c r="C110" s="25" t="s">
        <v>221</v>
      </c>
      <c r="D110" s="25" t="s">
        <v>561</v>
      </c>
      <c r="E110" s="40">
        <v>3294</v>
      </c>
      <c r="F110" s="7">
        <v>3217085.1</v>
      </c>
      <c r="G110" s="8">
        <f t="shared" si="3"/>
        <v>6.2648457259286609E-4</v>
      </c>
      <c r="I110" s="38"/>
    </row>
    <row r="111" spans="1:9" x14ac:dyDescent="0.25">
      <c r="A111" s="25" t="s">
        <v>312</v>
      </c>
      <c r="B111" s="25" t="s">
        <v>180</v>
      </c>
      <c r="C111" s="25" t="s">
        <v>181</v>
      </c>
      <c r="D111" s="25" t="s">
        <v>139</v>
      </c>
      <c r="E111" s="40">
        <v>8705</v>
      </c>
      <c r="F111" s="7">
        <v>8597145.0500000007</v>
      </c>
      <c r="G111" s="8">
        <f t="shared" si="3"/>
        <v>1.6741797542651653E-3</v>
      </c>
      <c r="I111" s="38"/>
    </row>
    <row r="112" spans="1:9" ht="30" x14ac:dyDescent="0.25">
      <c r="A112" s="25" t="s">
        <v>356</v>
      </c>
      <c r="B112" s="25" t="s">
        <v>224</v>
      </c>
      <c r="C112" s="25" t="s">
        <v>225</v>
      </c>
      <c r="D112" s="25" t="s">
        <v>580</v>
      </c>
      <c r="E112" s="40">
        <v>25000</v>
      </c>
      <c r="F112" s="7">
        <v>18813500</v>
      </c>
      <c r="G112" s="8">
        <f t="shared" si="3"/>
        <v>3.6636791194848673E-3</v>
      </c>
      <c r="I112" s="38"/>
    </row>
    <row r="113" spans="1:9" ht="30" x14ac:dyDescent="0.25">
      <c r="A113" s="25" t="s">
        <v>405</v>
      </c>
      <c r="B113" s="25" t="s">
        <v>551</v>
      </c>
      <c r="C113" s="25" t="s">
        <v>272</v>
      </c>
      <c r="D113" s="25" t="s">
        <v>589</v>
      </c>
      <c r="E113" s="40">
        <v>55000</v>
      </c>
      <c r="F113" s="7">
        <v>50980600</v>
      </c>
      <c r="G113" s="8">
        <f t="shared" si="3"/>
        <v>9.9277943880091545E-3</v>
      </c>
      <c r="I113" s="38"/>
    </row>
    <row r="114" spans="1:9" x14ac:dyDescent="0.25">
      <c r="A114" s="25" t="s">
        <v>357</v>
      </c>
      <c r="B114" s="25" t="s">
        <v>226</v>
      </c>
      <c r="C114" s="25" t="s">
        <v>227</v>
      </c>
      <c r="D114" s="25" t="s">
        <v>66</v>
      </c>
      <c r="E114" s="40">
        <v>2000</v>
      </c>
      <c r="F114" s="7">
        <v>1865880</v>
      </c>
      <c r="G114" s="8">
        <f t="shared" si="3"/>
        <v>3.6335533502348974E-4</v>
      </c>
      <c r="I114" s="38"/>
    </row>
    <row r="115" spans="1:9" ht="30" x14ac:dyDescent="0.25">
      <c r="A115" s="25" t="s">
        <v>309</v>
      </c>
      <c r="B115" s="25" t="s">
        <v>174</v>
      </c>
      <c r="C115" s="25" t="s">
        <v>175</v>
      </c>
      <c r="D115" s="25" t="s">
        <v>111</v>
      </c>
      <c r="E115" s="40">
        <v>13903</v>
      </c>
      <c r="F115" s="7">
        <v>13264157.15</v>
      </c>
      <c r="G115" s="8">
        <f t="shared" si="3"/>
        <v>2.5830183425742635E-3</v>
      </c>
      <c r="I115" s="38"/>
    </row>
    <row r="116" spans="1:9" x14ac:dyDescent="0.25">
      <c r="A116" s="25" t="s">
        <v>499</v>
      </c>
      <c r="B116" s="25" t="s">
        <v>285</v>
      </c>
      <c r="C116" s="25" t="s">
        <v>286</v>
      </c>
      <c r="D116" s="25" t="s">
        <v>60</v>
      </c>
      <c r="E116" s="40">
        <v>13459</v>
      </c>
      <c r="F116" s="7">
        <v>11799581.310000001</v>
      </c>
      <c r="G116" s="8">
        <f t="shared" si="3"/>
        <v>2.2978116599309483E-3</v>
      </c>
      <c r="I116" s="38"/>
    </row>
    <row r="117" spans="1:9" x14ac:dyDescent="0.25">
      <c r="A117" s="50" t="s">
        <v>37</v>
      </c>
      <c r="B117" s="50" t="s">
        <v>158</v>
      </c>
      <c r="C117" s="50" t="s">
        <v>159</v>
      </c>
      <c r="D117" s="50" t="s">
        <v>122</v>
      </c>
      <c r="E117" s="40">
        <v>73439</v>
      </c>
      <c r="F117" s="7">
        <v>62166913.710000001</v>
      </c>
      <c r="G117" s="8">
        <f t="shared" si="3"/>
        <v>1.2106180332322244E-2</v>
      </c>
      <c r="I117" s="38"/>
    </row>
    <row r="118" spans="1:9" ht="30" x14ac:dyDescent="0.25">
      <c r="A118" s="25" t="s">
        <v>318</v>
      </c>
      <c r="B118" s="25" t="s">
        <v>190</v>
      </c>
      <c r="C118" s="25" t="s">
        <v>191</v>
      </c>
      <c r="D118" s="25" t="s">
        <v>145</v>
      </c>
      <c r="E118" s="40">
        <v>3850</v>
      </c>
      <c r="F118" s="7">
        <v>3743278</v>
      </c>
      <c r="G118" s="8">
        <f t="shared" si="3"/>
        <v>7.2895364748861585E-4</v>
      </c>
      <c r="I118" s="38"/>
    </row>
    <row r="119" spans="1:9" ht="30" x14ac:dyDescent="0.25">
      <c r="A119" s="25" t="s">
        <v>502</v>
      </c>
      <c r="B119" s="25" t="s">
        <v>287</v>
      </c>
      <c r="C119" s="25" t="s">
        <v>288</v>
      </c>
      <c r="D119" s="25" t="s">
        <v>48</v>
      </c>
      <c r="E119" s="40">
        <v>35722</v>
      </c>
      <c r="F119" s="7">
        <v>32321622.82</v>
      </c>
      <c r="G119" s="8">
        <f t="shared" si="3"/>
        <v>6.2942065343237355E-3</v>
      </c>
      <c r="I119" s="38"/>
    </row>
    <row r="120" spans="1:9" ht="30" x14ac:dyDescent="0.25">
      <c r="A120" s="25" t="s">
        <v>390</v>
      </c>
      <c r="B120" s="25" t="s">
        <v>257</v>
      </c>
      <c r="C120" s="25" t="s">
        <v>258</v>
      </c>
      <c r="D120" s="25" t="s">
        <v>574</v>
      </c>
      <c r="E120" s="40">
        <v>11295</v>
      </c>
      <c r="F120" s="7">
        <v>11129754.15</v>
      </c>
      <c r="G120" s="8">
        <f t="shared" si="3"/>
        <v>2.1673717216017779E-3</v>
      </c>
      <c r="I120" s="38"/>
    </row>
    <row r="121" spans="1:9" x14ac:dyDescent="0.25">
      <c r="A121" s="25" t="s">
        <v>639</v>
      </c>
      <c r="B121" s="25" t="s">
        <v>158</v>
      </c>
      <c r="C121" s="25" t="s">
        <v>159</v>
      </c>
      <c r="D121" s="25" t="s">
        <v>636</v>
      </c>
      <c r="E121" s="40">
        <v>103607</v>
      </c>
      <c r="F121" s="7">
        <v>104484874.37</v>
      </c>
      <c r="G121" s="8">
        <f t="shared" si="3"/>
        <v>2.0347040823417685E-2</v>
      </c>
      <c r="I121" s="38"/>
    </row>
    <row r="122" spans="1:9" ht="30" x14ac:dyDescent="0.25">
      <c r="A122" s="25" t="s">
        <v>341</v>
      </c>
      <c r="B122" s="25" t="s">
        <v>218</v>
      </c>
      <c r="C122" s="25" t="s">
        <v>219</v>
      </c>
      <c r="D122" s="25" t="s">
        <v>137</v>
      </c>
      <c r="E122" s="40">
        <v>15698</v>
      </c>
      <c r="F122" s="7">
        <v>14577633.74</v>
      </c>
      <c r="G122" s="8">
        <f t="shared" si="3"/>
        <v>2.8388004541810984E-3</v>
      </c>
      <c r="I122" s="38"/>
    </row>
    <row r="123" spans="1:9" x14ac:dyDescent="0.25">
      <c r="A123" s="25" t="s">
        <v>332</v>
      </c>
      <c r="B123" s="25" t="s">
        <v>202</v>
      </c>
      <c r="C123" s="25" t="s">
        <v>203</v>
      </c>
      <c r="D123" s="25" t="s">
        <v>67</v>
      </c>
      <c r="E123" s="40">
        <v>42000</v>
      </c>
      <c r="F123" s="7">
        <v>41606040</v>
      </c>
      <c r="G123" s="8">
        <f t="shared" si="3"/>
        <v>8.1022234030059346E-3</v>
      </c>
      <c r="I123" s="38"/>
    </row>
    <row r="124" spans="1:9" x14ac:dyDescent="0.25">
      <c r="A124" s="25" t="s">
        <v>38</v>
      </c>
      <c r="B124" s="25" t="s">
        <v>158</v>
      </c>
      <c r="C124" s="25" t="s">
        <v>159</v>
      </c>
      <c r="D124" s="25" t="s">
        <v>123</v>
      </c>
      <c r="E124" s="40">
        <v>15000</v>
      </c>
      <c r="F124" s="7">
        <v>11502300</v>
      </c>
      <c r="G124" s="8">
        <f t="shared" si="3"/>
        <v>2.2399200752678018E-3</v>
      </c>
      <c r="I124" s="38"/>
    </row>
    <row r="125" spans="1:9" x14ac:dyDescent="0.25">
      <c r="A125" s="25" t="s">
        <v>380</v>
      </c>
      <c r="B125" s="25" t="s">
        <v>246</v>
      </c>
      <c r="C125" s="25" t="s">
        <v>247</v>
      </c>
      <c r="D125" s="25" t="s">
        <v>571</v>
      </c>
      <c r="E125" s="40">
        <v>6614</v>
      </c>
      <c r="F125" s="7">
        <v>6498784.1200000001</v>
      </c>
      <c r="G125" s="8">
        <f t="shared" si="3"/>
        <v>1.265551847475687E-3</v>
      </c>
      <c r="I125" s="38"/>
    </row>
    <row r="126" spans="1:9" x14ac:dyDescent="0.25">
      <c r="A126" s="63" t="s">
        <v>381</v>
      </c>
      <c r="B126" s="63" t="s">
        <v>246</v>
      </c>
      <c r="C126" s="63" t="s">
        <v>247</v>
      </c>
      <c r="D126" s="63" t="s">
        <v>128</v>
      </c>
      <c r="E126" s="40">
        <v>1310</v>
      </c>
      <c r="F126" s="7">
        <v>1174480.5</v>
      </c>
      <c r="G126" s="8">
        <f t="shared" si="3"/>
        <v>2.2871447014601997E-4</v>
      </c>
      <c r="I126" s="38"/>
    </row>
    <row r="127" spans="1:9" ht="30" x14ac:dyDescent="0.25">
      <c r="A127" s="25" t="s">
        <v>299</v>
      </c>
      <c r="B127" s="25" t="s">
        <v>166</v>
      </c>
      <c r="C127" s="25" t="s">
        <v>167</v>
      </c>
      <c r="D127" s="25" t="s">
        <v>579</v>
      </c>
      <c r="E127" s="40">
        <v>22200</v>
      </c>
      <c r="F127" s="7">
        <v>20829372</v>
      </c>
      <c r="G127" s="8">
        <f t="shared" si="3"/>
        <v>4.0562434033211657E-3</v>
      </c>
      <c r="I127" s="38"/>
    </row>
    <row r="128" spans="1:9" ht="30" x14ac:dyDescent="0.25">
      <c r="A128" s="25" t="s">
        <v>396</v>
      </c>
      <c r="B128" s="25" t="s">
        <v>263</v>
      </c>
      <c r="C128" s="25" t="s">
        <v>264</v>
      </c>
      <c r="D128" s="25" t="s">
        <v>566</v>
      </c>
      <c r="E128" s="40">
        <v>5550</v>
      </c>
      <c r="F128" s="7">
        <v>5098006.0599999996</v>
      </c>
      <c r="G128" s="8">
        <f t="shared" si="3"/>
        <v>9.9276893470270368E-4</v>
      </c>
      <c r="I128" s="38"/>
    </row>
    <row r="129" spans="1:9" x14ac:dyDescent="0.25">
      <c r="A129" s="25" t="s">
        <v>383</v>
      </c>
      <c r="B129" s="25" t="s">
        <v>246</v>
      </c>
      <c r="C129" s="25" t="s">
        <v>247</v>
      </c>
      <c r="D129" s="25" t="s">
        <v>573</v>
      </c>
      <c r="E129" s="40">
        <v>5255</v>
      </c>
      <c r="F129" s="7">
        <v>5127356.05</v>
      </c>
      <c r="G129" s="8">
        <f t="shared" si="3"/>
        <v>9.984844552342418E-4</v>
      </c>
      <c r="I129" s="38"/>
    </row>
    <row r="130" spans="1:9" ht="30" x14ac:dyDescent="0.25">
      <c r="A130" s="25" t="s">
        <v>327</v>
      </c>
      <c r="B130" s="25" t="s">
        <v>194</v>
      </c>
      <c r="C130" s="25" t="s">
        <v>195</v>
      </c>
      <c r="D130" s="25" t="s">
        <v>96</v>
      </c>
      <c r="E130" s="40">
        <v>35992</v>
      </c>
      <c r="F130" s="7">
        <v>32502575.600000001</v>
      </c>
      <c r="G130" s="8">
        <f t="shared" si="3"/>
        <v>6.3294446836154004E-3</v>
      </c>
      <c r="I130" s="38"/>
    </row>
    <row r="131" spans="1:9" x14ac:dyDescent="0.25">
      <c r="A131" s="25" t="s">
        <v>388</v>
      </c>
      <c r="B131" s="25" t="s">
        <v>254</v>
      </c>
      <c r="C131" s="25" t="s">
        <v>255</v>
      </c>
      <c r="D131" s="25" t="s">
        <v>136</v>
      </c>
      <c r="E131" s="40">
        <v>20000</v>
      </c>
      <c r="F131" s="7">
        <v>19515600</v>
      </c>
      <c r="G131" s="8">
        <f t="shared" si="3"/>
        <v>3.8004037645424228E-3</v>
      </c>
      <c r="I131" s="38"/>
    </row>
    <row r="132" spans="1:9" x14ac:dyDescent="0.25">
      <c r="A132" s="25" t="s">
        <v>720</v>
      </c>
      <c r="B132" s="25" t="s">
        <v>234</v>
      </c>
      <c r="C132" s="25" t="s">
        <v>235</v>
      </c>
      <c r="D132" s="25" t="s">
        <v>721</v>
      </c>
      <c r="E132" s="40">
        <v>4399</v>
      </c>
      <c r="F132" s="7">
        <v>4162509.76</v>
      </c>
      <c r="G132" s="8">
        <f t="shared" si="3"/>
        <v>8.1059346173566671E-4</v>
      </c>
      <c r="I132" s="38"/>
    </row>
    <row r="133" spans="1:9" x14ac:dyDescent="0.25">
      <c r="A133" s="25" t="s">
        <v>364</v>
      </c>
      <c r="B133" s="25" t="s">
        <v>234</v>
      </c>
      <c r="C133" s="25" t="s">
        <v>235</v>
      </c>
      <c r="D133" s="25" t="s">
        <v>79</v>
      </c>
      <c r="E133" s="40">
        <v>34415</v>
      </c>
      <c r="F133" s="7">
        <v>32769274.699999999</v>
      </c>
      <c r="G133" s="8">
        <f t="shared" ref="G133:G164" si="4">F133/$F$264</f>
        <v>6.3813807892765164E-3</v>
      </c>
      <c r="I133" s="38"/>
    </row>
    <row r="134" spans="1:9" ht="30" x14ac:dyDescent="0.25">
      <c r="A134" s="25" t="s">
        <v>313</v>
      </c>
      <c r="B134" s="25" t="s">
        <v>182</v>
      </c>
      <c r="C134" s="25" t="s">
        <v>183</v>
      </c>
      <c r="D134" s="25" t="s">
        <v>140</v>
      </c>
      <c r="E134" s="40">
        <v>15000</v>
      </c>
      <c r="F134" s="7">
        <v>14046000</v>
      </c>
      <c r="G134" s="8">
        <f t="shared" si="4"/>
        <v>2.7352718479966218E-3</v>
      </c>
      <c r="I134" s="38"/>
    </row>
    <row r="135" spans="1:9" x14ac:dyDescent="0.25">
      <c r="A135" s="25" t="s">
        <v>544</v>
      </c>
      <c r="B135" s="25" t="s">
        <v>158</v>
      </c>
      <c r="C135" s="25" t="s">
        <v>159</v>
      </c>
      <c r="D135" s="25" t="s">
        <v>543</v>
      </c>
      <c r="E135" s="40">
        <v>47950</v>
      </c>
      <c r="F135" s="7">
        <v>41421128</v>
      </c>
      <c r="G135" s="8">
        <f t="shared" si="4"/>
        <v>8.0662142482318538E-3</v>
      </c>
      <c r="I135" s="38"/>
    </row>
    <row r="136" spans="1:9" ht="30" x14ac:dyDescent="0.25">
      <c r="A136" s="25" t="s">
        <v>331</v>
      </c>
      <c r="B136" s="25" t="s">
        <v>200</v>
      </c>
      <c r="C136" s="25" t="s">
        <v>201</v>
      </c>
      <c r="D136" s="25" t="s">
        <v>62</v>
      </c>
      <c r="E136" s="40">
        <v>220</v>
      </c>
      <c r="F136" s="7">
        <v>188848</v>
      </c>
      <c r="G136" s="8">
        <f t="shared" si="4"/>
        <v>3.6775638470060234E-5</v>
      </c>
      <c r="I136" s="38"/>
    </row>
    <row r="137" spans="1:9" x14ac:dyDescent="0.25">
      <c r="A137" s="25" t="s">
        <v>304</v>
      </c>
      <c r="B137" s="25" t="s">
        <v>172</v>
      </c>
      <c r="C137" s="25" t="s">
        <v>173</v>
      </c>
      <c r="D137" s="25" t="s">
        <v>99</v>
      </c>
      <c r="E137" s="40">
        <v>38000</v>
      </c>
      <c r="F137" s="7">
        <v>35045500</v>
      </c>
      <c r="G137" s="8">
        <f t="shared" si="4"/>
        <v>6.8246454185508761E-3</v>
      </c>
      <c r="I137" s="38"/>
    </row>
    <row r="138" spans="1:9" ht="30" x14ac:dyDescent="0.25">
      <c r="A138" s="25" t="s">
        <v>366</v>
      </c>
      <c r="B138" s="25" t="s">
        <v>238</v>
      </c>
      <c r="C138" s="25" t="s">
        <v>239</v>
      </c>
      <c r="D138" s="25" t="s">
        <v>133</v>
      </c>
      <c r="E138" s="40">
        <v>2492</v>
      </c>
      <c r="F138" s="7">
        <v>2207468.12</v>
      </c>
      <c r="G138" s="8">
        <f t="shared" si="4"/>
        <v>4.2987508215762703E-4</v>
      </c>
      <c r="I138" s="38"/>
    </row>
    <row r="139" spans="1:9" ht="30" x14ac:dyDescent="0.25">
      <c r="A139" s="25" t="s">
        <v>398</v>
      </c>
      <c r="B139" s="25" t="s">
        <v>265</v>
      </c>
      <c r="C139" s="25" t="s">
        <v>266</v>
      </c>
      <c r="D139" s="25" t="s">
        <v>146</v>
      </c>
      <c r="E139" s="40">
        <v>50400</v>
      </c>
      <c r="F139" s="7">
        <v>47107872</v>
      </c>
      <c r="G139" s="8">
        <f t="shared" si="4"/>
        <v>9.1736320732328288E-3</v>
      </c>
      <c r="I139" s="38"/>
    </row>
    <row r="140" spans="1:9" ht="45" x14ac:dyDescent="0.25">
      <c r="A140" s="25" t="s">
        <v>377</v>
      </c>
      <c r="B140" s="25" t="s">
        <v>242</v>
      </c>
      <c r="C140" s="25" t="s">
        <v>243</v>
      </c>
      <c r="D140" s="25" t="s">
        <v>85</v>
      </c>
      <c r="E140" s="40">
        <v>22203</v>
      </c>
      <c r="F140" s="7">
        <v>21203865</v>
      </c>
      <c r="G140" s="8">
        <f t="shared" si="4"/>
        <v>4.1291709385747463E-3</v>
      </c>
      <c r="I140" s="38"/>
    </row>
    <row r="141" spans="1:9" ht="30" x14ac:dyDescent="0.25">
      <c r="A141" s="25" t="s">
        <v>406</v>
      </c>
      <c r="B141" s="25" t="s">
        <v>551</v>
      </c>
      <c r="C141" s="25" t="s">
        <v>272</v>
      </c>
      <c r="D141" s="25" t="s">
        <v>52</v>
      </c>
      <c r="E141" s="40">
        <v>34949</v>
      </c>
      <c r="F141" s="7">
        <v>33359868.969999999</v>
      </c>
      <c r="G141" s="8">
        <f t="shared" si="4"/>
        <v>6.4963911751742178E-3</v>
      </c>
      <c r="I141" s="38"/>
    </row>
    <row r="142" spans="1:9" x14ac:dyDescent="0.25">
      <c r="A142" s="25" t="s">
        <v>302</v>
      </c>
      <c r="B142" s="25" t="s">
        <v>168</v>
      </c>
      <c r="C142" s="25" t="s">
        <v>169</v>
      </c>
      <c r="D142" s="25" t="s">
        <v>89</v>
      </c>
      <c r="E142" s="40">
        <v>25000</v>
      </c>
      <c r="F142" s="7">
        <v>22991618.5</v>
      </c>
      <c r="G142" s="8">
        <f t="shared" si="4"/>
        <v>4.4773121759168677E-3</v>
      </c>
      <c r="I142" s="38"/>
    </row>
    <row r="143" spans="1:9" x14ac:dyDescent="0.25">
      <c r="A143" s="25" t="s">
        <v>44</v>
      </c>
      <c r="B143" s="25" t="s">
        <v>158</v>
      </c>
      <c r="C143" s="25" t="s">
        <v>159</v>
      </c>
      <c r="D143" s="25" t="s">
        <v>88</v>
      </c>
      <c r="E143" s="40">
        <v>40301</v>
      </c>
      <c r="F143" s="7">
        <v>43517785.350000001</v>
      </c>
      <c r="G143" s="8">
        <f t="shared" si="4"/>
        <v>8.4745104054545651E-3</v>
      </c>
      <c r="I143" s="38"/>
    </row>
    <row r="144" spans="1:9" x14ac:dyDescent="0.25">
      <c r="A144" s="25" t="s">
        <v>338</v>
      </c>
      <c r="B144" s="25" t="s">
        <v>214</v>
      </c>
      <c r="C144" s="25" t="s">
        <v>215</v>
      </c>
      <c r="D144" s="25" t="s">
        <v>90</v>
      </c>
      <c r="E144" s="40">
        <v>7100</v>
      </c>
      <c r="F144" s="7">
        <v>6391207</v>
      </c>
      <c r="G144" s="8">
        <f t="shared" si="4"/>
        <v>1.2446026329075142E-3</v>
      </c>
      <c r="I144" s="38"/>
    </row>
    <row r="145" spans="1:9" x14ac:dyDescent="0.25">
      <c r="A145" s="25" t="s">
        <v>47</v>
      </c>
      <c r="B145" s="25" t="s">
        <v>162</v>
      </c>
      <c r="C145" s="25" t="s">
        <v>163</v>
      </c>
      <c r="D145" s="25" t="s">
        <v>78</v>
      </c>
      <c r="E145" s="40">
        <v>2000</v>
      </c>
      <c r="F145" s="7">
        <v>1519486.75</v>
      </c>
      <c r="G145" s="8">
        <f t="shared" si="4"/>
        <v>2.9589985267541516E-4</v>
      </c>
      <c r="I145" s="38"/>
    </row>
    <row r="146" spans="1:9" ht="30" x14ac:dyDescent="0.25">
      <c r="A146" s="25" t="s">
        <v>319</v>
      </c>
      <c r="B146" s="25" t="s">
        <v>192</v>
      </c>
      <c r="C146" s="25" t="s">
        <v>193</v>
      </c>
      <c r="D146" s="25" t="s">
        <v>54</v>
      </c>
      <c r="E146" s="40">
        <v>13650</v>
      </c>
      <c r="F146" s="7">
        <v>13400271.609999999</v>
      </c>
      <c r="G146" s="8">
        <f t="shared" si="4"/>
        <v>2.6095248248854739E-3</v>
      </c>
      <c r="I146" s="38"/>
    </row>
    <row r="147" spans="1:9" x14ac:dyDescent="0.25">
      <c r="A147" s="25" t="s">
        <v>672</v>
      </c>
      <c r="B147" s="25" t="s">
        <v>275</v>
      </c>
      <c r="C147" s="25" t="s">
        <v>276</v>
      </c>
      <c r="D147" s="25" t="s">
        <v>671</v>
      </c>
      <c r="E147" s="40">
        <v>1130</v>
      </c>
      <c r="F147" s="7">
        <v>1032334.6</v>
      </c>
      <c r="G147" s="8">
        <f t="shared" si="4"/>
        <v>2.0103344504434384E-4</v>
      </c>
      <c r="I147" s="38"/>
    </row>
    <row r="148" spans="1:9" x14ac:dyDescent="0.25">
      <c r="A148" s="25" t="s">
        <v>753</v>
      </c>
      <c r="B148" s="25" t="s">
        <v>158</v>
      </c>
      <c r="C148" s="50" t="s">
        <v>159</v>
      </c>
      <c r="D148" s="25" t="s">
        <v>754</v>
      </c>
      <c r="E148" s="40">
        <v>12841</v>
      </c>
      <c r="F148" s="7">
        <v>9966413.5399999991</v>
      </c>
      <c r="G148" s="8">
        <f t="shared" si="4"/>
        <v>1.9408265969994554E-3</v>
      </c>
      <c r="I148" s="38"/>
    </row>
    <row r="149" spans="1:9" ht="30" x14ac:dyDescent="0.25">
      <c r="A149" s="25" t="s">
        <v>328</v>
      </c>
      <c r="B149" s="25" t="s">
        <v>196</v>
      </c>
      <c r="C149" s="25" t="s">
        <v>197</v>
      </c>
      <c r="D149" s="25" t="s">
        <v>55</v>
      </c>
      <c r="E149" s="40">
        <v>11000</v>
      </c>
      <c r="F149" s="7">
        <v>10497960</v>
      </c>
      <c r="G149" s="8">
        <f t="shared" si="4"/>
        <v>2.0443382065637632E-3</v>
      </c>
      <c r="I149" s="38"/>
    </row>
    <row r="150" spans="1:9" x14ac:dyDescent="0.25">
      <c r="A150" s="25" t="s">
        <v>303</v>
      </c>
      <c r="B150" s="25" t="s">
        <v>170</v>
      </c>
      <c r="C150" s="63" t="s">
        <v>171</v>
      </c>
      <c r="D150" s="25" t="s">
        <v>98</v>
      </c>
      <c r="E150" s="40">
        <v>50000</v>
      </c>
      <c r="F150" s="7">
        <v>47275500</v>
      </c>
      <c r="G150" s="8">
        <f t="shared" si="4"/>
        <v>9.206275398687477E-3</v>
      </c>
      <c r="I150" s="38"/>
    </row>
    <row r="151" spans="1:9" ht="30" x14ac:dyDescent="0.25">
      <c r="A151" s="25" t="s">
        <v>503</v>
      </c>
      <c r="B151" s="25" t="s">
        <v>289</v>
      </c>
      <c r="C151" s="13" t="s">
        <v>290</v>
      </c>
      <c r="D151" s="25" t="s">
        <v>142</v>
      </c>
      <c r="E151" s="40">
        <v>12000</v>
      </c>
      <c r="F151" s="7">
        <v>11120685.6</v>
      </c>
      <c r="G151" s="8">
        <f t="shared" si="4"/>
        <v>2.1656057419978227E-3</v>
      </c>
      <c r="I151" s="38"/>
    </row>
    <row r="152" spans="1:9" ht="30" x14ac:dyDescent="0.25">
      <c r="A152" s="25" t="s">
        <v>601</v>
      </c>
      <c r="B152" s="25" t="s">
        <v>467</v>
      </c>
      <c r="C152" s="9" t="s">
        <v>468</v>
      </c>
      <c r="D152" s="25" t="s">
        <v>443</v>
      </c>
      <c r="E152" s="40">
        <v>2780</v>
      </c>
      <c r="F152" s="7">
        <v>2467972.7999999998</v>
      </c>
      <c r="G152" s="8">
        <f t="shared" si="4"/>
        <v>4.8060490683905717E-4</v>
      </c>
      <c r="I152" s="38"/>
    </row>
    <row r="153" spans="1:9" ht="30" x14ac:dyDescent="0.25">
      <c r="A153" s="25" t="s">
        <v>400</v>
      </c>
      <c r="B153" s="25" t="s">
        <v>267</v>
      </c>
      <c r="C153" s="63" t="s">
        <v>268</v>
      </c>
      <c r="D153" s="25" t="s">
        <v>148</v>
      </c>
      <c r="E153" s="40">
        <v>32500</v>
      </c>
      <c r="F153" s="7">
        <v>31184400</v>
      </c>
      <c r="G153" s="8">
        <f t="shared" si="4"/>
        <v>6.0727475022544393E-3</v>
      </c>
      <c r="I153" s="38"/>
    </row>
    <row r="154" spans="1:9" x14ac:dyDescent="0.25">
      <c r="A154" s="25" t="s">
        <v>407</v>
      </c>
      <c r="B154" s="25" t="s">
        <v>273</v>
      </c>
      <c r="C154" s="50" t="s">
        <v>274</v>
      </c>
      <c r="D154" s="25" t="s">
        <v>101</v>
      </c>
      <c r="E154" s="40">
        <v>32000</v>
      </c>
      <c r="F154" s="7">
        <v>30916800</v>
      </c>
      <c r="G154" s="8">
        <f t="shared" si="4"/>
        <v>6.0206359582900444E-3</v>
      </c>
      <c r="I154" s="38"/>
    </row>
    <row r="155" spans="1:9" ht="30" x14ac:dyDescent="0.25">
      <c r="A155" s="25" t="s">
        <v>399</v>
      </c>
      <c r="B155" s="25" t="s">
        <v>265</v>
      </c>
      <c r="C155" s="25" t="s">
        <v>266</v>
      </c>
      <c r="D155" s="25" t="s">
        <v>147</v>
      </c>
      <c r="E155" s="40">
        <v>29250</v>
      </c>
      <c r="F155" s="7">
        <v>28235025</v>
      </c>
      <c r="G155" s="8">
        <f t="shared" si="4"/>
        <v>5.4983959141378909E-3</v>
      </c>
      <c r="I155" s="38"/>
    </row>
    <row r="156" spans="1:9" x14ac:dyDescent="0.25">
      <c r="A156" s="25" t="s">
        <v>500</v>
      </c>
      <c r="B156" s="25" t="s">
        <v>285</v>
      </c>
      <c r="C156" s="50" t="s">
        <v>286</v>
      </c>
      <c r="D156" s="25" t="s">
        <v>61</v>
      </c>
      <c r="E156" s="40">
        <v>17557</v>
      </c>
      <c r="F156" s="7">
        <v>16813680.91</v>
      </c>
      <c r="G156" s="8">
        <f t="shared" si="4"/>
        <v>3.2742409265499946E-3</v>
      </c>
      <c r="I156" s="38"/>
    </row>
    <row r="157" spans="1:9" x14ac:dyDescent="0.25">
      <c r="A157" s="25" t="s">
        <v>46</v>
      </c>
      <c r="B157" s="25" t="s">
        <v>160</v>
      </c>
      <c r="C157" s="25" t="s">
        <v>161</v>
      </c>
      <c r="D157" s="25" t="s">
        <v>82</v>
      </c>
      <c r="E157" s="40">
        <v>10500</v>
      </c>
      <c r="F157" s="7">
        <v>9581004.8300000001</v>
      </c>
      <c r="G157" s="8">
        <f t="shared" si="4"/>
        <v>1.8657733722781333E-3</v>
      </c>
      <c r="I157" s="38"/>
    </row>
    <row r="158" spans="1:9" ht="30" x14ac:dyDescent="0.25">
      <c r="A158" s="25" t="s">
        <v>329</v>
      </c>
      <c r="B158" s="25" t="s">
        <v>198</v>
      </c>
      <c r="C158" s="32" t="s">
        <v>199</v>
      </c>
      <c r="D158" s="25" t="s">
        <v>56</v>
      </c>
      <c r="E158" s="40">
        <v>7959</v>
      </c>
      <c r="F158" s="7">
        <v>7125055.9800000004</v>
      </c>
      <c r="G158" s="8">
        <f t="shared" si="4"/>
        <v>1.3875099699198336E-3</v>
      </c>
      <c r="I158" s="38"/>
    </row>
    <row r="159" spans="1:9" ht="30" x14ac:dyDescent="0.25">
      <c r="A159" s="25" t="s">
        <v>501</v>
      </c>
      <c r="B159" s="25" t="s">
        <v>287</v>
      </c>
      <c r="C159" s="25" t="s">
        <v>288</v>
      </c>
      <c r="D159" s="25" t="s">
        <v>49</v>
      </c>
      <c r="E159" s="40">
        <v>74800</v>
      </c>
      <c r="F159" s="7">
        <v>67300140.599999994</v>
      </c>
      <c r="G159" s="8">
        <f t="shared" si="4"/>
        <v>1.3105808055631102E-2</v>
      </c>
      <c r="I159" s="38"/>
    </row>
    <row r="160" spans="1:9" ht="30" x14ac:dyDescent="0.25">
      <c r="A160" s="25" t="s">
        <v>340</v>
      </c>
      <c r="B160" s="25" t="s">
        <v>216</v>
      </c>
      <c r="C160" s="25" t="s">
        <v>217</v>
      </c>
      <c r="D160" s="25" t="s">
        <v>91</v>
      </c>
      <c r="E160" s="40">
        <v>15000</v>
      </c>
      <c r="F160" s="7">
        <v>14300103.300000001</v>
      </c>
      <c r="G160" s="8">
        <f t="shared" si="4"/>
        <v>2.7847550889885798E-3</v>
      </c>
      <c r="I160" s="38"/>
    </row>
    <row r="161" spans="1:9" x14ac:dyDescent="0.25">
      <c r="A161" s="25" t="s">
        <v>333</v>
      </c>
      <c r="B161" s="25" t="s">
        <v>204</v>
      </c>
      <c r="C161" s="25" t="s">
        <v>205</v>
      </c>
      <c r="D161" s="25" t="s">
        <v>69</v>
      </c>
      <c r="E161" s="40">
        <v>47100</v>
      </c>
      <c r="F161" s="7">
        <v>44498196</v>
      </c>
      <c r="G161" s="8">
        <f t="shared" si="4"/>
        <v>8.665432351234223E-3</v>
      </c>
      <c r="I161" s="38"/>
    </row>
    <row r="162" spans="1:9" ht="30" x14ac:dyDescent="0.25">
      <c r="A162" s="25" t="s">
        <v>599</v>
      </c>
      <c r="B162" s="25" t="s">
        <v>194</v>
      </c>
      <c r="C162" s="25" t="s">
        <v>195</v>
      </c>
      <c r="D162" s="25" t="s">
        <v>595</v>
      </c>
      <c r="E162" s="40">
        <v>56100</v>
      </c>
      <c r="F162" s="7">
        <v>51217617</v>
      </c>
      <c r="G162" s="8">
        <f t="shared" si="4"/>
        <v>9.9739502991295168E-3</v>
      </c>
      <c r="I162" s="38"/>
    </row>
    <row r="163" spans="1:9" x14ac:dyDescent="0.25">
      <c r="A163" s="25" t="s">
        <v>603</v>
      </c>
      <c r="B163" s="25" t="s">
        <v>602</v>
      </c>
      <c r="C163" s="9" t="s">
        <v>604</v>
      </c>
      <c r="D163" s="25" t="s">
        <v>596</v>
      </c>
      <c r="E163" s="40">
        <v>40000</v>
      </c>
      <c r="F163" s="7">
        <v>38009600</v>
      </c>
      <c r="G163" s="8">
        <f t="shared" si="4"/>
        <v>7.4018645047424459E-3</v>
      </c>
      <c r="I163" s="38"/>
    </row>
    <row r="164" spans="1:9" ht="30" x14ac:dyDescent="0.25">
      <c r="A164" s="25" t="s">
        <v>722</v>
      </c>
      <c r="B164" s="25" t="s">
        <v>731</v>
      </c>
      <c r="C164" s="63" t="s">
        <v>286</v>
      </c>
      <c r="D164" s="25" t="s">
        <v>719</v>
      </c>
      <c r="E164" s="55">
        <v>3398</v>
      </c>
      <c r="F164" s="7">
        <v>3442921.56</v>
      </c>
      <c r="G164" s="8">
        <f t="shared" si="4"/>
        <v>6.7046322212221357E-4</v>
      </c>
      <c r="I164" s="38"/>
    </row>
    <row r="165" spans="1:9" ht="30" x14ac:dyDescent="0.25">
      <c r="A165" s="50"/>
      <c r="B165" s="50" t="s">
        <v>730</v>
      </c>
      <c r="C165" s="50" t="s">
        <v>286</v>
      </c>
      <c r="D165" s="50" t="s">
        <v>729</v>
      </c>
      <c r="E165" s="55">
        <v>10495</v>
      </c>
      <c r="F165" s="7">
        <v>10570010.4</v>
      </c>
      <c r="G165" s="8">
        <f t="shared" ref="G165:G185" si="5">F165/$F$264</f>
        <v>2.0583690645131361E-3</v>
      </c>
      <c r="I165" s="38"/>
    </row>
    <row r="166" spans="1:9" x14ac:dyDescent="0.25">
      <c r="A166" s="50" t="s">
        <v>632</v>
      </c>
      <c r="B166" s="50" t="s">
        <v>631</v>
      </c>
      <c r="C166" s="9" t="s">
        <v>633</v>
      </c>
      <c r="D166" s="50" t="s">
        <v>625</v>
      </c>
      <c r="E166" s="40">
        <v>21218</v>
      </c>
      <c r="F166" s="7">
        <v>19919034.039999999</v>
      </c>
      <c r="G166" s="8">
        <f t="shared" si="5"/>
        <v>3.8789671827494242E-3</v>
      </c>
      <c r="I166" s="38"/>
    </row>
    <row r="167" spans="1:9" ht="30" x14ac:dyDescent="0.25">
      <c r="A167" s="25" t="s">
        <v>630</v>
      </c>
      <c r="B167" s="25" t="s">
        <v>629</v>
      </c>
      <c r="C167" s="9" t="s">
        <v>634</v>
      </c>
      <c r="D167" s="25" t="s">
        <v>626</v>
      </c>
      <c r="E167" s="40">
        <v>10000</v>
      </c>
      <c r="F167" s="7">
        <v>9640000</v>
      </c>
      <c r="G167" s="8">
        <f t="shared" si="5"/>
        <v>1.8772618976710404E-3</v>
      </c>
      <c r="I167" s="38"/>
    </row>
    <row r="168" spans="1:9" ht="30" x14ac:dyDescent="0.25">
      <c r="A168" s="25" t="s">
        <v>716</v>
      </c>
      <c r="B168" s="25" t="s">
        <v>631</v>
      </c>
      <c r="C168" s="63" t="s">
        <v>633</v>
      </c>
      <c r="D168" s="25" t="s">
        <v>713</v>
      </c>
      <c r="E168" s="40">
        <v>11541</v>
      </c>
      <c r="F168" s="7">
        <v>10203513.51</v>
      </c>
      <c r="G168" s="8">
        <f t="shared" si="5"/>
        <v>1.9869986654247611E-3</v>
      </c>
      <c r="I168" s="38"/>
    </row>
    <row r="169" spans="1:9" x14ac:dyDescent="0.25">
      <c r="A169" s="25" t="s">
        <v>646</v>
      </c>
      <c r="B169" s="25" t="s">
        <v>234</v>
      </c>
      <c r="C169" s="50" t="s">
        <v>235</v>
      </c>
      <c r="D169" s="25" t="s">
        <v>647</v>
      </c>
      <c r="E169" s="40">
        <v>10000</v>
      </c>
      <c r="F169" s="7">
        <v>9798600</v>
      </c>
      <c r="G169" s="8">
        <f t="shared" si="5"/>
        <v>1.9081471400953793E-3</v>
      </c>
      <c r="I169" s="38"/>
    </row>
    <row r="170" spans="1:9" x14ac:dyDescent="0.25">
      <c r="A170" s="25" t="s">
        <v>648</v>
      </c>
      <c r="B170" s="25" t="s">
        <v>602</v>
      </c>
      <c r="C170" s="9" t="s">
        <v>604</v>
      </c>
      <c r="D170" s="25" t="s">
        <v>649</v>
      </c>
      <c r="E170" s="40">
        <v>10000</v>
      </c>
      <c r="F170" s="7">
        <v>9819100</v>
      </c>
      <c r="G170" s="8">
        <f t="shared" si="5"/>
        <v>1.9121392426786009E-3</v>
      </c>
      <c r="I170" s="38"/>
    </row>
    <row r="171" spans="1:9" x14ac:dyDescent="0.25">
      <c r="A171" s="25" t="s">
        <v>682</v>
      </c>
      <c r="B171" s="25" t="s">
        <v>158</v>
      </c>
      <c r="C171" s="63" t="s">
        <v>159</v>
      </c>
      <c r="D171" s="25" t="s">
        <v>684</v>
      </c>
      <c r="E171" s="40">
        <v>58226</v>
      </c>
      <c r="F171" s="7">
        <v>49438983.020000003</v>
      </c>
      <c r="G171" s="8">
        <f t="shared" si="5"/>
        <v>9.6275849671215302E-3</v>
      </c>
      <c r="I171" s="38"/>
    </row>
    <row r="172" spans="1:9" ht="29.25" customHeight="1" x14ac:dyDescent="0.25">
      <c r="A172" s="25" t="s">
        <v>681</v>
      </c>
      <c r="B172" s="25" t="s">
        <v>158</v>
      </c>
      <c r="C172" s="25" t="s">
        <v>159</v>
      </c>
      <c r="D172" s="25" t="s">
        <v>683</v>
      </c>
      <c r="E172" s="40">
        <v>30000</v>
      </c>
      <c r="F172" s="7">
        <v>25713300</v>
      </c>
      <c r="G172" s="8">
        <f t="shared" si="5"/>
        <v>5.0073234806415736E-3</v>
      </c>
      <c r="I172" s="38"/>
    </row>
    <row r="173" spans="1:9" ht="36" customHeight="1" x14ac:dyDescent="0.25">
      <c r="A173" s="25" t="s">
        <v>658</v>
      </c>
      <c r="B173" s="25" t="s">
        <v>657</v>
      </c>
      <c r="C173" s="9" t="s">
        <v>659</v>
      </c>
      <c r="D173" s="25" t="s">
        <v>650</v>
      </c>
      <c r="E173" s="40">
        <v>10000</v>
      </c>
      <c r="F173" s="7">
        <v>9854541.8000000007</v>
      </c>
      <c r="G173" s="8">
        <f t="shared" si="5"/>
        <v>1.9190410622558706E-3</v>
      </c>
      <c r="I173" s="38"/>
    </row>
    <row r="174" spans="1:9" ht="26.25" customHeight="1" x14ac:dyDescent="0.25">
      <c r="A174" s="25" t="s">
        <v>653</v>
      </c>
      <c r="B174" s="25" t="s">
        <v>273</v>
      </c>
      <c r="C174" s="63" t="s">
        <v>274</v>
      </c>
      <c r="D174" s="25" t="s">
        <v>651</v>
      </c>
      <c r="E174" s="40">
        <v>7000</v>
      </c>
      <c r="F174" s="7">
        <v>6969480</v>
      </c>
      <c r="G174" s="8">
        <f t="shared" si="5"/>
        <v>1.3572136152054319E-3</v>
      </c>
      <c r="I174" s="38"/>
    </row>
    <row r="175" spans="1:9" ht="27.75" customHeight="1" x14ac:dyDescent="0.25">
      <c r="A175" s="25" t="s">
        <v>655</v>
      </c>
      <c r="B175" s="25" t="s">
        <v>654</v>
      </c>
      <c r="C175" s="9" t="s">
        <v>656</v>
      </c>
      <c r="D175" s="25" t="s">
        <v>652</v>
      </c>
      <c r="E175" s="40">
        <v>28500</v>
      </c>
      <c r="F175" s="7">
        <v>28013220</v>
      </c>
      <c r="G175" s="8">
        <f t="shared" si="5"/>
        <v>5.45520233787099E-3</v>
      </c>
      <c r="I175" s="38"/>
    </row>
    <row r="176" spans="1:9" ht="31.5" customHeight="1" x14ac:dyDescent="0.25">
      <c r="A176" s="25" t="s">
        <v>725</v>
      </c>
      <c r="B176" s="25" t="s">
        <v>275</v>
      </c>
      <c r="C176" s="63" t="s">
        <v>276</v>
      </c>
      <c r="D176" s="25" t="s">
        <v>726</v>
      </c>
      <c r="E176" s="40">
        <v>27000</v>
      </c>
      <c r="F176" s="7">
        <v>25952195</v>
      </c>
      <c r="G176" s="8">
        <f t="shared" si="5"/>
        <v>5.0538451073059015E-3</v>
      </c>
      <c r="I176" s="38"/>
    </row>
    <row r="177" spans="1:10" ht="30.75" customHeight="1" x14ac:dyDescent="0.25">
      <c r="A177" s="25" t="s">
        <v>669</v>
      </c>
      <c r="B177" s="25" t="s">
        <v>174</v>
      </c>
      <c r="C177" s="25" t="s">
        <v>175</v>
      </c>
      <c r="D177" s="25" t="s">
        <v>670</v>
      </c>
      <c r="E177" s="40">
        <v>16000</v>
      </c>
      <c r="F177" s="7">
        <v>15415360</v>
      </c>
      <c r="G177" s="8">
        <f t="shared" si="5"/>
        <v>3.0019365110873705E-3</v>
      </c>
      <c r="I177" s="38"/>
    </row>
    <row r="178" spans="1:10" ht="30.75" customHeight="1" x14ac:dyDescent="0.25">
      <c r="A178" s="63" t="s">
        <v>728</v>
      </c>
      <c r="B178" s="63" t="s">
        <v>158</v>
      </c>
      <c r="C178" s="63" t="s">
        <v>159</v>
      </c>
      <c r="D178" s="63" t="s">
        <v>727</v>
      </c>
      <c r="E178" s="40">
        <v>49444</v>
      </c>
      <c r="F178" s="7">
        <v>53316305.210000001</v>
      </c>
      <c r="G178" s="8">
        <f t="shared" si="5"/>
        <v>1.0382641939349894E-2</v>
      </c>
      <c r="I178" s="38"/>
    </row>
    <row r="179" spans="1:10" ht="30.75" customHeight="1" x14ac:dyDescent="0.25">
      <c r="A179" s="25" t="s">
        <v>677</v>
      </c>
      <c r="B179" s="25" t="s">
        <v>208</v>
      </c>
      <c r="C179" s="50" t="s">
        <v>209</v>
      </c>
      <c r="D179" s="25" t="s">
        <v>678</v>
      </c>
      <c r="E179" s="40">
        <v>22000</v>
      </c>
      <c r="F179" s="7">
        <v>21060160</v>
      </c>
      <c r="G179" s="8">
        <f t="shared" si="5"/>
        <v>4.1011862994663629E-3</v>
      </c>
      <c r="I179" s="38"/>
    </row>
    <row r="180" spans="1:10" ht="30.75" customHeight="1" x14ac:dyDescent="0.25">
      <c r="A180" s="25" t="s">
        <v>679</v>
      </c>
      <c r="B180" s="25" t="s">
        <v>602</v>
      </c>
      <c r="C180" s="9" t="s">
        <v>604</v>
      </c>
      <c r="D180" s="25" t="s">
        <v>680</v>
      </c>
      <c r="E180" s="40">
        <v>91000</v>
      </c>
      <c r="F180" s="7">
        <v>87341190</v>
      </c>
      <c r="G180" s="8">
        <f t="shared" si="5"/>
        <v>1.7008536108324368E-2</v>
      </c>
      <c r="I180" s="38"/>
    </row>
    <row r="181" spans="1:10" ht="30.75" customHeight="1" x14ac:dyDescent="0.25">
      <c r="A181" s="25" t="s">
        <v>698</v>
      </c>
      <c r="B181" s="25" t="s">
        <v>202</v>
      </c>
      <c r="C181" s="25" t="s">
        <v>203</v>
      </c>
      <c r="D181" s="25" t="s">
        <v>697</v>
      </c>
      <c r="E181" s="40">
        <v>27000</v>
      </c>
      <c r="F181" s="7">
        <v>26422470</v>
      </c>
      <c r="G181" s="8">
        <f t="shared" si="5"/>
        <v>5.1454249142485623E-3</v>
      </c>
      <c r="I181" s="38"/>
    </row>
    <row r="182" spans="1:10" ht="30.75" customHeight="1" x14ac:dyDescent="0.25">
      <c r="A182" s="25" t="s">
        <v>715</v>
      </c>
      <c r="B182" s="25" t="s">
        <v>202</v>
      </c>
      <c r="C182" s="63" t="s">
        <v>203</v>
      </c>
      <c r="D182" s="25" t="s">
        <v>714</v>
      </c>
      <c r="E182" s="40">
        <v>25000</v>
      </c>
      <c r="F182" s="7">
        <v>25241250</v>
      </c>
      <c r="G182" s="8">
        <f t="shared" si="5"/>
        <v>4.9153980160362189E-3</v>
      </c>
      <c r="I182" s="38"/>
    </row>
    <row r="183" spans="1:10" ht="15" customHeight="1" x14ac:dyDescent="0.25">
      <c r="A183" s="25" t="s">
        <v>362</v>
      </c>
      <c r="B183" s="25" t="s">
        <v>232</v>
      </c>
      <c r="C183" s="25" t="s">
        <v>233</v>
      </c>
      <c r="D183" s="25" t="s">
        <v>756</v>
      </c>
      <c r="E183" s="40">
        <v>89850</v>
      </c>
      <c r="F183" s="7">
        <v>90573292.5</v>
      </c>
      <c r="G183" s="8">
        <f t="shared" si="5"/>
        <v>1.7637945120006663E-2</v>
      </c>
      <c r="I183" s="38"/>
    </row>
    <row r="184" spans="1:10" x14ac:dyDescent="0.25">
      <c r="A184" s="25" t="s">
        <v>757</v>
      </c>
      <c r="B184" s="25" t="s">
        <v>202</v>
      </c>
      <c r="C184" s="25" t="s">
        <v>203</v>
      </c>
      <c r="D184" s="32" t="s">
        <v>758</v>
      </c>
      <c r="E184" s="40">
        <v>45000</v>
      </c>
      <c r="F184" s="7">
        <v>44001000</v>
      </c>
      <c r="G184" s="8">
        <f t="shared" si="5"/>
        <v>8.5686100372845912E-3</v>
      </c>
      <c r="I184" s="38"/>
    </row>
    <row r="185" spans="1:10" ht="16.5" customHeight="1" x14ac:dyDescent="0.25">
      <c r="A185" s="25" t="s">
        <v>291</v>
      </c>
      <c r="B185" s="25"/>
      <c r="C185" s="25"/>
      <c r="D185" s="25"/>
      <c r="E185" s="40"/>
      <c r="F185" s="7">
        <f>SUM(F5:F184)</f>
        <v>4693813224.1899996</v>
      </c>
      <c r="G185" s="8">
        <f t="shared" si="5"/>
        <v>0.91405775109505638</v>
      </c>
      <c r="I185" s="38"/>
    </row>
    <row r="186" spans="1:10" ht="16.5" customHeight="1" x14ac:dyDescent="0.25">
      <c r="A186" s="13"/>
      <c r="B186" s="13"/>
      <c r="C186" s="13"/>
      <c r="D186" s="13"/>
      <c r="E186" s="14"/>
      <c r="F186" s="15"/>
      <c r="G186" s="16"/>
    </row>
    <row r="187" spans="1:10" ht="16.5" customHeight="1" x14ac:dyDescent="0.25">
      <c r="A187" s="17" t="s">
        <v>506</v>
      </c>
      <c r="B187" s="13"/>
      <c r="C187" s="13"/>
      <c r="D187" s="13"/>
      <c r="E187" s="14"/>
      <c r="F187" s="15"/>
      <c r="G187" s="16"/>
    </row>
    <row r="188" spans="1:10" ht="28.5" customHeight="1" x14ac:dyDescent="0.25">
      <c r="A188" s="25" t="s">
        <v>0</v>
      </c>
      <c r="B188" s="25" t="s">
        <v>20</v>
      </c>
      <c r="C188" s="25" t="s">
        <v>1</v>
      </c>
      <c r="D188" s="25" t="s">
        <v>22</v>
      </c>
      <c r="E188" s="32" t="s">
        <v>10</v>
      </c>
      <c r="F188" s="32" t="s">
        <v>6</v>
      </c>
      <c r="G188" s="25" t="s">
        <v>2</v>
      </c>
    </row>
    <row r="189" spans="1:10" ht="30" x14ac:dyDescent="0.25">
      <c r="A189" s="25" t="s">
        <v>410</v>
      </c>
      <c r="B189" s="25" t="s">
        <v>277</v>
      </c>
      <c r="C189" s="25" t="s">
        <v>278</v>
      </c>
      <c r="D189" s="25" t="s">
        <v>149</v>
      </c>
      <c r="E189" s="6">
        <v>63200</v>
      </c>
      <c r="F189" s="7">
        <v>6915344</v>
      </c>
      <c r="G189" s="8">
        <f t="shared" ref="G189:G202" si="6">F189/$F$264</f>
        <v>1.3466713485983449E-3</v>
      </c>
      <c r="H189" s="64"/>
      <c r="I189" s="64"/>
      <c r="J189" s="45"/>
    </row>
    <row r="190" spans="1:10" ht="30" x14ac:dyDescent="0.25">
      <c r="A190" s="25" t="s">
        <v>411</v>
      </c>
      <c r="B190" s="25" t="s">
        <v>222</v>
      </c>
      <c r="C190" s="25" t="s">
        <v>223</v>
      </c>
      <c r="D190" s="25" t="s">
        <v>151</v>
      </c>
      <c r="E190" s="6">
        <v>1177</v>
      </c>
      <c r="F190" s="7">
        <v>25490042</v>
      </c>
      <c r="G190" s="8">
        <f t="shared" si="6"/>
        <v>4.963846951933042E-3</v>
      </c>
      <c r="H190" s="64"/>
      <c r="I190" s="64"/>
      <c r="J190" s="45"/>
    </row>
    <row r="191" spans="1:10" ht="26.25" customHeight="1" x14ac:dyDescent="0.25">
      <c r="A191" s="25" t="s">
        <v>412</v>
      </c>
      <c r="B191" s="25" t="s">
        <v>279</v>
      </c>
      <c r="C191" s="25" t="s">
        <v>280</v>
      </c>
      <c r="D191" s="25" t="s">
        <v>150</v>
      </c>
      <c r="E191" s="6">
        <v>134810</v>
      </c>
      <c r="F191" s="7">
        <v>40857753</v>
      </c>
      <c r="G191" s="8">
        <f t="shared" si="6"/>
        <v>7.9565044534600261E-3</v>
      </c>
      <c r="H191" s="64"/>
      <c r="I191" s="64"/>
      <c r="J191" s="45"/>
    </row>
    <row r="192" spans="1:10" ht="30.75" customHeight="1" x14ac:dyDescent="0.25">
      <c r="A192" s="25" t="s">
        <v>414</v>
      </c>
      <c r="B192" s="25" t="s">
        <v>232</v>
      </c>
      <c r="C192" s="25" t="s">
        <v>233</v>
      </c>
      <c r="D192" s="25" t="s">
        <v>153</v>
      </c>
      <c r="E192" s="6">
        <v>50990</v>
      </c>
      <c r="F192" s="7">
        <v>13437475</v>
      </c>
      <c r="G192" s="8">
        <f t="shared" si="6"/>
        <v>2.6167696907061374E-3</v>
      </c>
      <c r="H192" s="64"/>
      <c r="I192" s="64"/>
      <c r="J192" s="45"/>
    </row>
    <row r="193" spans="1:10" ht="27.75" customHeight="1" x14ac:dyDescent="0.25">
      <c r="A193" s="25" t="s">
        <v>413</v>
      </c>
      <c r="B193" s="25" t="s">
        <v>281</v>
      </c>
      <c r="C193" s="25" t="s">
        <v>282</v>
      </c>
      <c r="D193" s="25" t="s">
        <v>152</v>
      </c>
      <c r="E193" s="6">
        <v>3525</v>
      </c>
      <c r="F193" s="7">
        <v>22417862.5</v>
      </c>
      <c r="G193" s="8">
        <f t="shared" si="6"/>
        <v>4.3655808193442383E-3</v>
      </c>
      <c r="H193" s="64"/>
      <c r="I193" s="64"/>
      <c r="J193" s="45"/>
    </row>
    <row r="194" spans="1:10" ht="27.75" customHeight="1" x14ac:dyDescent="0.25">
      <c r="A194" s="25" t="s">
        <v>420</v>
      </c>
      <c r="B194" s="25" t="s">
        <v>275</v>
      </c>
      <c r="C194" s="25" t="s">
        <v>276</v>
      </c>
      <c r="D194" s="25" t="s">
        <v>156</v>
      </c>
      <c r="E194" s="6">
        <v>121450</v>
      </c>
      <c r="F194" s="7">
        <v>31637725</v>
      </c>
      <c r="G194" s="8">
        <f t="shared" si="6"/>
        <v>6.1610265219392652E-3</v>
      </c>
      <c r="H194" s="64"/>
      <c r="I194" s="64"/>
      <c r="J194" s="45"/>
    </row>
    <row r="195" spans="1:10" ht="30" x14ac:dyDescent="0.25">
      <c r="A195" s="25" t="s">
        <v>418</v>
      </c>
      <c r="B195" s="25" t="s">
        <v>257</v>
      </c>
      <c r="C195" s="25" t="s">
        <v>258</v>
      </c>
      <c r="D195" s="25" t="s">
        <v>157</v>
      </c>
      <c r="E195" s="6">
        <v>9135</v>
      </c>
      <c r="F195" s="7">
        <v>4476150</v>
      </c>
      <c r="G195" s="8">
        <f t="shared" si="6"/>
        <v>8.7167073062865432E-4</v>
      </c>
      <c r="H195" s="64"/>
      <c r="I195" s="64"/>
      <c r="J195" s="45"/>
    </row>
    <row r="196" spans="1:10" ht="30" customHeight="1" x14ac:dyDescent="0.25">
      <c r="A196" s="25" t="s">
        <v>620</v>
      </c>
      <c r="B196" s="25" t="s">
        <v>619</v>
      </c>
      <c r="C196" s="25" t="s">
        <v>622</v>
      </c>
      <c r="D196" s="25" t="s">
        <v>617</v>
      </c>
      <c r="E196" s="6">
        <v>22500</v>
      </c>
      <c r="F196" s="7">
        <v>5109750</v>
      </c>
      <c r="G196" s="8">
        <f t="shared" si="6"/>
        <v>9.9505591095690855E-4</v>
      </c>
      <c r="H196" s="64"/>
      <c r="I196" s="64"/>
      <c r="J196" s="45"/>
    </row>
    <row r="197" spans="1:10" ht="16.5" customHeight="1" x14ac:dyDescent="0.25">
      <c r="A197" s="25" t="s">
        <v>621</v>
      </c>
      <c r="B197" s="25" t="s">
        <v>252</v>
      </c>
      <c r="C197" s="25" t="s">
        <v>253</v>
      </c>
      <c r="D197" s="25" t="s">
        <v>618</v>
      </c>
      <c r="E197" s="6">
        <v>4175</v>
      </c>
      <c r="F197" s="7">
        <v>6733440</v>
      </c>
      <c r="G197" s="8">
        <f t="shared" si="6"/>
        <v>1.3112479618520841E-3</v>
      </c>
      <c r="H197" s="64"/>
      <c r="I197" s="64"/>
      <c r="J197" s="45"/>
    </row>
    <row r="198" spans="1:10" ht="30" x14ac:dyDescent="0.25">
      <c r="A198" s="25" t="s">
        <v>760</v>
      </c>
      <c r="B198" s="25" t="s">
        <v>761</v>
      </c>
      <c r="C198" s="9" t="s">
        <v>759</v>
      </c>
      <c r="D198" s="25" t="s">
        <v>643</v>
      </c>
      <c r="E198" s="6">
        <v>91010</v>
      </c>
      <c r="F198" s="7">
        <v>4031699.3</v>
      </c>
      <c r="G198" s="8">
        <f t="shared" si="6"/>
        <v>7.8511986294159809E-4</v>
      </c>
      <c r="H198" s="64"/>
      <c r="I198" s="64"/>
      <c r="J198" s="45"/>
    </row>
    <row r="199" spans="1:10" x14ac:dyDescent="0.25">
      <c r="A199" s="25" t="s">
        <v>416</v>
      </c>
      <c r="B199" s="25" t="s">
        <v>283</v>
      </c>
      <c r="C199" s="25" t="s">
        <v>284</v>
      </c>
      <c r="D199" s="25" t="s">
        <v>154</v>
      </c>
      <c r="E199" s="6">
        <v>6000</v>
      </c>
      <c r="F199" s="7">
        <v>9228000</v>
      </c>
      <c r="G199" s="8">
        <f t="shared" si="6"/>
        <v>1.7970303725838549E-3</v>
      </c>
      <c r="H199" s="64"/>
      <c r="I199" s="64"/>
      <c r="J199" s="45"/>
    </row>
    <row r="200" spans="1:10" ht="30" x14ac:dyDescent="0.25">
      <c r="A200" s="25" t="s">
        <v>415</v>
      </c>
      <c r="B200" s="25" t="s">
        <v>240</v>
      </c>
      <c r="C200" s="63" t="s">
        <v>241</v>
      </c>
      <c r="D200" s="25" t="s">
        <v>155</v>
      </c>
      <c r="E200" s="6">
        <v>52063</v>
      </c>
      <c r="F200" s="7">
        <v>25206183.899999999</v>
      </c>
      <c r="G200" s="8">
        <f t="shared" si="6"/>
        <v>4.9085693590414136E-3</v>
      </c>
      <c r="H200" s="64"/>
      <c r="I200" s="64"/>
      <c r="J200" s="45"/>
    </row>
    <row r="201" spans="1:10" x14ac:dyDescent="0.25">
      <c r="A201" s="63" t="s">
        <v>693</v>
      </c>
      <c r="B201" s="63" t="s">
        <v>694</v>
      </c>
      <c r="C201" s="9" t="s">
        <v>695</v>
      </c>
      <c r="D201" s="63" t="s">
        <v>696</v>
      </c>
      <c r="E201" s="6">
        <v>310000000</v>
      </c>
      <c r="F201" s="7">
        <v>12758050</v>
      </c>
      <c r="G201" s="8">
        <f t="shared" si="6"/>
        <v>2.4844607005790474E-3</v>
      </c>
      <c r="H201" s="64"/>
      <c r="I201" s="64"/>
      <c r="J201" s="45"/>
    </row>
    <row r="202" spans="1:10" ht="16.5" customHeight="1" x14ac:dyDescent="0.25">
      <c r="A202" s="25" t="s">
        <v>291</v>
      </c>
      <c r="B202" s="25"/>
      <c r="C202" s="25"/>
      <c r="D202" s="25"/>
      <c r="E202" s="6"/>
      <c r="F202" s="7">
        <f>SUM(F189:F201)</f>
        <v>208299474.70000002</v>
      </c>
      <c r="G202" s="8">
        <f t="shared" si="6"/>
        <v>4.0563554684564615E-2</v>
      </c>
    </row>
    <row r="203" spans="1:10" ht="16.5" customHeight="1" x14ac:dyDescent="0.25">
      <c r="A203" s="13"/>
      <c r="B203" s="13"/>
      <c r="C203" s="13"/>
      <c r="D203" s="13"/>
      <c r="E203" s="14"/>
      <c r="F203" s="15"/>
      <c r="G203" s="16"/>
    </row>
    <row r="204" spans="1:10" x14ac:dyDescent="0.25">
      <c r="A204" s="3" t="s">
        <v>507</v>
      </c>
    </row>
    <row r="205" spans="1:10" ht="45" customHeight="1" x14ac:dyDescent="0.25">
      <c r="A205" s="25" t="s">
        <v>3</v>
      </c>
      <c r="B205" s="25" t="s">
        <v>1</v>
      </c>
      <c r="C205" s="25" t="s">
        <v>515</v>
      </c>
      <c r="D205" s="25" t="s">
        <v>7</v>
      </c>
      <c r="E205" s="25" t="s">
        <v>5</v>
      </c>
      <c r="F205" s="25" t="s">
        <v>12</v>
      </c>
      <c r="G205" s="25" t="s">
        <v>2</v>
      </c>
    </row>
    <row r="206" spans="1:10" ht="17.25" customHeight="1" x14ac:dyDescent="0.25">
      <c r="A206" s="25" t="s">
        <v>291</v>
      </c>
      <c r="B206" s="25"/>
      <c r="C206" s="25"/>
      <c r="D206" s="25"/>
      <c r="E206" s="6"/>
      <c r="F206" s="7"/>
      <c r="G206" s="8"/>
    </row>
    <row r="208" spans="1:10" x14ac:dyDescent="0.25">
      <c r="A208" s="3" t="s">
        <v>508</v>
      </c>
    </row>
    <row r="209" spans="1:11" ht="58.5" customHeight="1" x14ac:dyDescent="0.25">
      <c r="A209" s="25" t="s">
        <v>11</v>
      </c>
      <c r="B209" s="25" t="s">
        <v>8</v>
      </c>
      <c r="C209" s="25" t="s">
        <v>9</v>
      </c>
      <c r="D209" s="25" t="s">
        <v>17</v>
      </c>
      <c r="E209" s="25" t="s">
        <v>10</v>
      </c>
      <c r="F209" s="25" t="s">
        <v>6</v>
      </c>
      <c r="G209" s="25" t="s">
        <v>2</v>
      </c>
    </row>
    <row r="210" spans="1:11" ht="17.25" customHeight="1" x14ac:dyDescent="0.25">
      <c r="A210" s="25" t="s">
        <v>291</v>
      </c>
      <c r="B210" s="25"/>
      <c r="C210" s="25"/>
      <c r="D210" s="25"/>
      <c r="E210" s="6"/>
      <c r="F210" s="7"/>
      <c r="G210" s="8"/>
    </row>
    <row r="212" spans="1:11" x14ac:dyDescent="0.25">
      <c r="A212" s="3" t="s">
        <v>509</v>
      </c>
    </row>
    <row r="213" spans="1:11" ht="42.75" customHeight="1" x14ac:dyDescent="0.25">
      <c r="A213" s="25" t="s">
        <v>15</v>
      </c>
      <c r="B213" s="25" t="s">
        <v>14</v>
      </c>
      <c r="C213" s="25" t="s">
        <v>16</v>
      </c>
      <c r="D213" s="77" t="s">
        <v>13</v>
      </c>
      <c r="E213" s="78"/>
      <c r="F213" s="25" t="s">
        <v>6</v>
      </c>
      <c r="G213" s="25" t="s">
        <v>2</v>
      </c>
    </row>
    <row r="214" spans="1:11" ht="17.25" customHeight="1" x14ac:dyDescent="0.25">
      <c r="A214" s="25" t="s">
        <v>291</v>
      </c>
      <c r="B214" s="25"/>
      <c r="C214" s="25"/>
      <c r="D214" s="77"/>
      <c r="E214" s="78"/>
      <c r="F214" s="7"/>
      <c r="G214" s="8"/>
    </row>
    <row r="216" spans="1:11" x14ac:dyDescent="0.25">
      <c r="A216" s="3" t="s">
        <v>510</v>
      </c>
      <c r="H216" s="49"/>
    </row>
    <row r="217" spans="1:11" ht="28.5" customHeight="1" x14ac:dyDescent="0.25">
      <c r="A217" s="25" t="s">
        <v>3</v>
      </c>
      <c r="B217" s="21" t="s">
        <v>1</v>
      </c>
      <c r="C217" s="25" t="s">
        <v>515</v>
      </c>
      <c r="D217" s="77" t="s">
        <v>4</v>
      </c>
      <c r="E217" s="78"/>
      <c r="F217" s="22" t="s">
        <v>18</v>
      </c>
      <c r="G217" s="46" t="s">
        <v>2</v>
      </c>
      <c r="J217" s="45"/>
    </row>
    <row r="218" spans="1:11" x14ac:dyDescent="0.25">
      <c r="A218" s="25" t="s">
        <v>293</v>
      </c>
      <c r="B218" s="34">
        <v>1027700167110</v>
      </c>
      <c r="C218" s="35" t="s">
        <v>520</v>
      </c>
      <c r="D218" s="81" t="s">
        <v>292</v>
      </c>
      <c r="E218" s="81"/>
      <c r="F218" s="7">
        <v>6782.07</v>
      </c>
      <c r="G218" s="8">
        <f t="shared" ref="G218:G225" si="7">F218/$F$264</f>
        <v>1.3207180081263312E-6</v>
      </c>
      <c r="H218" s="45"/>
      <c r="I218" s="45"/>
      <c r="J218" s="45"/>
      <c r="K218" s="45"/>
    </row>
    <row r="219" spans="1:11" x14ac:dyDescent="0.25">
      <c r="A219" s="25" t="s">
        <v>293</v>
      </c>
      <c r="B219" s="34">
        <v>1027700167110</v>
      </c>
      <c r="C219" s="35" t="s">
        <v>521</v>
      </c>
      <c r="D219" s="81" t="s">
        <v>292</v>
      </c>
      <c r="E219" s="81"/>
      <c r="F219" s="7">
        <v>10022.280000000001</v>
      </c>
      <c r="G219" s="8">
        <f t="shared" si="7"/>
        <v>1.9517058476961116E-6</v>
      </c>
      <c r="H219" s="45"/>
      <c r="I219" s="45"/>
      <c r="J219" s="45"/>
      <c r="K219" s="45"/>
    </row>
    <row r="220" spans="1:11" x14ac:dyDescent="0.25">
      <c r="A220" s="25" t="s">
        <v>293</v>
      </c>
      <c r="B220" s="34">
        <v>1027700167110</v>
      </c>
      <c r="C220" s="35" t="s">
        <v>519</v>
      </c>
      <c r="D220" s="81" t="s">
        <v>292</v>
      </c>
      <c r="E220" s="81"/>
      <c r="F220" s="7">
        <v>32996645.16</v>
      </c>
      <c r="G220" s="8">
        <f t="shared" si="7"/>
        <v>6.4256581649211157E-3</v>
      </c>
      <c r="H220" s="45"/>
      <c r="I220" s="45"/>
      <c r="J220" s="45"/>
      <c r="K220" s="45"/>
    </row>
    <row r="221" spans="1:11" x14ac:dyDescent="0.25">
      <c r="A221" s="25" t="s">
        <v>293</v>
      </c>
      <c r="B221" s="34">
        <v>1027700167110</v>
      </c>
      <c r="C221" s="35" t="s">
        <v>518</v>
      </c>
      <c r="D221" s="81" t="s">
        <v>292</v>
      </c>
      <c r="E221" s="81"/>
      <c r="F221" s="7">
        <v>1455.12</v>
      </c>
      <c r="G221" s="8">
        <f t="shared" si="7"/>
        <v>2.8336528345841123E-7</v>
      </c>
      <c r="H221" s="45"/>
      <c r="I221" s="45"/>
      <c r="J221" s="45"/>
      <c r="K221" s="45"/>
    </row>
    <row r="222" spans="1:11" ht="30" customHeight="1" x14ac:dyDescent="0.25">
      <c r="A222" s="25" t="s">
        <v>294</v>
      </c>
      <c r="B222" s="34">
        <v>1027700167110</v>
      </c>
      <c r="C222" s="19" t="s">
        <v>605</v>
      </c>
      <c r="D222" s="82" t="s">
        <v>292</v>
      </c>
      <c r="E222" s="82"/>
      <c r="F222" s="7">
        <v>754805.09</v>
      </c>
      <c r="G222" s="8">
        <f t="shared" si="7"/>
        <v>1.4698826095696686E-4</v>
      </c>
      <c r="H222" s="45"/>
      <c r="I222" s="45"/>
      <c r="J222" s="45"/>
      <c r="K222" s="45"/>
    </row>
    <row r="223" spans="1:11" ht="30" x14ac:dyDescent="0.25">
      <c r="A223" s="25" t="s">
        <v>294</v>
      </c>
      <c r="B223" s="34">
        <v>1027700167110</v>
      </c>
      <c r="C223" s="35" t="s">
        <v>516</v>
      </c>
      <c r="D223" s="82" t="s">
        <v>292</v>
      </c>
      <c r="E223" s="82"/>
      <c r="F223" s="7">
        <v>3962223.62</v>
      </c>
      <c r="G223" s="8">
        <f t="shared" si="7"/>
        <v>7.7159039749774062E-4</v>
      </c>
      <c r="H223" s="45"/>
      <c r="I223" s="45"/>
      <c r="J223" s="45"/>
      <c r="K223" s="45"/>
    </row>
    <row r="224" spans="1:11" ht="30" x14ac:dyDescent="0.25">
      <c r="A224" s="25" t="s">
        <v>294</v>
      </c>
      <c r="B224" s="34">
        <v>1027700167110</v>
      </c>
      <c r="C224" s="35" t="s">
        <v>517</v>
      </c>
      <c r="D224" s="82" t="s">
        <v>292</v>
      </c>
      <c r="E224" s="82"/>
      <c r="F224" s="7">
        <v>289856.34000000003</v>
      </c>
      <c r="G224" s="8">
        <f t="shared" si="7"/>
        <v>5.6445670423276179E-5</v>
      </c>
      <c r="H224" s="45"/>
      <c r="I224" s="45"/>
      <c r="J224" s="45"/>
      <c r="K224" s="45"/>
    </row>
    <row r="225" spans="1:11" x14ac:dyDescent="0.25">
      <c r="A225" s="25" t="s">
        <v>291</v>
      </c>
      <c r="B225" s="80"/>
      <c r="C225" s="80"/>
      <c r="D225" s="79"/>
      <c r="E225" s="79"/>
      <c r="F225" s="7">
        <f>SUM(F218:F224)</f>
        <v>38021789.680000007</v>
      </c>
      <c r="G225" s="8">
        <f t="shared" si="7"/>
        <v>7.4042382829383815E-3</v>
      </c>
      <c r="H225" s="45"/>
      <c r="I225" s="45"/>
      <c r="K225" s="45"/>
    </row>
    <row r="227" spans="1:11" ht="15.75" x14ac:dyDescent="0.25">
      <c r="A227" s="3" t="s">
        <v>511</v>
      </c>
      <c r="B227" s="26"/>
    </row>
    <row r="228" spans="1:11" ht="30" x14ac:dyDescent="0.25">
      <c r="A228" s="25" t="s">
        <v>19</v>
      </c>
      <c r="B228" s="28" t="s">
        <v>1</v>
      </c>
      <c r="C228" s="24" t="s">
        <v>522</v>
      </c>
      <c r="D228" s="83" t="s">
        <v>526</v>
      </c>
      <c r="E228" s="84"/>
      <c r="F228" s="22" t="s">
        <v>18</v>
      </c>
      <c r="G228" s="25" t="s">
        <v>2</v>
      </c>
    </row>
    <row r="229" spans="1:11" ht="30" x14ac:dyDescent="0.25">
      <c r="A229" s="25" t="s">
        <v>293</v>
      </c>
      <c r="B229" s="36">
        <v>1027700167110</v>
      </c>
      <c r="C229" s="25" t="s">
        <v>523</v>
      </c>
      <c r="D229" s="85" t="s">
        <v>528</v>
      </c>
      <c r="E229" s="86"/>
      <c r="F229" s="41">
        <v>71452.38</v>
      </c>
      <c r="G229" s="42">
        <f t="shared" ref="G229:G235" si="8">F229/$F$264</f>
        <v>1.3914401501235717E-5</v>
      </c>
      <c r="J229" s="45"/>
    </row>
    <row r="230" spans="1:11" ht="30" x14ac:dyDescent="0.25">
      <c r="A230" s="25" t="s">
        <v>293</v>
      </c>
      <c r="B230" s="36">
        <v>1027700167110</v>
      </c>
      <c r="C230" s="25" t="s">
        <v>523</v>
      </c>
      <c r="D230" s="85" t="s">
        <v>529</v>
      </c>
      <c r="E230" s="86"/>
      <c r="F230" s="41">
        <v>1838.73</v>
      </c>
      <c r="G230" s="42">
        <f t="shared" si="8"/>
        <v>3.5806823330961333E-7</v>
      </c>
      <c r="J230" s="45"/>
    </row>
    <row r="231" spans="1:11" ht="30.75" customHeight="1" x14ac:dyDescent="0.25">
      <c r="A231" s="25" t="s">
        <v>293</v>
      </c>
      <c r="B231" s="36">
        <v>1027700167110</v>
      </c>
      <c r="C231" s="25" t="s">
        <v>523</v>
      </c>
      <c r="D231" s="85" t="s">
        <v>530</v>
      </c>
      <c r="E231" s="86"/>
      <c r="F231" s="41">
        <v>4168.28</v>
      </c>
      <c r="G231" s="42">
        <f t="shared" si="8"/>
        <v>8.1171713929712075E-7</v>
      </c>
      <c r="J231" s="45"/>
    </row>
    <row r="232" spans="1:11" ht="34.5" customHeight="1" x14ac:dyDescent="0.25">
      <c r="A232" s="25" t="s">
        <v>524</v>
      </c>
      <c r="B232" s="36">
        <v>1027700067328</v>
      </c>
      <c r="C232" s="25" t="s">
        <v>524</v>
      </c>
      <c r="D232" s="85" t="s">
        <v>527</v>
      </c>
      <c r="E232" s="86"/>
      <c r="F232" s="41">
        <v>24094</v>
      </c>
      <c r="G232" s="42">
        <f t="shared" si="8"/>
        <v>4.6919863239093413E-6</v>
      </c>
      <c r="J232" s="45"/>
    </row>
    <row r="233" spans="1:11" ht="30" x14ac:dyDescent="0.25">
      <c r="A233" s="25" t="s">
        <v>295</v>
      </c>
      <c r="B233" s="36">
        <v>1047796383030</v>
      </c>
      <c r="C233" s="25" t="s">
        <v>525</v>
      </c>
      <c r="D233" s="85" t="s">
        <v>531</v>
      </c>
      <c r="E233" s="86"/>
      <c r="F233" s="41">
        <v>18078.57</v>
      </c>
      <c r="G233" s="42">
        <f t="shared" si="8"/>
        <v>3.5205612681928155E-6</v>
      </c>
      <c r="J233" s="45"/>
    </row>
    <row r="234" spans="1:11" ht="30" x14ac:dyDescent="0.25">
      <c r="A234" s="25" t="s">
        <v>295</v>
      </c>
      <c r="B234" s="36">
        <v>1047796383030</v>
      </c>
      <c r="C234" s="25" t="s">
        <v>525</v>
      </c>
      <c r="D234" s="85" t="s">
        <v>532</v>
      </c>
      <c r="E234" s="86"/>
      <c r="F234" s="41">
        <v>830146.12</v>
      </c>
      <c r="G234" s="42">
        <f t="shared" si="8"/>
        <v>1.6165992537089743E-4</v>
      </c>
      <c r="J234" s="45"/>
    </row>
    <row r="235" spans="1:11" x14ac:dyDescent="0.25">
      <c r="A235" s="25" t="s">
        <v>291</v>
      </c>
      <c r="B235" s="95"/>
      <c r="C235" s="83"/>
      <c r="D235" s="83"/>
      <c r="E235" s="84"/>
      <c r="F235" s="7">
        <f>SUM(F229:F234)</f>
        <v>949778.08</v>
      </c>
      <c r="G235" s="8">
        <f t="shared" si="8"/>
        <v>1.8495665983684205E-4</v>
      </c>
    </row>
    <row r="237" spans="1:11" x14ac:dyDescent="0.25">
      <c r="A237" s="3" t="s">
        <v>512</v>
      </c>
    </row>
    <row r="238" spans="1:11" ht="46.5" customHeight="1" x14ac:dyDescent="0.25">
      <c r="A238" s="25" t="s">
        <v>20</v>
      </c>
      <c r="B238" s="80" t="s">
        <v>1</v>
      </c>
      <c r="C238" s="80"/>
      <c r="D238" s="80" t="s">
        <v>22</v>
      </c>
      <c r="E238" s="80"/>
      <c r="F238" s="31" t="s">
        <v>21</v>
      </c>
      <c r="G238" s="25" t="s">
        <v>2</v>
      </c>
    </row>
    <row r="239" spans="1:11" x14ac:dyDescent="0.25">
      <c r="A239" s="63" t="s">
        <v>762</v>
      </c>
      <c r="B239" s="89" t="s">
        <v>266</v>
      </c>
      <c r="C239" s="90"/>
      <c r="D239" s="77" t="s">
        <v>147</v>
      </c>
      <c r="E239" s="78"/>
      <c r="F239" s="37">
        <v>495787.5</v>
      </c>
      <c r="G239" s="8">
        <f>F239/$F$264</f>
        <v>9.6548027291657782E-5</v>
      </c>
    </row>
    <row r="240" spans="1:11" x14ac:dyDescent="0.25">
      <c r="A240" s="63" t="s">
        <v>763</v>
      </c>
      <c r="B240" s="89" t="s">
        <v>201</v>
      </c>
      <c r="C240" s="90"/>
      <c r="D240" s="77" t="s">
        <v>62</v>
      </c>
      <c r="E240" s="78"/>
      <c r="F240" s="37">
        <v>6472.4</v>
      </c>
      <c r="G240" s="8">
        <f>F240/$F$264</f>
        <v>1.2604138907143196E-6</v>
      </c>
    </row>
    <row r="241" spans="1:7" x14ac:dyDescent="0.25">
      <c r="A241" s="63" t="s">
        <v>764</v>
      </c>
      <c r="B241" s="89" t="s">
        <v>221</v>
      </c>
      <c r="C241" s="90"/>
      <c r="D241" s="77" t="s">
        <v>50</v>
      </c>
      <c r="E241" s="78"/>
      <c r="F241" s="37">
        <v>242667</v>
      </c>
      <c r="G241" s="8">
        <f>F241/$F$264</f>
        <v>4.7256173539640912E-5</v>
      </c>
    </row>
    <row r="242" spans="1:7" ht="16.5" customHeight="1" x14ac:dyDescent="0.25">
      <c r="A242" s="25" t="s">
        <v>291</v>
      </c>
      <c r="B242" s="87"/>
      <c r="C242" s="88"/>
      <c r="D242" s="77"/>
      <c r="E242" s="78"/>
      <c r="F242" s="7">
        <f>SUM(F239:F241)</f>
        <v>744926.9</v>
      </c>
      <c r="G242" s="8">
        <f>F242/$F$264</f>
        <v>1.4506461472201302E-4</v>
      </c>
    </row>
    <row r="244" spans="1:7" x14ac:dyDescent="0.25">
      <c r="A244" s="3" t="s">
        <v>513</v>
      </c>
    </row>
    <row r="245" spans="1:7" ht="30" customHeight="1" x14ac:dyDescent="0.25">
      <c r="A245" s="25" t="s">
        <v>23</v>
      </c>
      <c r="B245" s="77" t="s">
        <v>20</v>
      </c>
      <c r="C245" s="78"/>
      <c r="D245" s="25" t="s">
        <v>22</v>
      </c>
      <c r="E245" s="25" t="s">
        <v>24</v>
      </c>
      <c r="F245" s="25" t="s">
        <v>21</v>
      </c>
      <c r="G245" s="25" t="s">
        <v>2</v>
      </c>
    </row>
    <row r="246" spans="1:7" ht="45" customHeight="1" x14ac:dyDescent="0.25">
      <c r="A246" s="25" t="s">
        <v>296</v>
      </c>
      <c r="B246" s="87" t="s">
        <v>158</v>
      </c>
      <c r="C246" s="88"/>
      <c r="D246" s="48" t="s">
        <v>86</v>
      </c>
      <c r="E246" s="2">
        <v>1080</v>
      </c>
      <c r="F246" s="7">
        <v>1439473.19</v>
      </c>
      <c r="G246" s="8">
        <f>F246/$F$264</f>
        <v>2.8031827513547576E-4</v>
      </c>
    </row>
    <row r="247" spans="1:7" ht="45" customHeight="1" x14ac:dyDescent="0.25">
      <c r="A247" s="25" t="s">
        <v>296</v>
      </c>
      <c r="B247" s="87" t="s">
        <v>158</v>
      </c>
      <c r="C247" s="88"/>
      <c r="D247" s="25" t="s">
        <v>119</v>
      </c>
      <c r="E247" s="2">
        <v>159270</v>
      </c>
      <c r="F247" s="7">
        <v>134191733.59999999</v>
      </c>
      <c r="G247" s="8">
        <f>F247/$F$264</f>
        <v>2.6132056895197375E-2</v>
      </c>
    </row>
    <row r="248" spans="1:7" ht="45" customHeight="1" x14ac:dyDescent="0.25">
      <c r="A248" s="25" t="s">
        <v>296</v>
      </c>
      <c r="B248" s="87" t="s">
        <v>158</v>
      </c>
      <c r="C248" s="88"/>
      <c r="D248" s="51" t="s">
        <v>123</v>
      </c>
      <c r="E248" s="2">
        <v>73702</v>
      </c>
      <c r="F248" s="7">
        <v>51899568.920000002</v>
      </c>
      <c r="G248" s="8">
        <f>F248/$F$264</f>
        <v>1.0106751373347319E-2</v>
      </c>
    </row>
    <row r="249" spans="1:7" ht="45" customHeight="1" x14ac:dyDescent="0.25">
      <c r="A249" s="63" t="s">
        <v>296</v>
      </c>
      <c r="B249" s="87" t="s">
        <v>158</v>
      </c>
      <c r="C249" s="88"/>
      <c r="D249" s="63" t="s">
        <v>123</v>
      </c>
      <c r="E249" s="2">
        <v>3365</v>
      </c>
      <c r="F249" s="7">
        <v>2369570.02</v>
      </c>
      <c r="G249" s="8">
        <f>F249/$F$264</f>
        <v>4.6144227307153582E-4</v>
      </c>
    </row>
    <row r="250" spans="1:7" ht="45" customHeight="1" x14ac:dyDescent="0.25">
      <c r="A250" s="63" t="s">
        <v>296</v>
      </c>
      <c r="B250" s="87" t="s">
        <v>158</v>
      </c>
      <c r="C250" s="88"/>
      <c r="D250" s="63" t="s">
        <v>123</v>
      </c>
      <c r="E250" s="2">
        <v>4828</v>
      </c>
      <c r="F250" s="7">
        <v>3399787.23</v>
      </c>
      <c r="G250" s="8">
        <f t="shared" ref="G250" si="9">F250/$F$264</f>
        <v>6.6206338455057786E-4</v>
      </c>
    </row>
    <row r="251" spans="1:7" ht="45" hidden="1" customHeight="1" x14ac:dyDescent="0.25">
      <c r="A251" s="25" t="s">
        <v>296</v>
      </c>
      <c r="B251" s="87" t="s">
        <v>158</v>
      </c>
      <c r="C251" s="88"/>
      <c r="D251" s="25" t="s">
        <v>703</v>
      </c>
      <c r="E251" s="6">
        <v>0</v>
      </c>
      <c r="F251" s="7">
        <v>0</v>
      </c>
      <c r="G251" s="8">
        <f>F251/$F$264</f>
        <v>0</v>
      </c>
    </row>
    <row r="252" spans="1:7" x14ac:dyDescent="0.25">
      <c r="A252" s="25" t="s">
        <v>291</v>
      </c>
      <c r="B252" s="96"/>
      <c r="C252" s="96"/>
      <c r="D252" s="30"/>
      <c r="E252" s="1"/>
      <c r="F252" s="7">
        <f>SUM(F246:F251)</f>
        <v>193300132.95999998</v>
      </c>
      <c r="G252" s="8">
        <f>F252/$F$264</f>
        <v>3.7642632201302283E-2</v>
      </c>
    </row>
    <row r="254" spans="1:7" x14ac:dyDescent="0.25">
      <c r="A254" s="3" t="s">
        <v>514</v>
      </c>
    </row>
    <row r="255" spans="1:7" ht="30" x14ac:dyDescent="0.25">
      <c r="A255" s="97" t="s">
        <v>25</v>
      </c>
      <c r="B255" s="98"/>
      <c r="C255" s="98"/>
      <c r="D255" s="98"/>
      <c r="E255" s="99"/>
      <c r="F255" s="25" t="s">
        <v>21</v>
      </c>
      <c r="G255" s="25" t="s">
        <v>2</v>
      </c>
    </row>
    <row r="256" spans="1:7" x14ac:dyDescent="0.25">
      <c r="A256" s="52" t="s">
        <v>765</v>
      </c>
      <c r="B256" s="53"/>
      <c r="C256" s="53"/>
      <c r="D256" s="53"/>
      <c r="E256" s="54"/>
      <c r="F256" s="7">
        <v>9255.89</v>
      </c>
      <c r="G256" s="8">
        <f>F256/$F$264</f>
        <v>1.8024615794641499E-6</v>
      </c>
    </row>
    <row r="257" spans="1:7" hidden="1" x14ac:dyDescent="0.25">
      <c r="A257" s="52" t="s">
        <v>736</v>
      </c>
      <c r="B257" s="57"/>
      <c r="C257" s="53"/>
      <c r="D257" s="53"/>
      <c r="E257" s="54"/>
      <c r="F257" s="51">
        <v>0</v>
      </c>
      <c r="G257" s="8">
        <f>F257/$F$264</f>
        <v>0</v>
      </c>
    </row>
    <row r="258" spans="1:7" ht="15" hidden="1" customHeight="1" x14ac:dyDescent="0.25">
      <c r="A258" s="91" t="s">
        <v>732</v>
      </c>
      <c r="B258" s="92"/>
      <c r="C258" s="92"/>
      <c r="D258" s="92"/>
      <c r="E258" s="93"/>
      <c r="F258" s="63">
        <v>0</v>
      </c>
      <c r="G258" s="8">
        <f>F258/$F$264</f>
        <v>0</v>
      </c>
    </row>
    <row r="259" spans="1:7" ht="15" hidden="1" customHeight="1" x14ac:dyDescent="0.25">
      <c r="A259" s="91" t="s">
        <v>733</v>
      </c>
      <c r="B259" s="92"/>
      <c r="C259" s="92"/>
      <c r="D259" s="92"/>
      <c r="E259" s="93"/>
      <c r="F259" s="63">
        <v>0</v>
      </c>
      <c r="G259" s="8">
        <f t="shared" ref="G259:G262" si="10">F259/$F$264</f>
        <v>0</v>
      </c>
    </row>
    <row r="260" spans="1:7" ht="15" hidden="1" customHeight="1" x14ac:dyDescent="0.25">
      <c r="A260" s="91" t="s">
        <v>734</v>
      </c>
      <c r="B260" s="92"/>
      <c r="C260" s="92"/>
      <c r="D260" s="92"/>
      <c r="E260" s="93"/>
      <c r="F260" s="63">
        <v>0</v>
      </c>
      <c r="G260" s="8">
        <f t="shared" si="10"/>
        <v>0</v>
      </c>
    </row>
    <row r="261" spans="1:7" ht="15" hidden="1" customHeight="1" x14ac:dyDescent="0.25">
      <c r="A261" s="91" t="s">
        <v>735</v>
      </c>
      <c r="B261" s="92"/>
      <c r="C261" s="92"/>
      <c r="D261" s="92"/>
      <c r="E261" s="93"/>
      <c r="F261" s="63">
        <v>0</v>
      </c>
      <c r="G261" s="8">
        <f t="shared" si="10"/>
        <v>0</v>
      </c>
    </row>
    <row r="262" spans="1:7" ht="15" customHeight="1" x14ac:dyDescent="0.25">
      <c r="A262" s="77" t="s">
        <v>291</v>
      </c>
      <c r="B262" s="94"/>
      <c r="C262" s="94"/>
      <c r="D262" s="94"/>
      <c r="E262" s="78"/>
      <c r="F262" s="7">
        <f>F256</f>
        <v>9255.89</v>
      </c>
      <c r="G262" s="8">
        <f t="shared" si="10"/>
        <v>1.8024615794641499E-6</v>
      </c>
    </row>
    <row r="264" spans="1:7" x14ac:dyDescent="0.25">
      <c r="A264" s="72" t="s">
        <v>26</v>
      </c>
      <c r="B264" s="73"/>
      <c r="C264" s="73"/>
      <c r="D264" s="73"/>
      <c r="E264" s="74"/>
      <c r="F264" s="7">
        <f>F185+F206+F210+F214+F225+F235+F242+F252+F262+F202</f>
        <v>5135138582.3999996</v>
      </c>
      <c r="G264" s="8">
        <f>F264/$F$264</f>
        <v>1</v>
      </c>
    </row>
  </sheetData>
  <mergeCells count="46">
    <mergeCell ref="B249:C249"/>
    <mergeCell ref="B250:C250"/>
    <mergeCell ref="A258:E258"/>
    <mergeCell ref="A262:E262"/>
    <mergeCell ref="B235:E235"/>
    <mergeCell ref="B252:C252"/>
    <mergeCell ref="A255:E255"/>
    <mergeCell ref="A259:E259"/>
    <mergeCell ref="B248:C248"/>
    <mergeCell ref="B246:C246"/>
    <mergeCell ref="B251:C251"/>
    <mergeCell ref="B247:C247"/>
    <mergeCell ref="A260:E260"/>
    <mergeCell ref="A261:E261"/>
    <mergeCell ref="D214:E214"/>
    <mergeCell ref="B242:C242"/>
    <mergeCell ref="D242:E242"/>
    <mergeCell ref="D232:E232"/>
    <mergeCell ref="D233:E233"/>
    <mergeCell ref="D234:E234"/>
    <mergeCell ref="D230:E230"/>
    <mergeCell ref="D231:E231"/>
    <mergeCell ref="D223:E223"/>
    <mergeCell ref="D224:E224"/>
    <mergeCell ref="B241:C241"/>
    <mergeCell ref="D241:E241"/>
    <mergeCell ref="B239:C239"/>
    <mergeCell ref="B240:C240"/>
    <mergeCell ref="D239:E239"/>
    <mergeCell ref="D240:E240"/>
    <mergeCell ref="A264:E264"/>
    <mergeCell ref="A1:G1"/>
    <mergeCell ref="B245:C245"/>
    <mergeCell ref="D225:E225"/>
    <mergeCell ref="B238:C238"/>
    <mergeCell ref="D238:E238"/>
    <mergeCell ref="B225:C225"/>
    <mergeCell ref="D218:E218"/>
    <mergeCell ref="D213:E213"/>
    <mergeCell ref="D217:E217"/>
    <mergeCell ref="D219:E219"/>
    <mergeCell ref="D220:E220"/>
    <mergeCell ref="D222:E222"/>
    <mergeCell ref="D228:E228"/>
    <mergeCell ref="D229:E229"/>
    <mergeCell ref="D221:E2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6"/>
  <sheetViews>
    <sheetView zoomScale="80" zoomScaleNormal="80" workbookViewId="0">
      <selection activeCell="I206" sqref="I206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9.85546875" style="3" customWidth="1"/>
    <col min="9" max="9" width="26.42578125" style="3" customWidth="1"/>
    <col min="10" max="10" width="14.85546875" style="3" customWidth="1"/>
    <col min="11" max="11" width="14.28515625" style="3" customWidth="1"/>
    <col min="12" max="12" width="12.42578125" style="3" customWidth="1"/>
    <col min="13" max="13" width="12" style="3" customWidth="1"/>
    <col min="14" max="14" width="32.7109375" style="3" customWidth="1"/>
    <col min="15" max="22" width="9.140625" style="3" customWidth="1"/>
    <col min="23" max="23" width="34.5703125" style="3" customWidth="1"/>
    <col min="24" max="26" width="9.140625" style="3" customWidth="1"/>
    <col min="27" max="27" width="18" style="3" customWidth="1"/>
    <col min="28" max="28" width="19.7109375" style="3" customWidth="1"/>
    <col min="29" max="53" width="0" style="3" hidden="1" customWidth="1"/>
    <col min="54" max="54" width="43.42578125" style="3" bestFit="1" customWidth="1"/>
    <col min="55" max="16384" width="9.140625" style="3"/>
  </cols>
  <sheetData>
    <row r="1" spans="1:8" ht="33.75" customHeight="1" x14ac:dyDescent="0.25">
      <c r="A1" s="75" t="s">
        <v>766</v>
      </c>
      <c r="B1" s="76"/>
      <c r="C1" s="76"/>
      <c r="D1" s="76"/>
      <c r="E1" s="76"/>
      <c r="F1" s="76"/>
      <c r="G1" s="76"/>
    </row>
    <row r="2" spans="1:8" ht="18.75" x14ac:dyDescent="0.3">
      <c r="A2" s="4"/>
      <c r="B2" s="4"/>
      <c r="C2" s="4"/>
    </row>
    <row r="3" spans="1:8" x14ac:dyDescent="0.25">
      <c r="A3" s="3" t="s">
        <v>505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504</v>
      </c>
    </row>
    <row r="5" spans="1:8" ht="30" x14ac:dyDescent="0.25">
      <c r="A5" s="5" t="s">
        <v>429</v>
      </c>
      <c r="B5" s="5" t="s">
        <v>194</v>
      </c>
      <c r="C5" s="5" t="s">
        <v>195</v>
      </c>
      <c r="D5" s="5" t="s">
        <v>451</v>
      </c>
      <c r="E5" s="6">
        <v>1002</v>
      </c>
      <c r="F5" s="7">
        <v>982781.64</v>
      </c>
      <c r="G5" s="8">
        <f>F5/$F$226</f>
        <v>6.3757388011316659E-4</v>
      </c>
      <c r="H5" s="64"/>
    </row>
    <row r="6" spans="1:8" x14ac:dyDescent="0.25">
      <c r="A6" s="5" t="s">
        <v>27</v>
      </c>
      <c r="B6" s="5" t="s">
        <v>158</v>
      </c>
      <c r="C6" s="5" t="s">
        <v>159</v>
      </c>
      <c r="D6" s="5" t="s">
        <v>660</v>
      </c>
      <c r="E6" s="6">
        <v>50900</v>
      </c>
      <c r="F6" s="7">
        <v>51762122.740000002</v>
      </c>
      <c r="G6" s="8">
        <f t="shared" ref="G6:G69" si="0">F6/$F$226</f>
        <v>3.3580376448867903E-2</v>
      </c>
      <c r="H6" s="64"/>
    </row>
    <row r="7" spans="1:8" x14ac:dyDescent="0.25">
      <c r="A7" s="5" t="s">
        <v>496</v>
      </c>
      <c r="B7" s="5" t="s">
        <v>285</v>
      </c>
      <c r="C7" s="5" t="s">
        <v>286</v>
      </c>
      <c r="D7" s="5" t="s">
        <v>57</v>
      </c>
      <c r="E7" s="6">
        <v>9840</v>
      </c>
      <c r="F7" s="7">
        <v>9513016.8000000007</v>
      </c>
      <c r="G7" s="8">
        <f t="shared" si="0"/>
        <v>6.1715143892571494E-3</v>
      </c>
      <c r="H7" s="64"/>
    </row>
    <row r="8" spans="1:8" ht="23.25" customHeight="1" x14ac:dyDescent="0.25">
      <c r="A8" s="5" t="s">
        <v>437</v>
      </c>
      <c r="B8" s="5" t="s">
        <v>240</v>
      </c>
      <c r="C8" s="5" t="s">
        <v>241</v>
      </c>
      <c r="D8" s="5" t="s">
        <v>459</v>
      </c>
      <c r="E8" s="6">
        <v>5530</v>
      </c>
      <c r="F8" s="7">
        <v>5519548.2999999998</v>
      </c>
      <c r="G8" s="8">
        <f t="shared" si="0"/>
        <v>3.5807748973648228E-3</v>
      </c>
      <c r="H8" s="64"/>
    </row>
    <row r="9" spans="1:8" ht="30" x14ac:dyDescent="0.25">
      <c r="A9" s="5" t="s">
        <v>368</v>
      </c>
      <c r="B9" s="5" t="s">
        <v>240</v>
      </c>
      <c r="C9" s="5" t="s">
        <v>241</v>
      </c>
      <c r="D9" s="5" t="s">
        <v>106</v>
      </c>
      <c r="E9" s="6">
        <v>333</v>
      </c>
      <c r="F9" s="7">
        <v>331504.83</v>
      </c>
      <c r="G9" s="8">
        <f t="shared" si="0"/>
        <v>2.1506183279874425E-4</v>
      </c>
      <c r="H9" s="64"/>
    </row>
    <row r="10" spans="1:8" x14ac:dyDescent="0.25">
      <c r="A10" s="5" t="s">
        <v>705</v>
      </c>
      <c r="B10" s="5" t="s">
        <v>158</v>
      </c>
      <c r="C10" s="5" t="s">
        <v>159</v>
      </c>
      <c r="D10" s="5" t="s">
        <v>704</v>
      </c>
      <c r="E10" s="6">
        <v>550</v>
      </c>
      <c r="F10" s="7">
        <v>549543.5</v>
      </c>
      <c r="G10" s="8">
        <f t="shared" si="0"/>
        <v>3.5651315340605054E-4</v>
      </c>
      <c r="H10" s="64"/>
    </row>
    <row r="11" spans="1:8" ht="30" x14ac:dyDescent="0.25">
      <c r="A11" s="5" t="s">
        <v>316</v>
      </c>
      <c r="B11" s="5" t="s">
        <v>186</v>
      </c>
      <c r="C11" s="5" t="s">
        <v>187</v>
      </c>
      <c r="D11" s="5" t="s">
        <v>144</v>
      </c>
      <c r="E11" s="6">
        <v>24500</v>
      </c>
      <c r="F11" s="7">
        <v>24640099.329999998</v>
      </c>
      <c r="G11" s="8">
        <f t="shared" si="0"/>
        <v>1.5985121309553499E-2</v>
      </c>
      <c r="H11" s="64"/>
    </row>
    <row r="12" spans="1:8" ht="30" x14ac:dyDescent="0.25">
      <c r="A12" s="5" t="s">
        <v>401</v>
      </c>
      <c r="B12" s="5" t="s">
        <v>269</v>
      </c>
      <c r="C12" s="5" t="s">
        <v>270</v>
      </c>
      <c r="D12" s="5" t="s">
        <v>53</v>
      </c>
      <c r="E12" s="6">
        <v>48000</v>
      </c>
      <c r="F12" s="7">
        <v>48249600</v>
      </c>
      <c r="G12" s="8">
        <f t="shared" si="0"/>
        <v>3.1301647725031009E-2</v>
      </c>
      <c r="H12" s="64"/>
    </row>
    <row r="13" spans="1:8" ht="30" x14ac:dyDescent="0.25">
      <c r="A13" s="5" t="s">
        <v>440</v>
      </c>
      <c r="B13" s="5" t="s">
        <v>269</v>
      </c>
      <c r="C13" s="5" t="s">
        <v>270</v>
      </c>
      <c r="D13" s="5" t="s">
        <v>462</v>
      </c>
      <c r="E13" s="6">
        <v>12150</v>
      </c>
      <c r="F13" s="7">
        <v>12134569.5</v>
      </c>
      <c r="G13" s="8">
        <f t="shared" si="0"/>
        <v>7.8722314751605328E-3</v>
      </c>
      <c r="H13" s="64"/>
    </row>
    <row r="14" spans="1:8" ht="30" x14ac:dyDescent="0.25">
      <c r="A14" s="5" t="s">
        <v>369</v>
      </c>
      <c r="B14" s="5" t="s">
        <v>240</v>
      </c>
      <c r="C14" s="5" t="s">
        <v>241</v>
      </c>
      <c r="D14" s="5" t="s">
        <v>107</v>
      </c>
      <c r="E14" s="6">
        <v>4700</v>
      </c>
      <c r="F14" s="7">
        <v>4680730</v>
      </c>
      <c r="G14" s="8">
        <f t="shared" si="0"/>
        <v>3.0365963978143734E-3</v>
      </c>
      <c r="H14" s="64"/>
    </row>
    <row r="15" spans="1:8" ht="30" x14ac:dyDescent="0.25">
      <c r="A15" s="5" t="s">
        <v>638</v>
      </c>
      <c r="B15" s="5" t="s">
        <v>194</v>
      </c>
      <c r="C15" s="5" t="s">
        <v>195</v>
      </c>
      <c r="D15" s="5" t="s">
        <v>635</v>
      </c>
      <c r="E15" s="6">
        <v>1000</v>
      </c>
      <c r="F15" s="7">
        <v>949540</v>
      </c>
      <c r="G15" s="8">
        <f t="shared" si="0"/>
        <v>6.1600855925905999E-4</v>
      </c>
      <c r="H15" s="64"/>
    </row>
    <row r="16" spans="1:8" ht="30" x14ac:dyDescent="0.25">
      <c r="A16" s="5" t="s">
        <v>438</v>
      </c>
      <c r="B16" s="5" t="s">
        <v>240</v>
      </c>
      <c r="C16" s="5" t="s">
        <v>241</v>
      </c>
      <c r="D16" s="5" t="s">
        <v>460</v>
      </c>
      <c r="E16" s="6">
        <v>100</v>
      </c>
      <c r="F16" s="7">
        <v>101047.47</v>
      </c>
      <c r="G16" s="8">
        <f t="shared" si="0"/>
        <v>6.5553959192317425E-5</v>
      </c>
      <c r="H16" s="64"/>
    </row>
    <row r="17" spans="1:8" x14ac:dyDescent="0.25">
      <c r="A17" s="5" t="s">
        <v>675</v>
      </c>
      <c r="B17" s="5" t="s">
        <v>158</v>
      </c>
      <c r="C17" s="5" t="s">
        <v>159</v>
      </c>
      <c r="D17" s="5" t="s">
        <v>673</v>
      </c>
      <c r="E17" s="6">
        <v>250</v>
      </c>
      <c r="F17" s="7">
        <v>244965</v>
      </c>
      <c r="G17" s="8">
        <f t="shared" si="0"/>
        <v>1.5891962078363802E-4</v>
      </c>
      <c r="H17" s="64"/>
    </row>
    <row r="18" spans="1:8" ht="30" x14ac:dyDescent="0.25">
      <c r="A18" s="5" t="s">
        <v>375</v>
      </c>
      <c r="B18" s="5" t="s">
        <v>240</v>
      </c>
      <c r="C18" s="5" t="s">
        <v>241</v>
      </c>
      <c r="D18" s="5" t="s">
        <v>109</v>
      </c>
      <c r="E18" s="6">
        <v>140</v>
      </c>
      <c r="F18" s="7">
        <v>144624.93</v>
      </c>
      <c r="G18" s="8">
        <f t="shared" si="0"/>
        <v>9.3824583232135982E-5</v>
      </c>
      <c r="H18" s="64"/>
    </row>
    <row r="19" spans="1:8" x14ac:dyDescent="0.25">
      <c r="A19" s="5" t="s">
        <v>428</v>
      </c>
      <c r="B19" s="5" t="s">
        <v>164</v>
      </c>
      <c r="C19" s="5" t="s">
        <v>165</v>
      </c>
      <c r="D19" s="5" t="s">
        <v>450</v>
      </c>
      <c r="E19" s="6">
        <v>5000</v>
      </c>
      <c r="F19" s="7">
        <v>5096810.95</v>
      </c>
      <c r="G19" s="8">
        <f t="shared" si="0"/>
        <v>3.3065264971726322E-3</v>
      </c>
      <c r="H19" s="64"/>
    </row>
    <row r="20" spans="1:8" ht="30" x14ac:dyDescent="0.25">
      <c r="A20" s="5" t="s">
        <v>307</v>
      </c>
      <c r="B20" s="5" t="s">
        <v>174</v>
      </c>
      <c r="C20" s="5" t="s">
        <v>175</v>
      </c>
      <c r="D20" s="5" t="s">
        <v>112</v>
      </c>
      <c r="E20" s="6">
        <v>491</v>
      </c>
      <c r="F20" s="7">
        <v>488958.56</v>
      </c>
      <c r="G20" s="8">
        <f t="shared" si="0"/>
        <v>3.1720902551023091E-4</v>
      </c>
      <c r="H20" s="64"/>
    </row>
    <row r="21" spans="1:8" ht="30" x14ac:dyDescent="0.25">
      <c r="A21" s="5" t="s">
        <v>371</v>
      </c>
      <c r="B21" s="5" t="s">
        <v>240</v>
      </c>
      <c r="C21" s="5" t="s">
        <v>241</v>
      </c>
      <c r="D21" s="5" t="s">
        <v>108</v>
      </c>
      <c r="E21" s="6">
        <v>4000</v>
      </c>
      <c r="F21" s="7">
        <v>4167440</v>
      </c>
      <c r="G21" s="8">
        <f t="shared" si="0"/>
        <v>2.7036024919419688E-3</v>
      </c>
      <c r="H21" s="64"/>
    </row>
    <row r="22" spans="1:8" x14ac:dyDescent="0.25">
      <c r="A22" s="5" t="s">
        <v>39</v>
      </c>
      <c r="B22" s="5" t="s">
        <v>158</v>
      </c>
      <c r="C22" s="5" t="s">
        <v>159</v>
      </c>
      <c r="D22" s="5" t="s">
        <v>124</v>
      </c>
      <c r="E22" s="6">
        <v>14500</v>
      </c>
      <c r="F22" s="7">
        <v>14861630</v>
      </c>
      <c r="G22" s="8">
        <f t="shared" si="0"/>
        <v>9.6413961334343191E-3</v>
      </c>
      <c r="H22" s="64"/>
    </row>
    <row r="23" spans="1:8" ht="30" x14ac:dyDescent="0.25">
      <c r="A23" s="5" t="s">
        <v>347</v>
      </c>
      <c r="B23" s="5" t="s">
        <v>224</v>
      </c>
      <c r="C23" s="5" t="s">
        <v>225</v>
      </c>
      <c r="D23" s="5" t="s">
        <v>74</v>
      </c>
      <c r="E23" s="6">
        <v>5144</v>
      </c>
      <c r="F23" s="7">
        <v>5007323.92</v>
      </c>
      <c r="G23" s="8">
        <f t="shared" si="0"/>
        <v>3.2484723062773855E-3</v>
      </c>
      <c r="H23" s="64"/>
    </row>
    <row r="24" spans="1:8" ht="30" x14ac:dyDescent="0.25">
      <c r="A24" s="5" t="s">
        <v>386</v>
      </c>
      <c r="B24" s="5" t="s">
        <v>250</v>
      </c>
      <c r="C24" s="5" t="s">
        <v>251</v>
      </c>
      <c r="D24" s="5" t="s">
        <v>131</v>
      </c>
      <c r="E24" s="6">
        <v>1660</v>
      </c>
      <c r="F24" s="7">
        <v>1662539.8</v>
      </c>
      <c r="G24" s="8">
        <f t="shared" si="0"/>
        <v>1.0785630377960337E-3</v>
      </c>
      <c r="H24" s="64"/>
    </row>
    <row r="25" spans="1:8" x14ac:dyDescent="0.25">
      <c r="A25" s="5" t="s">
        <v>42</v>
      </c>
      <c r="B25" s="5" t="s">
        <v>158</v>
      </c>
      <c r="C25" s="5" t="s">
        <v>159</v>
      </c>
      <c r="D25" s="5" t="s">
        <v>86</v>
      </c>
      <c r="E25" s="6">
        <v>9000</v>
      </c>
      <c r="F25" s="7">
        <v>12675704.49</v>
      </c>
      <c r="G25" s="8">
        <f t="shared" si="0"/>
        <v>8.2232896565479063E-3</v>
      </c>
      <c r="H25" s="64"/>
    </row>
    <row r="26" spans="1:8" ht="30" x14ac:dyDescent="0.25">
      <c r="A26" s="5" t="s">
        <v>350</v>
      </c>
      <c r="B26" s="5" t="s">
        <v>224</v>
      </c>
      <c r="C26" s="5" t="s">
        <v>225</v>
      </c>
      <c r="D26" s="5" t="s">
        <v>75</v>
      </c>
      <c r="E26" s="6">
        <v>22100</v>
      </c>
      <c r="F26" s="7">
        <v>21622419</v>
      </c>
      <c r="G26" s="8">
        <f t="shared" si="0"/>
        <v>1.4027418724735898E-2</v>
      </c>
      <c r="H26" s="64"/>
    </row>
    <row r="27" spans="1:8" ht="30" x14ac:dyDescent="0.25">
      <c r="A27" s="5" t="s">
        <v>324</v>
      </c>
      <c r="B27" s="5" t="s">
        <v>194</v>
      </c>
      <c r="C27" s="5" t="s">
        <v>195</v>
      </c>
      <c r="D27" s="5" t="s">
        <v>97</v>
      </c>
      <c r="E27" s="6">
        <v>4700</v>
      </c>
      <c r="F27" s="7">
        <v>4499772.95</v>
      </c>
      <c r="G27" s="8">
        <f t="shared" si="0"/>
        <v>2.9192015627802835E-3</v>
      </c>
      <c r="H27" s="64"/>
    </row>
    <row r="28" spans="1:8" x14ac:dyDescent="0.25">
      <c r="A28" s="5" t="s">
        <v>361</v>
      </c>
      <c r="B28" s="5" t="s">
        <v>230</v>
      </c>
      <c r="C28" s="5" t="s">
        <v>231</v>
      </c>
      <c r="D28" s="5" t="s">
        <v>83</v>
      </c>
      <c r="E28" s="6">
        <v>342</v>
      </c>
      <c r="F28" s="7">
        <v>343942.56</v>
      </c>
      <c r="G28" s="8">
        <f t="shared" si="0"/>
        <v>2.2313073788726416E-4</v>
      </c>
      <c r="H28" s="64"/>
    </row>
    <row r="29" spans="1:8" x14ac:dyDescent="0.25">
      <c r="A29" s="5" t="s">
        <v>676</v>
      </c>
      <c r="B29" s="5" t="s">
        <v>259</v>
      </c>
      <c r="C29" s="9" t="s">
        <v>260</v>
      </c>
      <c r="D29" s="5" t="s">
        <v>674</v>
      </c>
      <c r="E29" s="6">
        <v>3000</v>
      </c>
      <c r="F29" s="7">
        <v>3090570</v>
      </c>
      <c r="G29" s="8">
        <f t="shared" si="0"/>
        <v>2.0049893348245184E-3</v>
      </c>
      <c r="H29" s="64"/>
    </row>
    <row r="30" spans="1:8" ht="30" x14ac:dyDescent="0.25">
      <c r="A30" s="5" t="s">
        <v>352</v>
      </c>
      <c r="B30" s="5" t="s">
        <v>224</v>
      </c>
      <c r="C30" s="5" t="s">
        <v>225</v>
      </c>
      <c r="D30" s="5" t="s">
        <v>569</v>
      </c>
      <c r="E30" s="6">
        <v>2440</v>
      </c>
      <c r="F30" s="7">
        <v>2392787.02</v>
      </c>
      <c r="G30" s="8">
        <f t="shared" si="0"/>
        <v>1.5523066798702316E-3</v>
      </c>
      <c r="H30" s="64"/>
    </row>
    <row r="31" spans="1:8" x14ac:dyDescent="0.25">
      <c r="A31" s="5" t="s">
        <v>391</v>
      </c>
      <c r="B31" s="5" t="s">
        <v>259</v>
      </c>
      <c r="C31" s="5" t="s">
        <v>260</v>
      </c>
      <c r="D31" s="5" t="s">
        <v>141</v>
      </c>
      <c r="E31" s="6">
        <v>9220</v>
      </c>
      <c r="F31" s="7">
        <v>9366966.8000000007</v>
      </c>
      <c r="G31" s="8">
        <f t="shared" si="0"/>
        <v>6.0767653001405396E-3</v>
      </c>
      <c r="H31" s="64"/>
    </row>
    <row r="32" spans="1:8" x14ac:dyDescent="0.25">
      <c r="A32" s="5" t="s">
        <v>424</v>
      </c>
      <c r="B32" s="5" t="s">
        <v>471</v>
      </c>
      <c r="C32" s="5" t="s">
        <v>472</v>
      </c>
      <c r="D32" s="5" t="s">
        <v>446</v>
      </c>
      <c r="E32" s="6">
        <v>142</v>
      </c>
      <c r="F32" s="7">
        <v>85877.34</v>
      </c>
      <c r="G32" s="8">
        <f t="shared" si="0"/>
        <v>5.5712425475915118E-5</v>
      </c>
      <c r="H32" s="64"/>
    </row>
    <row r="33" spans="1:8" x14ac:dyDescent="0.25">
      <c r="A33" s="5" t="s">
        <v>422</v>
      </c>
      <c r="B33" s="5" t="s">
        <v>160</v>
      </c>
      <c r="C33" s="5" t="s">
        <v>161</v>
      </c>
      <c r="D33" s="5" t="s">
        <v>444</v>
      </c>
      <c r="E33" s="6">
        <v>220</v>
      </c>
      <c r="F33" s="7">
        <v>143106.70000000001</v>
      </c>
      <c r="G33" s="8">
        <f t="shared" si="0"/>
        <v>9.2839640338815145E-5</v>
      </c>
      <c r="H33" s="64"/>
    </row>
    <row r="34" spans="1:8" x14ac:dyDescent="0.25">
      <c r="A34" s="5" t="s">
        <v>41</v>
      </c>
      <c r="B34" s="5" t="s">
        <v>158</v>
      </c>
      <c r="C34" s="5" t="s">
        <v>159</v>
      </c>
      <c r="D34" s="5" t="s">
        <v>126</v>
      </c>
      <c r="E34" s="6">
        <v>18850</v>
      </c>
      <c r="F34" s="7">
        <v>18643592.5</v>
      </c>
      <c r="G34" s="8">
        <f t="shared" si="0"/>
        <v>1.2094922336434501E-2</v>
      </c>
      <c r="H34" s="64"/>
    </row>
    <row r="35" spans="1:8" x14ac:dyDescent="0.25">
      <c r="A35" s="5" t="s">
        <v>425</v>
      </c>
      <c r="B35" s="5" t="s">
        <v>473</v>
      </c>
      <c r="C35" s="5" t="s">
        <v>474</v>
      </c>
      <c r="D35" s="5" t="s">
        <v>447</v>
      </c>
      <c r="E35" s="6">
        <v>14717</v>
      </c>
      <c r="F35" s="7">
        <v>2240516.08</v>
      </c>
      <c r="G35" s="8">
        <f t="shared" si="0"/>
        <v>1.4535217920651651E-3</v>
      </c>
      <c r="H35" s="64"/>
    </row>
    <row r="36" spans="1:8" ht="30" x14ac:dyDescent="0.25">
      <c r="A36" s="5" t="s">
        <v>767</v>
      </c>
      <c r="B36" s="5" t="s">
        <v>194</v>
      </c>
      <c r="C36" s="5" t="s">
        <v>195</v>
      </c>
      <c r="D36" s="5" t="s">
        <v>768</v>
      </c>
      <c r="E36" s="6">
        <v>1535</v>
      </c>
      <c r="F36" s="7">
        <v>1543626.7</v>
      </c>
      <c r="G36" s="8">
        <f t="shared" si="0"/>
        <v>1.0014188549200846E-3</v>
      </c>
      <c r="H36" s="64"/>
    </row>
    <row r="37" spans="1:8" ht="30" x14ac:dyDescent="0.25">
      <c r="A37" s="5" t="s">
        <v>370</v>
      </c>
      <c r="B37" s="5" t="s">
        <v>240</v>
      </c>
      <c r="C37" s="5" t="s">
        <v>241</v>
      </c>
      <c r="D37" s="5" t="s">
        <v>102</v>
      </c>
      <c r="E37" s="6">
        <v>1800</v>
      </c>
      <c r="F37" s="7">
        <v>1864119.1</v>
      </c>
      <c r="G37" s="8">
        <f t="shared" si="0"/>
        <v>1.2093364377259469E-3</v>
      </c>
      <c r="H37" s="64"/>
    </row>
    <row r="38" spans="1:8" x14ac:dyDescent="0.25">
      <c r="A38" s="5" t="s">
        <v>28</v>
      </c>
      <c r="B38" s="5" t="s">
        <v>158</v>
      </c>
      <c r="C38" s="5" t="s">
        <v>159</v>
      </c>
      <c r="D38" s="5" t="s">
        <v>113</v>
      </c>
      <c r="E38" s="6">
        <v>12400</v>
      </c>
      <c r="F38" s="7">
        <v>12584235</v>
      </c>
      <c r="G38" s="8">
        <f t="shared" si="0"/>
        <v>8.1639493562434828E-3</v>
      </c>
      <c r="H38" s="64"/>
    </row>
    <row r="39" spans="1:8" x14ac:dyDescent="0.25">
      <c r="A39" s="5" t="s">
        <v>29</v>
      </c>
      <c r="B39" s="5" t="s">
        <v>158</v>
      </c>
      <c r="C39" s="5" t="s">
        <v>159</v>
      </c>
      <c r="D39" s="5" t="s">
        <v>114</v>
      </c>
      <c r="E39" s="6">
        <v>13000</v>
      </c>
      <c r="F39" s="7">
        <v>11476400</v>
      </c>
      <c r="G39" s="8">
        <f t="shared" si="0"/>
        <v>7.4452478352472528E-3</v>
      </c>
      <c r="H39" s="64"/>
    </row>
    <row r="40" spans="1:8" ht="30" x14ac:dyDescent="0.25">
      <c r="A40" s="5" t="s">
        <v>348</v>
      </c>
      <c r="B40" s="5" t="s">
        <v>224</v>
      </c>
      <c r="C40" s="5" t="s">
        <v>225</v>
      </c>
      <c r="D40" s="5" t="s">
        <v>70</v>
      </c>
      <c r="E40" s="6">
        <v>21849</v>
      </c>
      <c r="F40" s="7">
        <v>21799402.77</v>
      </c>
      <c r="G40" s="8">
        <f t="shared" si="0"/>
        <v>1.4142235917450199E-2</v>
      </c>
      <c r="H40" s="64"/>
    </row>
    <row r="41" spans="1:8" ht="16.5" customHeight="1" x14ac:dyDescent="0.25">
      <c r="A41" s="5" t="s">
        <v>379</v>
      </c>
      <c r="B41" s="5" t="s">
        <v>246</v>
      </c>
      <c r="C41" s="5" t="s">
        <v>247</v>
      </c>
      <c r="D41" s="5" t="s">
        <v>568</v>
      </c>
      <c r="E41" s="6">
        <v>5591</v>
      </c>
      <c r="F41" s="7">
        <v>5709696.9299999997</v>
      </c>
      <c r="G41" s="8">
        <f t="shared" si="0"/>
        <v>3.7041327165313496E-3</v>
      </c>
      <c r="H41" s="64"/>
    </row>
    <row r="42" spans="1:8" ht="30" x14ac:dyDescent="0.25">
      <c r="A42" s="5" t="s">
        <v>372</v>
      </c>
      <c r="B42" s="5" t="s">
        <v>240</v>
      </c>
      <c r="C42" s="5" t="s">
        <v>241</v>
      </c>
      <c r="D42" s="5" t="s">
        <v>103</v>
      </c>
      <c r="E42" s="6">
        <v>7098</v>
      </c>
      <c r="F42" s="7">
        <v>6995930.7599999998</v>
      </c>
      <c r="G42" s="8">
        <f t="shared" si="0"/>
        <v>4.5385694421970013E-3</v>
      </c>
      <c r="H42" s="64"/>
    </row>
    <row r="43" spans="1:8" x14ac:dyDescent="0.25">
      <c r="A43" s="5" t="s">
        <v>423</v>
      </c>
      <c r="B43" s="5" t="s">
        <v>469</v>
      </c>
      <c r="C43" s="5" t="s">
        <v>470</v>
      </c>
      <c r="D43" s="5" t="s">
        <v>445</v>
      </c>
      <c r="E43" s="6">
        <v>138</v>
      </c>
      <c r="F43" s="7">
        <v>77537.37</v>
      </c>
      <c r="G43" s="8">
        <f t="shared" si="0"/>
        <v>5.030191838409826E-5</v>
      </c>
      <c r="H43" s="64"/>
    </row>
    <row r="44" spans="1:8" x14ac:dyDescent="0.25">
      <c r="A44" s="5" t="s">
        <v>336</v>
      </c>
      <c r="B44" s="5" t="s">
        <v>210</v>
      </c>
      <c r="C44" s="5" t="s">
        <v>211</v>
      </c>
      <c r="D44" s="5" t="s">
        <v>77</v>
      </c>
      <c r="E44" s="6">
        <v>5500</v>
      </c>
      <c r="F44" s="7">
        <v>5699375</v>
      </c>
      <c r="G44" s="8">
        <f t="shared" si="0"/>
        <v>3.697436424402453E-3</v>
      </c>
      <c r="H44" s="64"/>
    </row>
    <row r="45" spans="1:8" ht="30" x14ac:dyDescent="0.25">
      <c r="A45" s="5" t="s">
        <v>321</v>
      </c>
      <c r="B45" s="5" t="s">
        <v>194</v>
      </c>
      <c r="C45" s="5" t="s">
        <v>195</v>
      </c>
      <c r="D45" s="5" t="s">
        <v>92</v>
      </c>
      <c r="E45" s="6">
        <v>4737</v>
      </c>
      <c r="F45" s="7">
        <v>4611280.0199999996</v>
      </c>
      <c r="G45" s="8">
        <f t="shared" si="0"/>
        <v>2.9915411267142922E-3</v>
      </c>
      <c r="H45" s="64"/>
    </row>
    <row r="46" spans="1:8" x14ac:dyDescent="0.25">
      <c r="A46" s="5" t="s">
        <v>360</v>
      </c>
      <c r="B46" s="5" t="s">
        <v>228</v>
      </c>
      <c r="C46" s="5" t="s">
        <v>229</v>
      </c>
      <c r="D46" s="5" t="s">
        <v>68</v>
      </c>
      <c r="E46" s="6">
        <v>19000</v>
      </c>
      <c r="F46" s="7">
        <v>7673910</v>
      </c>
      <c r="G46" s="8">
        <f t="shared" si="0"/>
        <v>4.9784045358633585E-3</v>
      </c>
      <c r="H46" s="64"/>
    </row>
    <row r="47" spans="1:8" x14ac:dyDescent="0.25">
      <c r="A47" s="5" t="s">
        <v>365</v>
      </c>
      <c r="B47" s="5" t="s">
        <v>236</v>
      </c>
      <c r="C47" s="5" t="s">
        <v>237</v>
      </c>
      <c r="D47" s="5" t="s">
        <v>80</v>
      </c>
      <c r="E47" s="6">
        <v>4973</v>
      </c>
      <c r="F47" s="7">
        <v>4977276.78</v>
      </c>
      <c r="G47" s="8">
        <f t="shared" si="0"/>
        <v>3.2289793987418892E-3</v>
      </c>
      <c r="H47" s="64"/>
    </row>
    <row r="48" spans="1:8" x14ac:dyDescent="0.25">
      <c r="A48" s="63" t="s">
        <v>609</v>
      </c>
      <c r="B48" s="63" t="s">
        <v>259</v>
      </c>
      <c r="C48" s="63" t="s">
        <v>260</v>
      </c>
      <c r="D48" s="63" t="s">
        <v>606</v>
      </c>
      <c r="E48" s="6">
        <v>4000</v>
      </c>
      <c r="F48" s="7">
        <v>3771880</v>
      </c>
      <c r="G48" s="8">
        <f t="shared" si="0"/>
        <v>2.4469852396929708E-3</v>
      </c>
      <c r="H48" s="64"/>
    </row>
    <row r="49" spans="1:8" x14ac:dyDescent="0.25">
      <c r="A49" s="5" t="s">
        <v>436</v>
      </c>
      <c r="B49" s="5" t="s">
        <v>232</v>
      </c>
      <c r="C49" s="63" t="s">
        <v>233</v>
      </c>
      <c r="D49" s="5" t="s">
        <v>458</v>
      </c>
      <c r="E49" s="6">
        <v>35000</v>
      </c>
      <c r="F49" s="7">
        <v>34610799.399999999</v>
      </c>
      <c r="G49" s="8">
        <f t="shared" si="0"/>
        <v>2.2453555061607029E-2</v>
      </c>
      <c r="H49" s="64"/>
    </row>
    <row r="50" spans="1:8" x14ac:dyDescent="0.25">
      <c r="A50" s="5" t="s">
        <v>45</v>
      </c>
      <c r="B50" s="5" t="s">
        <v>160</v>
      </c>
      <c r="C50" s="9" t="s">
        <v>161</v>
      </c>
      <c r="D50" s="5" t="s">
        <v>81</v>
      </c>
      <c r="E50" s="6">
        <v>30820</v>
      </c>
      <c r="F50" s="7">
        <v>7662932.2999999998</v>
      </c>
      <c r="G50" s="8">
        <f t="shared" si="0"/>
        <v>4.9712828167562343E-3</v>
      </c>
      <c r="H50" s="64"/>
    </row>
    <row r="51" spans="1:8" x14ac:dyDescent="0.25">
      <c r="A51" s="5" t="s">
        <v>426</v>
      </c>
      <c r="B51" s="5" t="s">
        <v>475</v>
      </c>
      <c r="C51" s="5" t="s">
        <v>476</v>
      </c>
      <c r="D51" s="5" t="s">
        <v>448</v>
      </c>
      <c r="E51" s="6">
        <v>14650</v>
      </c>
      <c r="F51" s="7">
        <v>10913957</v>
      </c>
      <c r="G51" s="8">
        <f t="shared" si="0"/>
        <v>7.0803662061475377E-3</v>
      </c>
      <c r="H51" s="64"/>
    </row>
    <row r="52" spans="1:8" ht="30" x14ac:dyDescent="0.25">
      <c r="A52" s="5" t="s">
        <v>353</v>
      </c>
      <c r="B52" s="5" t="s">
        <v>224</v>
      </c>
      <c r="C52" s="5" t="s">
        <v>225</v>
      </c>
      <c r="D52" s="5" t="s">
        <v>71</v>
      </c>
      <c r="E52" s="6">
        <v>6200</v>
      </c>
      <c r="F52" s="7">
        <v>6149878.8899999997</v>
      </c>
      <c r="G52" s="8">
        <f t="shared" si="0"/>
        <v>3.9896982061278169E-3</v>
      </c>
      <c r="H52" s="64"/>
    </row>
    <row r="53" spans="1:8" ht="30" x14ac:dyDescent="0.25">
      <c r="A53" s="48" t="s">
        <v>373</v>
      </c>
      <c r="B53" s="48" t="s">
        <v>240</v>
      </c>
      <c r="C53" s="48" t="s">
        <v>241</v>
      </c>
      <c r="D53" s="48" t="s">
        <v>104</v>
      </c>
      <c r="E53" s="6">
        <v>5410</v>
      </c>
      <c r="F53" s="7">
        <v>5392688</v>
      </c>
      <c r="G53" s="8">
        <f t="shared" si="0"/>
        <v>3.4984750146530128E-3</v>
      </c>
      <c r="H53" s="64"/>
    </row>
    <row r="54" spans="1:8" x14ac:dyDescent="0.25">
      <c r="A54" s="5" t="s">
        <v>718</v>
      </c>
      <c r="B54" s="5" t="s">
        <v>158</v>
      </c>
      <c r="C54" s="5" t="s">
        <v>159</v>
      </c>
      <c r="D54" s="5" t="s">
        <v>703</v>
      </c>
      <c r="E54" s="6">
        <v>8000</v>
      </c>
      <c r="F54" s="7">
        <v>7065940</v>
      </c>
      <c r="G54" s="8">
        <f t="shared" si="0"/>
        <v>4.5839875299734214E-3</v>
      </c>
      <c r="H54" s="64"/>
    </row>
    <row r="55" spans="1:8" x14ac:dyDescent="0.25">
      <c r="A55" s="5" t="s">
        <v>430</v>
      </c>
      <c r="B55" s="5" t="s">
        <v>200</v>
      </c>
      <c r="C55" s="5" t="s">
        <v>201</v>
      </c>
      <c r="D55" s="5" t="s">
        <v>452</v>
      </c>
      <c r="E55" s="6">
        <v>20000</v>
      </c>
      <c r="F55" s="7">
        <v>18420000</v>
      </c>
      <c r="G55" s="8">
        <f t="shared" si="0"/>
        <v>1.1949868000876093E-2</v>
      </c>
      <c r="H55" s="64"/>
    </row>
    <row r="56" spans="1:8" x14ac:dyDescent="0.25">
      <c r="A56" s="5" t="s">
        <v>432</v>
      </c>
      <c r="B56" s="5" t="s">
        <v>200</v>
      </c>
      <c r="C56" s="5" t="s">
        <v>201</v>
      </c>
      <c r="D56" s="5" t="s">
        <v>454</v>
      </c>
      <c r="E56" s="6">
        <v>5500</v>
      </c>
      <c r="F56" s="7">
        <v>5238200</v>
      </c>
      <c r="G56" s="8">
        <f t="shared" si="0"/>
        <v>3.3982518220515281E-3</v>
      </c>
      <c r="H56" s="64"/>
    </row>
    <row r="57" spans="1:8" ht="30" x14ac:dyDescent="0.25">
      <c r="A57" s="5" t="s">
        <v>374</v>
      </c>
      <c r="B57" s="5" t="s">
        <v>240</v>
      </c>
      <c r="C57" s="5" t="s">
        <v>241</v>
      </c>
      <c r="D57" s="5" t="s">
        <v>105</v>
      </c>
      <c r="E57" s="6">
        <v>12170</v>
      </c>
      <c r="F57" s="7">
        <v>11688068</v>
      </c>
      <c r="G57" s="8">
        <f t="shared" si="0"/>
        <v>7.5825662206983621E-3</v>
      </c>
      <c r="H57" s="64"/>
    </row>
    <row r="58" spans="1:8" x14ac:dyDescent="0.25">
      <c r="A58" s="5" t="s">
        <v>359</v>
      </c>
      <c r="B58" s="5" t="s">
        <v>226</v>
      </c>
      <c r="C58" s="5" t="s">
        <v>227</v>
      </c>
      <c r="D58" s="5" t="s">
        <v>65</v>
      </c>
      <c r="E58" s="6">
        <v>30048</v>
      </c>
      <c r="F58" s="7">
        <v>28914589.440000001</v>
      </c>
      <c r="G58" s="8">
        <f t="shared" si="0"/>
        <v>1.8758171938519315E-2</v>
      </c>
      <c r="H58" s="64"/>
    </row>
    <row r="59" spans="1:8" x14ac:dyDescent="0.25">
      <c r="A59" s="63" t="s">
        <v>382</v>
      </c>
      <c r="B59" s="63" t="s">
        <v>246</v>
      </c>
      <c r="C59" s="63" t="s">
        <v>247</v>
      </c>
      <c r="D59" s="63" t="s">
        <v>127</v>
      </c>
      <c r="E59" s="6">
        <v>23998</v>
      </c>
      <c r="F59" s="7">
        <v>22970165.66</v>
      </c>
      <c r="G59" s="8">
        <f t="shared" si="0"/>
        <v>1.490176154154489E-2</v>
      </c>
      <c r="H59" s="64"/>
    </row>
    <row r="60" spans="1:8" x14ac:dyDescent="0.25">
      <c r="A60" s="5" t="s">
        <v>43</v>
      </c>
      <c r="B60" s="5" t="s">
        <v>158</v>
      </c>
      <c r="C60" s="5" t="s">
        <v>159</v>
      </c>
      <c r="D60" s="5" t="s">
        <v>87</v>
      </c>
      <c r="E60" s="6">
        <v>50324</v>
      </c>
      <c r="F60" s="7">
        <v>60890922.609999999</v>
      </c>
      <c r="G60" s="8">
        <f t="shared" si="0"/>
        <v>3.9502632336648295E-2</v>
      </c>
      <c r="H60" s="64"/>
    </row>
    <row r="61" spans="1:8" x14ac:dyDescent="0.25">
      <c r="A61" s="39" t="s">
        <v>610</v>
      </c>
      <c r="B61" s="39" t="s">
        <v>275</v>
      </c>
      <c r="C61" s="39" t="s">
        <v>276</v>
      </c>
      <c r="D61" s="39" t="s">
        <v>607</v>
      </c>
      <c r="E61" s="6">
        <v>3000</v>
      </c>
      <c r="F61" s="7">
        <v>2904210</v>
      </c>
      <c r="G61" s="8">
        <f t="shared" si="0"/>
        <v>1.884089367362886E-3</v>
      </c>
      <c r="H61" s="64"/>
    </row>
    <row r="62" spans="1:8" ht="30" x14ac:dyDescent="0.25">
      <c r="A62" s="56" t="s">
        <v>323</v>
      </c>
      <c r="B62" s="56" t="s">
        <v>194</v>
      </c>
      <c r="C62" s="56" t="s">
        <v>195</v>
      </c>
      <c r="D62" s="56" t="s">
        <v>93</v>
      </c>
      <c r="E62" s="6">
        <v>630</v>
      </c>
      <c r="F62" s="7">
        <v>620979.4</v>
      </c>
      <c r="G62" s="8">
        <f t="shared" si="0"/>
        <v>4.0285677857020824E-4</v>
      </c>
      <c r="H62" s="64"/>
    </row>
    <row r="63" spans="1:8" ht="30" x14ac:dyDescent="0.25">
      <c r="A63" s="56" t="s">
        <v>325</v>
      </c>
      <c r="B63" s="56" t="s">
        <v>194</v>
      </c>
      <c r="C63" s="56" t="s">
        <v>195</v>
      </c>
      <c r="D63" s="56" t="s">
        <v>94</v>
      </c>
      <c r="E63" s="6">
        <v>2000</v>
      </c>
      <c r="F63" s="7">
        <v>1953800</v>
      </c>
      <c r="G63" s="8">
        <f t="shared" si="0"/>
        <v>1.2675164006575304E-3</v>
      </c>
      <c r="H63" s="64"/>
    </row>
    <row r="64" spans="1:8" ht="30" x14ac:dyDescent="0.25">
      <c r="A64" s="63" t="s">
        <v>305</v>
      </c>
      <c r="B64" s="63" t="s">
        <v>174</v>
      </c>
      <c r="C64" s="63" t="s">
        <v>175</v>
      </c>
      <c r="D64" s="63" t="s">
        <v>110</v>
      </c>
      <c r="E64" s="6">
        <v>9500</v>
      </c>
      <c r="F64" s="7">
        <v>9545980</v>
      </c>
      <c r="G64" s="8">
        <f t="shared" si="0"/>
        <v>6.1928990737786732E-3</v>
      </c>
      <c r="H64" s="64"/>
    </row>
    <row r="65" spans="1:8" ht="30" x14ac:dyDescent="0.25">
      <c r="A65" s="5" t="s">
        <v>393</v>
      </c>
      <c r="B65" s="5" t="s">
        <v>263</v>
      </c>
      <c r="C65" s="5" t="s">
        <v>264</v>
      </c>
      <c r="D65" s="63" t="s">
        <v>143</v>
      </c>
      <c r="E65" s="6">
        <v>5735</v>
      </c>
      <c r="F65" s="7">
        <v>5695027.0499999998</v>
      </c>
      <c r="G65" s="8">
        <f t="shared" si="0"/>
        <v>3.6946157170965675E-3</v>
      </c>
      <c r="H65" s="64"/>
    </row>
    <row r="66" spans="1:8" ht="30" x14ac:dyDescent="0.25">
      <c r="A66" s="5" t="s">
        <v>326</v>
      </c>
      <c r="B66" s="5" t="s">
        <v>194</v>
      </c>
      <c r="C66" s="5" t="s">
        <v>195</v>
      </c>
      <c r="D66" s="5" t="s">
        <v>95</v>
      </c>
      <c r="E66" s="6">
        <v>500</v>
      </c>
      <c r="F66" s="7">
        <v>519805</v>
      </c>
      <c r="G66" s="8">
        <f t="shared" si="0"/>
        <v>3.372204742777089E-4</v>
      </c>
      <c r="H66" s="64"/>
    </row>
    <row r="67" spans="1:8" x14ac:dyDescent="0.25">
      <c r="A67" s="5" t="s">
        <v>32</v>
      </c>
      <c r="B67" s="5" t="s">
        <v>158</v>
      </c>
      <c r="C67" s="5" t="s">
        <v>159</v>
      </c>
      <c r="D67" s="39" t="s">
        <v>117</v>
      </c>
      <c r="E67" s="6">
        <v>40000</v>
      </c>
      <c r="F67" s="7">
        <v>37674000</v>
      </c>
      <c r="G67" s="8">
        <f t="shared" si="0"/>
        <v>2.4440788657166444E-2</v>
      </c>
      <c r="H67" s="64"/>
    </row>
    <row r="68" spans="1:8" x14ac:dyDescent="0.25">
      <c r="A68" s="56" t="s">
        <v>33</v>
      </c>
      <c r="B68" s="56" t="s">
        <v>158</v>
      </c>
      <c r="C68" s="56" t="s">
        <v>159</v>
      </c>
      <c r="D68" s="56" t="s">
        <v>118</v>
      </c>
      <c r="E68" s="6">
        <v>74300</v>
      </c>
      <c r="F68" s="7">
        <v>72346653</v>
      </c>
      <c r="G68" s="8">
        <f t="shared" si="0"/>
        <v>4.6934470882474835E-2</v>
      </c>
      <c r="H68" s="64"/>
    </row>
    <row r="69" spans="1:8" x14ac:dyDescent="0.25">
      <c r="A69" s="56" t="s">
        <v>311</v>
      </c>
      <c r="B69" s="56" t="s">
        <v>178</v>
      </c>
      <c r="C69" s="63" t="s">
        <v>179</v>
      </c>
      <c r="D69" s="61" t="s">
        <v>138</v>
      </c>
      <c r="E69" s="6">
        <v>23000</v>
      </c>
      <c r="F69" s="7">
        <v>23629740</v>
      </c>
      <c r="G69" s="8">
        <f t="shared" si="0"/>
        <v>1.5329656563247657E-2</v>
      </c>
      <c r="H69" s="64"/>
    </row>
    <row r="70" spans="1:8" ht="30" x14ac:dyDescent="0.25">
      <c r="A70" s="5" t="s">
        <v>441</v>
      </c>
      <c r="B70" s="5" t="s">
        <v>551</v>
      </c>
      <c r="C70" s="5" t="s">
        <v>272</v>
      </c>
      <c r="D70" s="61" t="s">
        <v>463</v>
      </c>
      <c r="E70" s="6">
        <v>6750</v>
      </c>
      <c r="F70" s="7">
        <v>6821347.5</v>
      </c>
      <c r="G70" s="8">
        <f t="shared" ref="G70:G133" si="1">F70/$F$226</f>
        <v>4.4253095664009848E-3</v>
      </c>
      <c r="H70" s="64"/>
    </row>
    <row r="71" spans="1:8" x14ac:dyDescent="0.25">
      <c r="A71" s="5" t="s">
        <v>34</v>
      </c>
      <c r="B71" s="5" t="s">
        <v>158</v>
      </c>
      <c r="C71" s="5" t="s">
        <v>159</v>
      </c>
      <c r="D71" s="5" t="s">
        <v>119</v>
      </c>
      <c r="E71" s="6">
        <v>10000</v>
      </c>
      <c r="F71" s="7">
        <v>8967900</v>
      </c>
      <c r="G71" s="8">
        <f t="shared" si="1"/>
        <v>5.8178730317620369E-3</v>
      </c>
      <c r="H71" s="64"/>
    </row>
    <row r="72" spans="1:8" ht="30" x14ac:dyDescent="0.25">
      <c r="A72" s="5" t="s">
        <v>384</v>
      </c>
      <c r="B72" s="5" t="s">
        <v>248</v>
      </c>
      <c r="C72" s="5" t="s">
        <v>249</v>
      </c>
      <c r="D72" s="5" t="s">
        <v>129</v>
      </c>
      <c r="E72" s="6">
        <v>11500</v>
      </c>
      <c r="F72" s="7">
        <v>11637770</v>
      </c>
      <c r="G72" s="8">
        <f t="shared" si="1"/>
        <v>7.549935685372192E-3</v>
      </c>
      <c r="H72" s="64"/>
    </row>
    <row r="73" spans="1:8" x14ac:dyDescent="0.25">
      <c r="A73" s="5" t="s">
        <v>389</v>
      </c>
      <c r="B73" s="5" t="s">
        <v>254</v>
      </c>
      <c r="C73" s="5" t="s">
        <v>255</v>
      </c>
      <c r="D73" s="5" t="s">
        <v>135</v>
      </c>
      <c r="E73" s="6">
        <v>4545</v>
      </c>
      <c r="F73" s="7">
        <v>4500822.5999999996</v>
      </c>
      <c r="G73" s="8">
        <f t="shared" si="1"/>
        <v>2.9198825171205178E-3</v>
      </c>
      <c r="H73" s="64"/>
    </row>
    <row r="74" spans="1:8" x14ac:dyDescent="0.25">
      <c r="A74" s="56" t="s">
        <v>35</v>
      </c>
      <c r="B74" s="56" t="s">
        <v>158</v>
      </c>
      <c r="C74" s="56" t="s">
        <v>159</v>
      </c>
      <c r="D74" s="56" t="s">
        <v>120</v>
      </c>
      <c r="E74" s="6">
        <v>14500</v>
      </c>
      <c r="F74" s="7">
        <v>13304910</v>
      </c>
      <c r="G74" s="8">
        <f t="shared" si="1"/>
        <v>8.6314830761963276E-3</v>
      </c>
      <c r="H74" s="64"/>
    </row>
    <row r="75" spans="1:8" ht="30" x14ac:dyDescent="0.25">
      <c r="A75" s="5" t="s">
        <v>355</v>
      </c>
      <c r="B75" s="5" t="s">
        <v>224</v>
      </c>
      <c r="C75" s="5" t="s">
        <v>225</v>
      </c>
      <c r="D75" s="5" t="s">
        <v>73</v>
      </c>
      <c r="E75" s="6">
        <v>1973</v>
      </c>
      <c r="F75" s="7">
        <v>1983022.84</v>
      </c>
      <c r="G75" s="8">
        <f t="shared" si="1"/>
        <v>1.2864745483562668E-3</v>
      </c>
      <c r="H75" s="64"/>
    </row>
    <row r="76" spans="1:8" x14ac:dyDescent="0.25">
      <c r="A76" s="5" t="s">
        <v>363</v>
      </c>
      <c r="B76" s="5" t="s">
        <v>232</v>
      </c>
      <c r="C76" s="5" t="s">
        <v>233</v>
      </c>
      <c r="D76" s="5" t="s">
        <v>84</v>
      </c>
      <c r="E76" s="6">
        <v>2000</v>
      </c>
      <c r="F76" s="7">
        <v>1908580</v>
      </c>
      <c r="G76" s="8">
        <f t="shared" si="1"/>
        <v>1.2381801883339899E-3</v>
      </c>
      <c r="H76" s="64"/>
    </row>
    <row r="77" spans="1:8" x14ac:dyDescent="0.25">
      <c r="A77" s="5" t="s">
        <v>409</v>
      </c>
      <c r="B77" s="5" t="s">
        <v>275</v>
      </c>
      <c r="C77" s="5" t="s">
        <v>276</v>
      </c>
      <c r="D77" s="5" t="s">
        <v>132</v>
      </c>
      <c r="E77" s="6">
        <v>1000</v>
      </c>
      <c r="F77" s="7">
        <v>1021050</v>
      </c>
      <c r="G77" s="8">
        <f t="shared" si="1"/>
        <v>6.6240025636778144E-4</v>
      </c>
      <c r="H77" s="64"/>
    </row>
    <row r="78" spans="1:8" ht="30" x14ac:dyDescent="0.25">
      <c r="A78" s="5" t="s">
        <v>442</v>
      </c>
      <c r="B78" s="5" t="s">
        <v>483</v>
      </c>
      <c r="C78" s="39" t="s">
        <v>484</v>
      </c>
      <c r="D78" s="5" t="s">
        <v>464</v>
      </c>
      <c r="E78" s="6">
        <v>3500</v>
      </c>
      <c r="F78" s="7">
        <v>3518514.48</v>
      </c>
      <c r="G78" s="8">
        <f t="shared" si="1"/>
        <v>2.2826158303567421E-3</v>
      </c>
      <c r="H78" s="64"/>
    </row>
    <row r="79" spans="1:8" ht="30" x14ac:dyDescent="0.25">
      <c r="A79" s="5" t="s">
        <v>597</v>
      </c>
      <c r="B79" s="5" t="s">
        <v>166</v>
      </c>
      <c r="C79" s="32" t="s">
        <v>167</v>
      </c>
      <c r="D79" s="5" t="s">
        <v>593</v>
      </c>
      <c r="E79" s="6">
        <v>4400</v>
      </c>
      <c r="F79" s="7">
        <v>4440920</v>
      </c>
      <c r="G79" s="8">
        <f t="shared" si="1"/>
        <v>2.8810210533360835E-3</v>
      </c>
      <c r="H79" s="64"/>
    </row>
    <row r="80" spans="1:8" ht="30" x14ac:dyDescent="0.25">
      <c r="A80" s="5" t="s">
        <v>404</v>
      </c>
      <c r="B80" s="5" t="s">
        <v>551</v>
      </c>
      <c r="C80" s="5" t="s">
        <v>272</v>
      </c>
      <c r="D80" s="5" t="s">
        <v>51</v>
      </c>
      <c r="E80" s="6">
        <v>20548</v>
      </c>
      <c r="F80" s="7">
        <v>20685877.079999998</v>
      </c>
      <c r="G80" s="8">
        <f t="shared" si="1"/>
        <v>1.3419842594372865E-2</v>
      </c>
      <c r="H80" s="64"/>
    </row>
    <row r="81" spans="1:8" x14ac:dyDescent="0.25">
      <c r="A81" s="5" t="s">
        <v>745</v>
      </c>
      <c r="B81" s="5" t="s">
        <v>746</v>
      </c>
      <c r="C81" s="9" t="s">
        <v>744</v>
      </c>
      <c r="D81" s="63" t="s">
        <v>743</v>
      </c>
      <c r="E81" s="6">
        <v>3000</v>
      </c>
      <c r="F81" s="7">
        <v>2997060</v>
      </c>
      <c r="G81" s="8">
        <f t="shared" si="1"/>
        <v>1.9443252655106246E-3</v>
      </c>
      <c r="H81" s="64"/>
    </row>
    <row r="82" spans="1:8" x14ac:dyDescent="0.25">
      <c r="A82" s="5" t="s">
        <v>707</v>
      </c>
      <c r="B82" s="5" t="s">
        <v>158</v>
      </c>
      <c r="C82" s="5" t="s">
        <v>159</v>
      </c>
      <c r="D82" s="5" t="s">
        <v>706</v>
      </c>
      <c r="E82" s="6">
        <v>30000</v>
      </c>
      <c r="F82" s="7">
        <v>30424449.73</v>
      </c>
      <c r="G82" s="8">
        <f t="shared" si="1"/>
        <v>1.9737685031096106E-2</v>
      </c>
      <c r="H82" s="64"/>
    </row>
    <row r="83" spans="1:8" ht="30" x14ac:dyDescent="0.25">
      <c r="A83" s="5" t="s">
        <v>385</v>
      </c>
      <c r="B83" s="5" t="s">
        <v>248</v>
      </c>
      <c r="C83" s="5" t="s">
        <v>249</v>
      </c>
      <c r="D83" s="5" t="s">
        <v>130</v>
      </c>
      <c r="E83" s="6">
        <v>23500</v>
      </c>
      <c r="F83" s="7">
        <v>23488955</v>
      </c>
      <c r="G83" s="8">
        <f t="shared" si="1"/>
        <v>1.5238323112297421E-2</v>
      </c>
      <c r="H83" s="64"/>
    </row>
    <row r="84" spans="1:8" x14ac:dyDescent="0.25">
      <c r="A84" s="5" t="s">
        <v>408</v>
      </c>
      <c r="B84" s="5" t="s">
        <v>273</v>
      </c>
      <c r="C84" s="5" t="s">
        <v>274</v>
      </c>
      <c r="D84" s="5" t="s">
        <v>100</v>
      </c>
      <c r="E84" s="6">
        <v>15000</v>
      </c>
      <c r="F84" s="7">
        <v>14770024.199999999</v>
      </c>
      <c r="G84" s="8">
        <f t="shared" si="1"/>
        <v>9.5819674028092029E-3</v>
      </c>
      <c r="H84" s="64"/>
    </row>
    <row r="85" spans="1:8" x14ac:dyDescent="0.25">
      <c r="A85" s="5" t="s">
        <v>434</v>
      </c>
      <c r="B85" s="5" t="s">
        <v>218</v>
      </c>
      <c r="C85" s="5" t="s">
        <v>219</v>
      </c>
      <c r="D85" s="5" t="s">
        <v>456</v>
      </c>
      <c r="E85" s="6">
        <v>39</v>
      </c>
      <c r="F85" s="7">
        <v>38562.03</v>
      </c>
      <c r="G85" s="8">
        <f t="shared" si="1"/>
        <v>2.5016892961228224E-5</v>
      </c>
      <c r="H85" s="64"/>
    </row>
    <row r="86" spans="1:8" x14ac:dyDescent="0.25">
      <c r="A86" s="5" t="s">
        <v>312</v>
      </c>
      <c r="B86" s="5" t="s">
        <v>180</v>
      </c>
      <c r="C86" s="5" t="s">
        <v>181</v>
      </c>
      <c r="D86" s="5" t="s">
        <v>139</v>
      </c>
      <c r="E86" s="6">
        <v>3550</v>
      </c>
      <c r="F86" s="7">
        <v>3506015.5</v>
      </c>
      <c r="G86" s="8">
        <f t="shared" si="1"/>
        <v>2.2745071896865146E-3</v>
      </c>
      <c r="H86" s="64"/>
    </row>
    <row r="87" spans="1:8" ht="30" x14ac:dyDescent="0.25">
      <c r="A87" s="5" t="s">
        <v>356</v>
      </c>
      <c r="B87" s="5" t="s">
        <v>224</v>
      </c>
      <c r="C87" s="5" t="s">
        <v>225</v>
      </c>
      <c r="D87" s="5" t="s">
        <v>580</v>
      </c>
      <c r="E87" s="6">
        <v>3000</v>
      </c>
      <c r="F87" s="7">
        <v>2257620</v>
      </c>
      <c r="G87" s="8">
        <f t="shared" si="1"/>
        <v>1.4646178608109601E-3</v>
      </c>
      <c r="H87" s="64"/>
    </row>
    <row r="88" spans="1:8" x14ac:dyDescent="0.25">
      <c r="A88" s="5" t="s">
        <v>692</v>
      </c>
      <c r="B88" s="5" t="s">
        <v>232</v>
      </c>
      <c r="C88" s="5" t="s">
        <v>233</v>
      </c>
      <c r="D88" s="5" t="s">
        <v>691</v>
      </c>
      <c r="E88" s="6">
        <v>2500</v>
      </c>
      <c r="F88" s="7">
        <v>2399725</v>
      </c>
      <c r="G88" s="8">
        <f t="shared" si="1"/>
        <v>1.556807654093506E-3</v>
      </c>
      <c r="H88" s="64"/>
    </row>
    <row r="89" spans="1:8" ht="30" x14ac:dyDescent="0.25">
      <c r="A89" s="5" t="s">
        <v>741</v>
      </c>
      <c r="B89" s="5" t="s">
        <v>174</v>
      </c>
      <c r="C89" s="5" t="s">
        <v>175</v>
      </c>
      <c r="D89" s="5" t="s">
        <v>742</v>
      </c>
      <c r="E89" s="6">
        <v>1000</v>
      </c>
      <c r="F89" s="7">
        <v>962000</v>
      </c>
      <c r="G89" s="8">
        <f t="shared" si="1"/>
        <v>6.2409191188071667E-4</v>
      </c>
      <c r="H89" s="64"/>
    </row>
    <row r="90" spans="1:8" x14ac:dyDescent="0.25">
      <c r="A90" s="5" t="s">
        <v>357</v>
      </c>
      <c r="B90" s="5" t="s">
        <v>226</v>
      </c>
      <c r="C90" s="5" t="s">
        <v>227</v>
      </c>
      <c r="D90" s="5" t="s">
        <v>66</v>
      </c>
      <c r="E90" s="6">
        <v>2813</v>
      </c>
      <c r="F90" s="7">
        <v>2624360.2200000002</v>
      </c>
      <c r="G90" s="8">
        <f t="shared" si="1"/>
        <v>1.7025384481949048E-3</v>
      </c>
      <c r="H90" s="64"/>
    </row>
    <row r="91" spans="1:8" ht="30" x14ac:dyDescent="0.25">
      <c r="A91" s="5" t="s">
        <v>309</v>
      </c>
      <c r="B91" s="5" t="s">
        <v>174</v>
      </c>
      <c r="C91" s="5" t="s">
        <v>175</v>
      </c>
      <c r="D91" s="5" t="s">
        <v>111</v>
      </c>
      <c r="E91" s="6">
        <v>5000</v>
      </c>
      <c r="F91" s="7">
        <v>4770250</v>
      </c>
      <c r="G91" s="8">
        <f t="shared" si="1"/>
        <v>3.0946719778056019E-3</v>
      </c>
      <c r="H91" s="64"/>
    </row>
    <row r="92" spans="1:8" x14ac:dyDescent="0.25">
      <c r="A92" s="5" t="s">
        <v>642</v>
      </c>
      <c r="B92" s="5" t="s">
        <v>184</v>
      </c>
      <c r="C92" s="5" t="s">
        <v>185</v>
      </c>
      <c r="D92" s="5" t="s">
        <v>641</v>
      </c>
      <c r="E92" s="6">
        <v>1499</v>
      </c>
      <c r="F92" s="7">
        <v>1361811.52</v>
      </c>
      <c r="G92" s="8">
        <f t="shared" si="1"/>
        <v>8.8346731303324828E-4</v>
      </c>
      <c r="H92" s="64"/>
    </row>
    <row r="93" spans="1:8" x14ac:dyDescent="0.25">
      <c r="A93" s="5" t="s">
        <v>37</v>
      </c>
      <c r="B93" s="5" t="s">
        <v>158</v>
      </c>
      <c r="C93" s="5" t="s">
        <v>159</v>
      </c>
      <c r="D93" s="5" t="s">
        <v>122</v>
      </c>
      <c r="E93" s="6">
        <v>22100</v>
      </c>
      <c r="F93" s="7">
        <v>18691738</v>
      </c>
      <c r="G93" s="8">
        <f t="shared" si="1"/>
        <v>1.2126156449889234E-2</v>
      </c>
      <c r="H93" s="64"/>
    </row>
    <row r="94" spans="1:8" x14ac:dyDescent="0.25">
      <c r="A94" s="5" t="s">
        <v>318</v>
      </c>
      <c r="B94" s="5" t="s">
        <v>190</v>
      </c>
      <c r="C94" s="5" t="s">
        <v>191</v>
      </c>
      <c r="D94" s="5" t="s">
        <v>145</v>
      </c>
      <c r="E94" s="6">
        <v>2350</v>
      </c>
      <c r="F94" s="7">
        <v>2284858</v>
      </c>
      <c r="G94" s="8">
        <f t="shared" si="1"/>
        <v>1.4822883550893457E-3</v>
      </c>
      <c r="H94" s="64"/>
    </row>
    <row r="95" spans="1:8" x14ac:dyDescent="0.25">
      <c r="A95" s="5" t="s">
        <v>435</v>
      </c>
      <c r="B95" s="5" t="s">
        <v>479</v>
      </c>
      <c r="C95" s="5" t="s">
        <v>480</v>
      </c>
      <c r="D95" s="5" t="s">
        <v>457</v>
      </c>
      <c r="E95" s="6">
        <v>2314</v>
      </c>
      <c r="F95" s="7">
        <v>2302082.9</v>
      </c>
      <c r="G95" s="8">
        <f t="shared" si="1"/>
        <v>1.4934629089073854E-3</v>
      </c>
      <c r="H95" s="64"/>
    </row>
    <row r="96" spans="1:8" x14ac:dyDescent="0.25">
      <c r="A96" s="5" t="s">
        <v>639</v>
      </c>
      <c r="B96" s="5" t="s">
        <v>158</v>
      </c>
      <c r="C96" s="5" t="s">
        <v>159</v>
      </c>
      <c r="D96" s="5" t="s">
        <v>636</v>
      </c>
      <c r="E96" s="6">
        <v>2750</v>
      </c>
      <c r="F96" s="7">
        <v>2776285</v>
      </c>
      <c r="G96" s="8">
        <f t="shared" si="1"/>
        <v>1.8010987667107646E-3</v>
      </c>
      <c r="H96" s="64"/>
    </row>
    <row r="97" spans="1:8" x14ac:dyDescent="0.25">
      <c r="A97" s="5" t="s">
        <v>341</v>
      </c>
      <c r="B97" s="5" t="s">
        <v>218</v>
      </c>
      <c r="C97" s="5" t="s">
        <v>219</v>
      </c>
      <c r="D97" s="5" t="s">
        <v>137</v>
      </c>
      <c r="E97" s="6">
        <v>5000</v>
      </c>
      <c r="F97" s="7">
        <v>4643150</v>
      </c>
      <c r="G97" s="8">
        <f t="shared" si="1"/>
        <v>3.0122165911111742E-3</v>
      </c>
      <c r="H97" s="64"/>
    </row>
    <row r="98" spans="1:8" x14ac:dyDescent="0.25">
      <c r="A98" s="5" t="s">
        <v>332</v>
      </c>
      <c r="B98" s="5" t="s">
        <v>202</v>
      </c>
      <c r="C98" s="5" t="s">
        <v>203</v>
      </c>
      <c r="D98" s="5" t="s">
        <v>67</v>
      </c>
      <c r="E98" s="6">
        <v>5000</v>
      </c>
      <c r="F98" s="7">
        <v>4953100</v>
      </c>
      <c r="G98" s="8">
        <f t="shared" si="1"/>
        <v>3.2132948531563179E-3</v>
      </c>
      <c r="H98" s="64"/>
    </row>
    <row r="99" spans="1:8" ht="30" x14ac:dyDescent="0.25">
      <c r="A99" s="5" t="s">
        <v>611</v>
      </c>
      <c r="B99" s="5" t="s">
        <v>186</v>
      </c>
      <c r="C99" s="5" t="s">
        <v>187</v>
      </c>
      <c r="D99" s="62" t="s">
        <v>608</v>
      </c>
      <c r="E99" s="6">
        <v>4600</v>
      </c>
      <c r="F99" s="7">
        <v>4222892</v>
      </c>
      <c r="G99" s="8">
        <f t="shared" si="1"/>
        <v>2.7395766548292968E-3</v>
      </c>
      <c r="H99" s="64"/>
    </row>
    <row r="100" spans="1:8" x14ac:dyDescent="0.25">
      <c r="A100" s="5" t="s">
        <v>381</v>
      </c>
      <c r="B100" s="5" t="s">
        <v>246</v>
      </c>
      <c r="C100" s="5" t="s">
        <v>247</v>
      </c>
      <c r="D100" s="5" t="s">
        <v>128</v>
      </c>
      <c r="E100" s="6">
        <v>950</v>
      </c>
      <c r="F100" s="7">
        <v>851722.5</v>
      </c>
      <c r="G100" s="8">
        <f t="shared" si="1"/>
        <v>5.525500243418126E-4</v>
      </c>
      <c r="H100" s="64"/>
    </row>
    <row r="101" spans="1:8" ht="30" x14ac:dyDescent="0.25">
      <c r="A101" s="5" t="s">
        <v>709</v>
      </c>
      <c r="B101" s="5" t="s">
        <v>710</v>
      </c>
      <c r="C101" s="11">
        <v>1057746555811</v>
      </c>
      <c r="D101" s="5" t="s">
        <v>708</v>
      </c>
      <c r="E101" s="6">
        <v>4000</v>
      </c>
      <c r="F101" s="7">
        <v>3914760</v>
      </c>
      <c r="G101" s="8">
        <f t="shared" si="1"/>
        <v>2.5396778097236533E-3</v>
      </c>
      <c r="H101" s="64"/>
    </row>
    <row r="102" spans="1:8" ht="30" x14ac:dyDescent="0.25">
      <c r="A102" s="5" t="s">
        <v>299</v>
      </c>
      <c r="B102" s="5" t="s">
        <v>166</v>
      </c>
      <c r="C102" s="5" t="s">
        <v>167</v>
      </c>
      <c r="D102" s="5" t="s">
        <v>579</v>
      </c>
      <c r="E102" s="6">
        <v>3200</v>
      </c>
      <c r="F102" s="7">
        <v>3002432</v>
      </c>
      <c r="G102" s="8">
        <f t="shared" si="1"/>
        <v>1.9478103193054511E-3</v>
      </c>
      <c r="H102" s="64"/>
    </row>
    <row r="103" spans="1:8" ht="30" x14ac:dyDescent="0.25">
      <c r="A103" s="5" t="s">
        <v>327</v>
      </c>
      <c r="B103" s="5" t="s">
        <v>194</v>
      </c>
      <c r="C103" s="5" t="s">
        <v>195</v>
      </c>
      <c r="D103" s="63" t="s">
        <v>96</v>
      </c>
      <c r="E103" s="6">
        <v>13000</v>
      </c>
      <c r="F103" s="7">
        <v>11739650</v>
      </c>
      <c r="G103" s="8">
        <f t="shared" si="1"/>
        <v>7.6160297435659621E-3</v>
      </c>
      <c r="H103" s="64"/>
    </row>
    <row r="104" spans="1:8" x14ac:dyDescent="0.25">
      <c r="A104" s="5" t="s">
        <v>439</v>
      </c>
      <c r="B104" s="5" t="s">
        <v>481</v>
      </c>
      <c r="C104" s="5" t="s">
        <v>482</v>
      </c>
      <c r="D104" s="32" t="s">
        <v>461</v>
      </c>
      <c r="E104" s="6">
        <v>11990</v>
      </c>
      <c r="F104" s="7">
        <v>11050386.98</v>
      </c>
      <c r="G104" s="8">
        <f t="shared" si="1"/>
        <v>7.1688743631704568E-3</v>
      </c>
      <c r="H104" s="64"/>
    </row>
    <row r="105" spans="1:8" x14ac:dyDescent="0.25">
      <c r="A105" s="5" t="s">
        <v>364</v>
      </c>
      <c r="B105" s="5" t="s">
        <v>234</v>
      </c>
      <c r="C105" s="63" t="s">
        <v>235</v>
      </c>
      <c r="D105" s="5" t="s">
        <v>79</v>
      </c>
      <c r="E105" s="6">
        <v>3405</v>
      </c>
      <c r="F105" s="7">
        <v>3236955.2</v>
      </c>
      <c r="G105" s="8">
        <f t="shared" si="1"/>
        <v>2.0999558829939997E-3</v>
      </c>
      <c r="H105" s="64"/>
    </row>
    <row r="106" spans="1:8" x14ac:dyDescent="0.25">
      <c r="A106" s="5" t="s">
        <v>431</v>
      </c>
      <c r="B106" s="5" t="s">
        <v>200</v>
      </c>
      <c r="C106" s="32" t="s">
        <v>201</v>
      </c>
      <c r="D106" s="5" t="s">
        <v>453</v>
      </c>
      <c r="E106" s="6">
        <v>3000</v>
      </c>
      <c r="F106" s="7">
        <v>2633700</v>
      </c>
      <c r="G106" s="8">
        <f t="shared" si="1"/>
        <v>1.7085975762164694E-3</v>
      </c>
      <c r="H106" s="64"/>
    </row>
    <row r="107" spans="1:8" x14ac:dyDescent="0.25">
      <c r="A107" s="5" t="s">
        <v>331</v>
      </c>
      <c r="B107" s="5" t="s">
        <v>200</v>
      </c>
      <c r="C107" s="39" t="s">
        <v>201</v>
      </c>
      <c r="D107" s="5" t="s">
        <v>62</v>
      </c>
      <c r="E107" s="6">
        <v>1000</v>
      </c>
      <c r="F107" s="7">
        <v>858400</v>
      </c>
      <c r="G107" s="8">
        <f t="shared" si="1"/>
        <v>5.5688201367817803E-4</v>
      </c>
      <c r="H107" s="64"/>
    </row>
    <row r="108" spans="1:8" x14ac:dyDescent="0.25">
      <c r="A108" s="63" t="s">
        <v>304</v>
      </c>
      <c r="B108" s="63" t="s">
        <v>172</v>
      </c>
      <c r="C108" s="63" t="s">
        <v>173</v>
      </c>
      <c r="D108" s="63" t="s">
        <v>99</v>
      </c>
      <c r="E108" s="6">
        <v>23500</v>
      </c>
      <c r="F108" s="7">
        <v>21672875</v>
      </c>
      <c r="G108" s="8">
        <f t="shared" si="1"/>
        <v>1.406015176164427E-2</v>
      </c>
      <c r="H108" s="64"/>
    </row>
    <row r="109" spans="1:8" x14ac:dyDescent="0.25">
      <c r="A109" s="5" t="s">
        <v>433</v>
      </c>
      <c r="B109" s="5" t="s">
        <v>216</v>
      </c>
      <c r="C109" s="32" t="s">
        <v>217</v>
      </c>
      <c r="D109" s="5" t="s">
        <v>455</v>
      </c>
      <c r="E109" s="6">
        <v>20109</v>
      </c>
      <c r="F109" s="7">
        <v>20602675.949999999</v>
      </c>
      <c r="G109" s="8">
        <f t="shared" si="1"/>
        <v>1.3365866344588733E-2</v>
      </c>
      <c r="H109" s="64"/>
    </row>
    <row r="110" spans="1:8" ht="30" x14ac:dyDescent="0.25">
      <c r="A110" s="5" t="s">
        <v>366</v>
      </c>
      <c r="B110" s="5" t="s">
        <v>238</v>
      </c>
      <c r="C110" s="5" t="s">
        <v>239</v>
      </c>
      <c r="D110" s="5" t="s">
        <v>133</v>
      </c>
      <c r="E110" s="6">
        <v>3250</v>
      </c>
      <c r="F110" s="7">
        <v>2878921.11</v>
      </c>
      <c r="G110" s="8">
        <f t="shared" si="1"/>
        <v>1.8676833468749014E-3</v>
      </c>
      <c r="H110" s="64"/>
    </row>
    <row r="111" spans="1:8" x14ac:dyDescent="0.25">
      <c r="A111" s="5" t="s">
        <v>712</v>
      </c>
      <c r="B111" s="5" t="s">
        <v>208</v>
      </c>
      <c r="C111" s="5" t="s">
        <v>209</v>
      </c>
      <c r="D111" s="5" t="s">
        <v>711</v>
      </c>
      <c r="E111" s="6">
        <v>460</v>
      </c>
      <c r="F111" s="7">
        <v>440376.4</v>
      </c>
      <c r="G111" s="8">
        <f t="shared" si="1"/>
        <v>2.8569163141699299E-4</v>
      </c>
      <c r="H111" s="64"/>
    </row>
    <row r="112" spans="1:8" x14ac:dyDescent="0.25">
      <c r="A112" s="5" t="s">
        <v>427</v>
      </c>
      <c r="B112" s="5" t="s">
        <v>477</v>
      </c>
      <c r="C112" s="5" t="s">
        <v>478</v>
      </c>
      <c r="D112" s="5" t="s">
        <v>449</v>
      </c>
      <c r="E112" s="6">
        <v>15000</v>
      </c>
      <c r="F112" s="7">
        <v>14660400</v>
      </c>
      <c r="G112" s="8">
        <f t="shared" si="1"/>
        <v>9.5108493398503736E-3</v>
      </c>
      <c r="H112" s="64"/>
    </row>
    <row r="113" spans="1:8" x14ac:dyDescent="0.25">
      <c r="A113" s="5" t="s">
        <v>44</v>
      </c>
      <c r="B113" s="5" t="s">
        <v>158</v>
      </c>
      <c r="C113" s="5" t="s">
        <v>159</v>
      </c>
      <c r="D113" s="5" t="s">
        <v>88</v>
      </c>
      <c r="E113" s="6">
        <v>31000</v>
      </c>
      <c r="F113" s="7">
        <v>33474388.870000001</v>
      </c>
      <c r="G113" s="8">
        <f t="shared" si="1"/>
        <v>2.1716315331514434E-2</v>
      </c>
      <c r="H113" s="64"/>
    </row>
    <row r="114" spans="1:8" x14ac:dyDescent="0.25">
      <c r="A114" s="5" t="s">
        <v>672</v>
      </c>
      <c r="B114" s="5" t="s">
        <v>275</v>
      </c>
      <c r="C114" s="5" t="s">
        <v>276</v>
      </c>
      <c r="D114" s="5" t="s">
        <v>671</v>
      </c>
      <c r="E114" s="6">
        <v>3750</v>
      </c>
      <c r="F114" s="7">
        <v>3509175</v>
      </c>
      <c r="G114" s="8">
        <f t="shared" si="1"/>
        <v>2.2765568969584345E-3</v>
      </c>
      <c r="H114" s="64"/>
    </row>
    <row r="115" spans="1:8" x14ac:dyDescent="0.25">
      <c r="A115" s="5" t="s">
        <v>421</v>
      </c>
      <c r="B115" s="5" t="s">
        <v>467</v>
      </c>
      <c r="C115" s="5" t="s">
        <v>468</v>
      </c>
      <c r="D115" s="5" t="s">
        <v>443</v>
      </c>
      <c r="E115" s="6">
        <v>28800</v>
      </c>
      <c r="F115" s="7">
        <v>25567488</v>
      </c>
      <c r="G115" s="8">
        <f t="shared" si="1"/>
        <v>1.6586759322148942E-2</v>
      </c>
      <c r="H115" s="64"/>
    </row>
    <row r="116" spans="1:8" ht="30" x14ac:dyDescent="0.25">
      <c r="A116" s="5" t="s">
        <v>400</v>
      </c>
      <c r="B116" s="5" t="s">
        <v>267</v>
      </c>
      <c r="C116" s="5" t="s">
        <v>268</v>
      </c>
      <c r="D116" s="63" t="s">
        <v>148</v>
      </c>
      <c r="E116" s="6">
        <v>9800</v>
      </c>
      <c r="F116" s="7">
        <v>9403296</v>
      </c>
      <c r="G116" s="8">
        <f t="shared" si="1"/>
        <v>6.1003336576094551E-3</v>
      </c>
      <c r="H116" s="64"/>
    </row>
    <row r="117" spans="1:8" x14ac:dyDescent="0.25">
      <c r="A117" s="5" t="s">
        <v>769</v>
      </c>
      <c r="B117" s="5" t="s">
        <v>275</v>
      </c>
      <c r="C117" s="5" t="s">
        <v>276</v>
      </c>
      <c r="D117" s="5" t="s">
        <v>770</v>
      </c>
      <c r="E117" s="6">
        <v>10000</v>
      </c>
      <c r="F117" s="7">
        <v>9090762</v>
      </c>
      <c r="G117" s="8">
        <f t="shared" si="1"/>
        <v>5.8975790405743946E-3</v>
      </c>
      <c r="H117" s="64"/>
    </row>
    <row r="118" spans="1:8" x14ac:dyDescent="0.25">
      <c r="A118" s="5" t="s">
        <v>407</v>
      </c>
      <c r="B118" s="5" t="s">
        <v>273</v>
      </c>
      <c r="C118" s="5" t="s">
        <v>274</v>
      </c>
      <c r="D118" s="5" t="s">
        <v>101</v>
      </c>
      <c r="E118" s="6">
        <v>1500</v>
      </c>
      <c r="F118" s="7">
        <v>1449225</v>
      </c>
      <c r="G118" s="8">
        <f t="shared" si="1"/>
        <v>9.4017630041094767E-4</v>
      </c>
      <c r="H118" s="64"/>
    </row>
    <row r="119" spans="1:8" ht="30" x14ac:dyDescent="0.25">
      <c r="A119" s="5" t="s">
        <v>329</v>
      </c>
      <c r="B119" s="5" t="s">
        <v>198</v>
      </c>
      <c r="C119" s="5" t="s">
        <v>199</v>
      </c>
      <c r="D119" s="5" t="s">
        <v>56</v>
      </c>
      <c r="E119" s="6">
        <v>2500</v>
      </c>
      <c r="F119" s="7">
        <v>2238050</v>
      </c>
      <c r="G119" s="8">
        <f t="shared" si="1"/>
        <v>1.4519219369902683E-3</v>
      </c>
      <c r="H119" s="64"/>
    </row>
    <row r="120" spans="1:8" x14ac:dyDescent="0.25">
      <c r="A120" s="5" t="s">
        <v>501</v>
      </c>
      <c r="B120" s="5" t="s">
        <v>287</v>
      </c>
      <c r="C120" s="5" t="s">
        <v>288</v>
      </c>
      <c r="D120" s="39" t="s">
        <v>49</v>
      </c>
      <c r="E120" s="6">
        <v>6555</v>
      </c>
      <c r="F120" s="7">
        <v>5897759.6500000004</v>
      </c>
      <c r="G120" s="8">
        <f t="shared" si="1"/>
        <v>3.8261373137021275E-3</v>
      </c>
      <c r="H120" s="64"/>
    </row>
    <row r="121" spans="1:8" ht="30" x14ac:dyDescent="0.25">
      <c r="A121" s="5" t="s">
        <v>599</v>
      </c>
      <c r="B121" s="5" t="s">
        <v>194</v>
      </c>
      <c r="C121" s="5" t="s">
        <v>195</v>
      </c>
      <c r="D121" s="13" t="s">
        <v>595</v>
      </c>
      <c r="E121" s="6">
        <v>9900</v>
      </c>
      <c r="F121" s="7">
        <v>9038403</v>
      </c>
      <c r="G121" s="8">
        <f t="shared" si="1"/>
        <v>5.8636114434702756E-3</v>
      </c>
      <c r="H121" s="64"/>
    </row>
    <row r="122" spans="1:8" x14ac:dyDescent="0.25">
      <c r="A122" s="5" t="s">
        <v>739</v>
      </c>
      <c r="B122" s="5" t="s">
        <v>275</v>
      </c>
      <c r="C122" s="5" t="s">
        <v>276</v>
      </c>
      <c r="D122" s="5" t="s">
        <v>740</v>
      </c>
      <c r="E122" s="6">
        <v>700</v>
      </c>
      <c r="F122" s="7">
        <v>677163.1</v>
      </c>
      <c r="G122" s="8">
        <f t="shared" si="1"/>
        <v>4.3930562758219641E-4</v>
      </c>
      <c r="H122" s="64"/>
    </row>
    <row r="123" spans="1:8" x14ac:dyDescent="0.25">
      <c r="A123" s="5" t="s">
        <v>738</v>
      </c>
      <c r="B123" s="5" t="s">
        <v>275</v>
      </c>
      <c r="C123" s="5" t="s">
        <v>276</v>
      </c>
      <c r="D123" s="5" t="s">
        <v>737</v>
      </c>
      <c r="E123" s="6">
        <v>600</v>
      </c>
      <c r="F123" s="7">
        <v>557795.69999999995</v>
      </c>
      <c r="G123" s="8">
        <f t="shared" si="1"/>
        <v>3.6186672022021064E-4</v>
      </c>
      <c r="H123" s="64"/>
    </row>
    <row r="124" spans="1:8" ht="30" x14ac:dyDescent="0.25">
      <c r="A124" s="5" t="s">
        <v>614</v>
      </c>
      <c r="B124" s="5" t="s">
        <v>613</v>
      </c>
      <c r="C124" s="9" t="s">
        <v>256</v>
      </c>
      <c r="D124" s="5" t="s">
        <v>612</v>
      </c>
      <c r="E124" s="6">
        <v>3800</v>
      </c>
      <c r="F124" s="7">
        <v>3583248</v>
      </c>
      <c r="G124" s="8">
        <f t="shared" si="1"/>
        <v>2.3246113254290586E-3</v>
      </c>
      <c r="H124" s="64"/>
    </row>
    <row r="125" spans="1:8" x14ac:dyDescent="0.25">
      <c r="A125" s="5" t="s">
        <v>640</v>
      </c>
      <c r="B125" s="5" t="s">
        <v>170</v>
      </c>
      <c r="C125" s="9" t="s">
        <v>171</v>
      </c>
      <c r="D125" s="5" t="s">
        <v>637</v>
      </c>
      <c r="E125" s="6">
        <v>3000</v>
      </c>
      <c r="F125" s="7">
        <v>2839530</v>
      </c>
      <c r="G125" s="8">
        <f t="shared" si="1"/>
        <v>1.8421285930796793E-3</v>
      </c>
      <c r="H125" s="64"/>
    </row>
    <row r="126" spans="1:8" x14ac:dyDescent="0.25">
      <c r="A126" s="5" t="s">
        <v>630</v>
      </c>
      <c r="B126" s="5" t="s">
        <v>629</v>
      </c>
      <c r="C126" s="9" t="s">
        <v>634</v>
      </c>
      <c r="D126" s="5" t="s">
        <v>626</v>
      </c>
      <c r="E126" s="6">
        <v>4000</v>
      </c>
      <c r="F126" s="7">
        <v>3856000</v>
      </c>
      <c r="G126" s="8">
        <f t="shared" si="1"/>
        <v>2.5015576010520204E-3</v>
      </c>
      <c r="H126" s="64"/>
    </row>
    <row r="127" spans="1:8" x14ac:dyDescent="0.25">
      <c r="A127" s="5" t="s">
        <v>646</v>
      </c>
      <c r="B127" s="5" t="s">
        <v>234</v>
      </c>
      <c r="C127" s="63" t="s">
        <v>235</v>
      </c>
      <c r="D127" s="5" t="s">
        <v>647</v>
      </c>
      <c r="E127" s="6">
        <v>3000</v>
      </c>
      <c r="F127" s="7">
        <v>2939580</v>
      </c>
      <c r="G127" s="8">
        <f t="shared" si="1"/>
        <v>1.9070354494036561E-3</v>
      </c>
      <c r="H127" s="64"/>
    </row>
    <row r="128" spans="1:8" x14ac:dyDescent="0.25">
      <c r="A128" s="5" t="s">
        <v>648</v>
      </c>
      <c r="B128" s="5" t="s">
        <v>602</v>
      </c>
      <c r="C128" s="9" t="s">
        <v>604</v>
      </c>
      <c r="D128" s="5" t="s">
        <v>649</v>
      </c>
      <c r="E128" s="6">
        <v>5000</v>
      </c>
      <c r="F128" s="7">
        <v>4909550</v>
      </c>
      <c r="G128" s="8">
        <f t="shared" si="1"/>
        <v>3.1850420436319881E-3</v>
      </c>
      <c r="H128" s="64"/>
    </row>
    <row r="129" spans="1:8" x14ac:dyDescent="0.25">
      <c r="A129" s="5" t="s">
        <v>682</v>
      </c>
      <c r="B129" s="5" t="s">
        <v>158</v>
      </c>
      <c r="C129" s="39" t="s">
        <v>159</v>
      </c>
      <c r="D129" s="5" t="s">
        <v>684</v>
      </c>
      <c r="E129" s="6">
        <v>2870</v>
      </c>
      <c r="F129" s="7">
        <v>2465530.9</v>
      </c>
      <c r="G129" s="8">
        <f t="shared" si="1"/>
        <v>1.5994988494615219E-3</v>
      </c>
      <c r="H129" s="64"/>
    </row>
    <row r="130" spans="1:8" x14ac:dyDescent="0.25">
      <c r="A130" s="5" t="s">
        <v>681</v>
      </c>
      <c r="B130" s="5" t="s">
        <v>158</v>
      </c>
      <c r="C130" s="63" t="s">
        <v>159</v>
      </c>
      <c r="D130" s="5" t="s">
        <v>683</v>
      </c>
      <c r="E130" s="6">
        <v>10000</v>
      </c>
      <c r="F130" s="7">
        <v>8571100</v>
      </c>
      <c r="G130" s="8">
        <f t="shared" si="1"/>
        <v>5.5604513367160198E-3</v>
      </c>
      <c r="H130" s="64"/>
    </row>
    <row r="131" spans="1:8" x14ac:dyDescent="0.25">
      <c r="A131" s="5" t="s">
        <v>663</v>
      </c>
      <c r="B131" s="5" t="s">
        <v>216</v>
      </c>
      <c r="C131" s="39" t="s">
        <v>217</v>
      </c>
      <c r="D131" s="5" t="s">
        <v>661</v>
      </c>
      <c r="E131" s="6">
        <v>550</v>
      </c>
      <c r="F131" s="7">
        <v>531008.5</v>
      </c>
      <c r="G131" s="8">
        <f t="shared" si="1"/>
        <v>3.4448867982319291E-4</v>
      </c>
      <c r="H131" s="64"/>
    </row>
    <row r="132" spans="1:8" x14ac:dyDescent="0.25">
      <c r="A132" s="5" t="s">
        <v>666</v>
      </c>
      <c r="B132" s="5" t="s">
        <v>664</v>
      </c>
      <c r="C132" s="9" t="s">
        <v>665</v>
      </c>
      <c r="D132" s="5" t="s">
        <v>662</v>
      </c>
      <c r="E132" s="6">
        <v>4000</v>
      </c>
      <c r="F132" s="7">
        <v>3789589.48</v>
      </c>
      <c r="G132" s="8">
        <f t="shared" si="1"/>
        <v>2.4584741619711548E-3</v>
      </c>
      <c r="H132" s="64"/>
    </row>
    <row r="133" spans="1:8" x14ac:dyDescent="0.25">
      <c r="A133" s="5" t="s">
        <v>658</v>
      </c>
      <c r="B133" s="5" t="s">
        <v>657</v>
      </c>
      <c r="C133" s="9" t="s">
        <v>659</v>
      </c>
      <c r="D133" s="5" t="s">
        <v>650</v>
      </c>
      <c r="E133" s="6">
        <v>7033</v>
      </c>
      <c r="F133" s="7">
        <v>6930699.25</v>
      </c>
      <c r="G133" s="8">
        <f t="shared" si="1"/>
        <v>4.4962508790049368E-3</v>
      </c>
      <c r="H133" s="64"/>
    </row>
    <row r="134" spans="1:8" ht="30" x14ac:dyDescent="0.25">
      <c r="A134" s="5" t="s">
        <v>655</v>
      </c>
      <c r="B134" s="5" t="s">
        <v>654</v>
      </c>
      <c r="C134" s="63" t="s">
        <v>656</v>
      </c>
      <c r="D134" s="5" t="s">
        <v>652</v>
      </c>
      <c r="E134" s="6">
        <v>8000</v>
      </c>
      <c r="F134" s="7">
        <v>7863360</v>
      </c>
      <c r="G134" s="8">
        <f t="shared" ref="G134:G143" si="2">F134/$F$226</f>
        <v>5.1013091228756264E-3</v>
      </c>
      <c r="H134" s="64"/>
    </row>
    <row r="135" spans="1:8" ht="30" x14ac:dyDescent="0.25">
      <c r="A135" s="5" t="s">
        <v>669</v>
      </c>
      <c r="B135" s="5" t="s">
        <v>174</v>
      </c>
      <c r="C135" s="63" t="s">
        <v>175</v>
      </c>
      <c r="D135" s="5" t="s">
        <v>670</v>
      </c>
      <c r="E135" s="6">
        <v>6250</v>
      </c>
      <c r="F135" s="7">
        <v>6021625</v>
      </c>
      <c r="G135" s="8">
        <f t="shared" si="2"/>
        <v>3.9064942399986702E-3</v>
      </c>
      <c r="H135" s="64"/>
    </row>
    <row r="136" spans="1:8" x14ac:dyDescent="0.25">
      <c r="A136" s="5" t="s">
        <v>728</v>
      </c>
      <c r="B136" s="5" t="s">
        <v>158</v>
      </c>
      <c r="C136" s="32" t="s">
        <v>159</v>
      </c>
      <c r="D136" s="5" t="s">
        <v>727</v>
      </c>
      <c r="E136" s="6">
        <v>15300</v>
      </c>
      <c r="F136" s="7">
        <v>16584457.720000001</v>
      </c>
      <c r="G136" s="8">
        <f t="shared" si="2"/>
        <v>1.0759070609126521E-2</v>
      </c>
      <c r="H136" s="64"/>
    </row>
    <row r="137" spans="1:8" x14ac:dyDescent="0.25">
      <c r="A137" s="5" t="s">
        <v>677</v>
      </c>
      <c r="B137" s="5" t="s">
        <v>208</v>
      </c>
      <c r="C137" s="5" t="s">
        <v>209</v>
      </c>
      <c r="D137" s="5" t="s">
        <v>678</v>
      </c>
      <c r="E137" s="6">
        <v>8000</v>
      </c>
      <c r="F137" s="7">
        <v>7658240</v>
      </c>
      <c r="G137" s="8">
        <f t="shared" si="2"/>
        <v>4.9682387143881283E-3</v>
      </c>
      <c r="H137" s="64"/>
    </row>
    <row r="138" spans="1:8" ht="30" x14ac:dyDescent="0.25">
      <c r="A138" s="5" t="s">
        <v>687</v>
      </c>
      <c r="B138" s="5" t="s">
        <v>174</v>
      </c>
      <c r="C138" s="5" t="s">
        <v>175</v>
      </c>
      <c r="D138" s="5" t="s">
        <v>685</v>
      </c>
      <c r="E138" s="6">
        <v>2500</v>
      </c>
      <c r="F138" s="7">
        <v>2420157.38</v>
      </c>
      <c r="G138" s="8">
        <f t="shared" si="2"/>
        <v>1.570063041929757E-3</v>
      </c>
      <c r="H138" s="64"/>
    </row>
    <row r="139" spans="1:8" x14ac:dyDescent="0.25">
      <c r="A139" s="5" t="s">
        <v>679</v>
      </c>
      <c r="B139" s="5" t="s">
        <v>602</v>
      </c>
      <c r="C139" s="9" t="s">
        <v>604</v>
      </c>
      <c r="D139" s="5" t="s">
        <v>680</v>
      </c>
      <c r="E139" s="6">
        <v>68995</v>
      </c>
      <c r="F139" s="7">
        <v>66204414.549999997</v>
      </c>
      <c r="G139" s="8">
        <f t="shared" si="2"/>
        <v>4.2949729367414799E-2</v>
      </c>
      <c r="H139" s="64"/>
    </row>
    <row r="140" spans="1:8" x14ac:dyDescent="0.25">
      <c r="A140" s="5" t="s">
        <v>689</v>
      </c>
      <c r="B140" s="5" t="s">
        <v>688</v>
      </c>
      <c r="C140" s="9" t="s">
        <v>690</v>
      </c>
      <c r="D140" s="5" t="s">
        <v>686</v>
      </c>
      <c r="E140" s="6">
        <v>2000</v>
      </c>
      <c r="F140" s="7">
        <v>1820100</v>
      </c>
      <c r="G140" s="8">
        <f t="shared" si="2"/>
        <v>1.1807793023015515E-3</v>
      </c>
      <c r="H140" s="64"/>
    </row>
    <row r="141" spans="1:8" x14ac:dyDescent="0.25">
      <c r="A141" s="5" t="s">
        <v>698</v>
      </c>
      <c r="B141" s="5" t="s">
        <v>202</v>
      </c>
      <c r="C141" s="63" t="s">
        <v>203</v>
      </c>
      <c r="D141" s="5" t="s">
        <v>697</v>
      </c>
      <c r="E141" s="6">
        <v>8000</v>
      </c>
      <c r="F141" s="7">
        <v>7828880</v>
      </c>
      <c r="G141" s="8">
        <f t="shared" si="2"/>
        <v>5.0789404231649741E-3</v>
      </c>
      <c r="H141" s="64"/>
    </row>
    <row r="142" spans="1:8" x14ac:dyDescent="0.25">
      <c r="A142" s="5" t="s">
        <v>717</v>
      </c>
      <c r="B142" s="5" t="s">
        <v>202</v>
      </c>
      <c r="C142" s="32" t="s">
        <v>203</v>
      </c>
      <c r="D142" s="5" t="s">
        <v>714</v>
      </c>
      <c r="E142" s="6">
        <v>11000</v>
      </c>
      <c r="F142" s="7">
        <v>11106150</v>
      </c>
      <c r="G142" s="8">
        <f t="shared" si="2"/>
        <v>7.2050502984761138E-3</v>
      </c>
      <c r="H142" s="64"/>
    </row>
    <row r="143" spans="1:8" x14ac:dyDescent="0.25">
      <c r="A143" s="5" t="s">
        <v>755</v>
      </c>
      <c r="B143" s="5" t="s">
        <v>232</v>
      </c>
      <c r="C143" s="5" t="s">
        <v>233</v>
      </c>
      <c r="D143" s="5" t="s">
        <v>756</v>
      </c>
      <c r="E143" s="6">
        <v>3000</v>
      </c>
      <c r="F143" s="7">
        <v>3024150</v>
      </c>
      <c r="G143" s="8">
        <f t="shared" si="2"/>
        <v>1.9618997456487207E-3</v>
      </c>
      <c r="H143" s="64"/>
    </row>
    <row r="144" spans="1:8" ht="16.5" customHeight="1" x14ac:dyDescent="0.25">
      <c r="A144" s="5" t="s">
        <v>291</v>
      </c>
      <c r="B144" s="5"/>
      <c r="C144" s="5"/>
      <c r="D144" s="5"/>
      <c r="E144" s="6"/>
      <c r="F144" s="7">
        <f>SUM(F5:F143)</f>
        <v>1307446444.7300003</v>
      </c>
      <c r="G144" s="8">
        <f>F144/$F$226</f>
        <v>0.84819828625071902</v>
      </c>
    </row>
    <row r="145" spans="1:8" ht="16.5" customHeight="1" x14ac:dyDescent="0.25">
      <c r="A145" s="13"/>
      <c r="B145" s="13"/>
      <c r="C145" s="13"/>
      <c r="D145" s="13"/>
      <c r="E145" s="14"/>
      <c r="F145" s="15"/>
      <c r="G145" s="16"/>
    </row>
    <row r="146" spans="1:8" ht="16.5" customHeight="1" x14ac:dyDescent="0.25">
      <c r="A146" s="17" t="s">
        <v>506</v>
      </c>
      <c r="B146" s="13"/>
      <c r="C146" s="13"/>
      <c r="D146" s="13"/>
      <c r="E146" s="14"/>
      <c r="F146" s="15"/>
      <c r="G146" s="16"/>
    </row>
    <row r="147" spans="1:8" ht="45" x14ac:dyDescent="0.25">
      <c r="A147" s="5" t="s">
        <v>0</v>
      </c>
      <c r="B147" s="5" t="s">
        <v>20</v>
      </c>
      <c r="C147" s="5" t="s">
        <v>1</v>
      </c>
      <c r="D147" s="5" t="s">
        <v>22</v>
      </c>
      <c r="E147" s="5" t="s">
        <v>10</v>
      </c>
      <c r="F147" s="5" t="s">
        <v>6</v>
      </c>
      <c r="G147" s="5" t="s">
        <v>504</v>
      </c>
    </row>
    <row r="148" spans="1:8" ht="30" x14ac:dyDescent="0.25">
      <c r="A148" s="5" t="s">
        <v>410</v>
      </c>
      <c r="B148" s="5" t="s">
        <v>277</v>
      </c>
      <c r="C148" s="5" t="s">
        <v>278</v>
      </c>
      <c r="D148" s="5" t="s">
        <v>149</v>
      </c>
      <c r="E148" s="6">
        <v>32005</v>
      </c>
      <c r="F148" s="7">
        <v>3501987.1</v>
      </c>
      <c r="G148" s="8">
        <f t="shared" ref="G148:G167" si="3">F148/$F$226</f>
        <v>2.2718937885869094E-3</v>
      </c>
      <c r="H148" s="64"/>
    </row>
    <row r="149" spans="1:8" ht="30" x14ac:dyDescent="0.25">
      <c r="A149" s="5" t="s">
        <v>411</v>
      </c>
      <c r="B149" s="5" t="s">
        <v>222</v>
      </c>
      <c r="C149" s="5" t="s">
        <v>223</v>
      </c>
      <c r="D149" s="5" t="s">
        <v>151</v>
      </c>
      <c r="E149" s="6">
        <v>420</v>
      </c>
      <c r="F149" s="7">
        <v>9143400</v>
      </c>
      <c r="G149" s="8">
        <f t="shared" si="3"/>
        <v>5.9317276373078431E-3</v>
      </c>
      <c r="H149" s="64"/>
    </row>
    <row r="150" spans="1:8" x14ac:dyDescent="0.25">
      <c r="A150" s="5" t="s">
        <v>412</v>
      </c>
      <c r="B150" s="5" t="s">
        <v>279</v>
      </c>
      <c r="C150" s="5" t="s">
        <v>280</v>
      </c>
      <c r="D150" s="5" t="s">
        <v>150</v>
      </c>
      <c r="E150" s="6">
        <v>7300</v>
      </c>
      <c r="F150" s="7">
        <v>2361550</v>
      </c>
      <c r="G150" s="8">
        <f t="shared" si="3"/>
        <v>1.5320418445965765E-3</v>
      </c>
      <c r="H150" s="64"/>
    </row>
    <row r="151" spans="1:8" x14ac:dyDescent="0.25">
      <c r="A151" s="5" t="s">
        <v>414</v>
      </c>
      <c r="B151" s="5" t="s">
        <v>232</v>
      </c>
      <c r="C151" s="5" t="s">
        <v>233</v>
      </c>
      <c r="D151" s="5" t="s">
        <v>153</v>
      </c>
      <c r="E151" s="6">
        <v>24750</v>
      </c>
      <c r="F151" s="7">
        <v>7011675</v>
      </c>
      <c r="G151" s="8">
        <f t="shared" si="3"/>
        <v>4.5487834264409813E-3</v>
      </c>
      <c r="H151" s="64"/>
    </row>
    <row r="152" spans="1:8" ht="30" x14ac:dyDescent="0.25">
      <c r="A152" s="5" t="s">
        <v>413</v>
      </c>
      <c r="B152" s="5" t="s">
        <v>281</v>
      </c>
      <c r="C152" s="5" t="s">
        <v>282</v>
      </c>
      <c r="D152" s="5" t="s">
        <v>152</v>
      </c>
      <c r="E152" s="6">
        <v>1660</v>
      </c>
      <c r="F152" s="7">
        <v>10735237.5</v>
      </c>
      <c r="G152" s="8">
        <f t="shared" si="3"/>
        <v>6.9644229686783429E-3</v>
      </c>
      <c r="H152" s="64"/>
    </row>
    <row r="153" spans="1:8" x14ac:dyDescent="0.25">
      <c r="A153" s="5" t="s">
        <v>417</v>
      </c>
      <c r="B153" s="5" t="s">
        <v>485</v>
      </c>
      <c r="C153" s="5" t="s">
        <v>486</v>
      </c>
      <c r="D153" s="5" t="s">
        <v>465</v>
      </c>
      <c r="E153" s="6">
        <v>43</v>
      </c>
      <c r="F153" s="7">
        <v>1600.89</v>
      </c>
      <c r="G153" s="8">
        <f t="shared" si="3"/>
        <v>1.0385680881608322E-6</v>
      </c>
      <c r="H153" s="64"/>
    </row>
    <row r="154" spans="1:8" ht="16.5" customHeight="1" x14ac:dyDescent="0.25">
      <c r="A154" s="5" t="s">
        <v>420</v>
      </c>
      <c r="B154" s="5" t="s">
        <v>275</v>
      </c>
      <c r="C154" s="5" t="s">
        <v>276</v>
      </c>
      <c r="D154" s="5" t="s">
        <v>156</v>
      </c>
      <c r="E154" s="6">
        <v>58000</v>
      </c>
      <c r="F154" s="7">
        <v>15109000</v>
      </c>
      <c r="G154" s="8">
        <f t="shared" si="3"/>
        <v>9.8018759839976592E-3</v>
      </c>
      <c r="H154" s="64"/>
    </row>
    <row r="155" spans="1:8" ht="30" x14ac:dyDescent="0.25">
      <c r="A155" s="5" t="s">
        <v>418</v>
      </c>
      <c r="B155" s="5" t="s">
        <v>257</v>
      </c>
      <c r="C155" s="5" t="s">
        <v>258</v>
      </c>
      <c r="D155" s="5" t="s">
        <v>157</v>
      </c>
      <c r="E155" s="6">
        <v>6450</v>
      </c>
      <c r="F155" s="7">
        <v>3160500</v>
      </c>
      <c r="G155" s="8">
        <f t="shared" si="3"/>
        <v>2.0503560161112318E-3</v>
      </c>
      <c r="H155" s="64"/>
    </row>
    <row r="156" spans="1:8" ht="30" x14ac:dyDescent="0.25">
      <c r="A156" s="5" t="s">
        <v>620</v>
      </c>
      <c r="B156" s="5" t="s">
        <v>619</v>
      </c>
      <c r="C156" s="5" t="s">
        <v>622</v>
      </c>
      <c r="D156" s="5" t="s">
        <v>617</v>
      </c>
      <c r="E156" s="6">
        <v>8900</v>
      </c>
      <c r="F156" s="7">
        <v>2021190</v>
      </c>
      <c r="G156" s="8">
        <f t="shared" si="3"/>
        <v>1.3112352716987377E-3</v>
      </c>
      <c r="H156" s="64"/>
    </row>
    <row r="157" spans="1:8" ht="16.5" customHeight="1" x14ac:dyDescent="0.25">
      <c r="A157" s="5" t="s">
        <v>621</v>
      </c>
      <c r="B157" s="5" t="s">
        <v>252</v>
      </c>
      <c r="C157" s="5" t="s">
        <v>253</v>
      </c>
      <c r="D157" s="5" t="s">
        <v>618</v>
      </c>
      <c r="E157" s="6">
        <v>1000</v>
      </c>
      <c r="F157" s="7">
        <v>1612800</v>
      </c>
      <c r="G157" s="8">
        <f t="shared" si="3"/>
        <v>1.0462946314773595E-3</v>
      </c>
      <c r="H157" s="64"/>
    </row>
    <row r="158" spans="1:8" ht="30" x14ac:dyDescent="0.25">
      <c r="A158" s="5" t="s">
        <v>645</v>
      </c>
      <c r="B158" s="5" t="s">
        <v>644</v>
      </c>
      <c r="C158" s="18">
        <v>1027402166835</v>
      </c>
      <c r="D158" s="5" t="s">
        <v>643</v>
      </c>
      <c r="E158" s="6">
        <v>10000</v>
      </c>
      <c r="F158" s="7">
        <v>621700</v>
      </c>
      <c r="G158" s="8">
        <f t="shared" si="3"/>
        <v>4.0332426363434676E-4</v>
      </c>
      <c r="H158" s="64"/>
    </row>
    <row r="159" spans="1:8" ht="16.5" customHeight="1" x14ac:dyDescent="0.25">
      <c r="A159" s="5" t="s">
        <v>416</v>
      </c>
      <c r="B159" s="5" t="s">
        <v>283</v>
      </c>
      <c r="C159" s="5" t="s">
        <v>284</v>
      </c>
      <c r="D159" s="5" t="s">
        <v>154</v>
      </c>
      <c r="E159" s="6">
        <v>444</v>
      </c>
      <c r="F159" s="7">
        <v>682872</v>
      </c>
      <c r="G159" s="8">
        <f t="shared" si="3"/>
        <v>4.4300924329501951E-4</v>
      </c>
      <c r="H159" s="64"/>
    </row>
    <row r="160" spans="1:8" x14ac:dyDescent="0.25">
      <c r="A160" s="5" t="s">
        <v>546</v>
      </c>
      <c r="B160" s="5" t="s">
        <v>271</v>
      </c>
      <c r="C160" s="5" t="s">
        <v>272</v>
      </c>
      <c r="D160" s="5" t="s">
        <v>545</v>
      </c>
      <c r="E160" s="6">
        <v>41500</v>
      </c>
      <c r="F160" s="7">
        <v>835021.5</v>
      </c>
      <c r="G160" s="8">
        <f t="shared" si="3"/>
        <v>5.417153476055134E-4</v>
      </c>
      <c r="H160" s="64"/>
    </row>
    <row r="161" spans="1:13" ht="30" x14ac:dyDescent="0.25">
      <c r="A161" s="5" t="s">
        <v>415</v>
      </c>
      <c r="B161" s="5" t="s">
        <v>240</v>
      </c>
      <c r="C161" s="5" t="s">
        <v>241</v>
      </c>
      <c r="D161" s="5" t="s">
        <v>155</v>
      </c>
      <c r="E161" s="6">
        <v>2704</v>
      </c>
      <c r="F161" s="7">
        <v>1483414.4</v>
      </c>
      <c r="G161" s="8">
        <f t="shared" si="3"/>
        <v>9.6235647505965301E-4</v>
      </c>
      <c r="H161" s="64"/>
    </row>
    <row r="162" spans="1:13" x14ac:dyDescent="0.25">
      <c r="A162" s="5" t="s">
        <v>702</v>
      </c>
      <c r="B162" s="5" t="s">
        <v>244</v>
      </c>
      <c r="C162" s="5" t="s">
        <v>245</v>
      </c>
      <c r="D162" s="5" t="s">
        <v>699</v>
      </c>
      <c r="E162" s="6">
        <v>20</v>
      </c>
      <c r="F162" s="7">
        <v>266470</v>
      </c>
      <c r="G162" s="8">
        <f t="shared" si="3"/>
        <v>1.7287086461419395E-4</v>
      </c>
      <c r="H162" s="64"/>
    </row>
    <row r="163" spans="1:13" x14ac:dyDescent="0.25">
      <c r="A163" s="5" t="s">
        <v>693</v>
      </c>
      <c r="B163" s="5" t="s">
        <v>694</v>
      </c>
      <c r="C163" s="9" t="s">
        <v>695</v>
      </c>
      <c r="D163" s="5" t="s">
        <v>696</v>
      </c>
      <c r="E163" s="6">
        <v>52300000</v>
      </c>
      <c r="F163" s="7">
        <v>2152406.5</v>
      </c>
      <c r="G163" s="8">
        <f t="shared" si="3"/>
        <v>1.3963612138560102E-3</v>
      </c>
      <c r="H163" s="64"/>
    </row>
    <row r="164" spans="1:13" x14ac:dyDescent="0.25">
      <c r="A164" s="5" t="s">
        <v>550</v>
      </c>
      <c r="B164" s="5" t="s">
        <v>549</v>
      </c>
      <c r="C164" s="12" t="s">
        <v>548</v>
      </c>
      <c r="D164" s="5" t="s">
        <v>547</v>
      </c>
      <c r="E164" s="6">
        <v>230000</v>
      </c>
      <c r="F164" s="7">
        <v>843985</v>
      </c>
      <c r="G164" s="8">
        <f t="shared" si="3"/>
        <v>5.4753036616283438E-4</v>
      </c>
      <c r="H164" s="64"/>
    </row>
    <row r="165" spans="1:13" ht="30" x14ac:dyDescent="0.25">
      <c r="A165" s="5" t="s">
        <v>419</v>
      </c>
      <c r="B165" s="5" t="s">
        <v>487</v>
      </c>
      <c r="C165" s="5" t="s">
        <v>488</v>
      </c>
      <c r="D165" s="5" t="s">
        <v>466</v>
      </c>
      <c r="E165" s="6">
        <v>3</v>
      </c>
      <c r="F165" s="7">
        <v>411.96</v>
      </c>
      <c r="G165" s="8">
        <f t="shared" si="3"/>
        <v>2.6725665698376304E-7</v>
      </c>
      <c r="H165" s="64"/>
    </row>
    <row r="166" spans="1:13" ht="16.5" customHeight="1" x14ac:dyDescent="0.25">
      <c r="A166" s="5" t="s">
        <v>701</v>
      </c>
      <c r="B166" s="5" t="s">
        <v>202</v>
      </c>
      <c r="C166" s="5" t="s">
        <v>203</v>
      </c>
      <c r="D166" s="5" t="s">
        <v>700</v>
      </c>
      <c r="E166" s="6">
        <v>130000</v>
      </c>
      <c r="F166" s="7">
        <v>1275820</v>
      </c>
      <c r="G166" s="8">
        <f t="shared" si="3"/>
        <v>8.2768081394558836E-4</v>
      </c>
      <c r="H166" s="64"/>
    </row>
    <row r="167" spans="1:13" ht="16.5" customHeight="1" x14ac:dyDescent="0.25">
      <c r="A167" s="5" t="s">
        <v>291</v>
      </c>
      <c r="B167" s="5"/>
      <c r="C167" s="5"/>
      <c r="D167" s="5"/>
      <c r="E167" s="6"/>
      <c r="F167" s="7">
        <f>SUM(F148:F166)</f>
        <v>62821041.850000001</v>
      </c>
      <c r="G167" s="8">
        <f t="shared" si="3"/>
        <v>4.0754785981813944E-2</v>
      </c>
    </row>
    <row r="169" spans="1:13" x14ac:dyDescent="0.25">
      <c r="A169" s="3" t="s">
        <v>507</v>
      </c>
    </row>
    <row r="170" spans="1:13" ht="45" customHeight="1" x14ac:dyDescent="0.25">
      <c r="A170" s="5" t="s">
        <v>3</v>
      </c>
      <c r="B170" s="5" t="s">
        <v>1</v>
      </c>
      <c r="C170" s="5" t="s">
        <v>515</v>
      </c>
      <c r="D170" s="5" t="s">
        <v>7</v>
      </c>
      <c r="E170" s="5" t="s">
        <v>5</v>
      </c>
      <c r="F170" s="5" t="s">
        <v>12</v>
      </c>
      <c r="G170" s="5" t="s">
        <v>504</v>
      </c>
    </row>
    <row r="171" spans="1:13" ht="16.5" customHeight="1" x14ac:dyDescent="0.25">
      <c r="A171" s="69" t="s">
        <v>772</v>
      </c>
      <c r="B171" s="70">
        <v>1027700342890</v>
      </c>
      <c r="C171" s="65" t="s">
        <v>771</v>
      </c>
      <c r="D171" s="66">
        <v>44739</v>
      </c>
      <c r="E171" s="2">
        <v>4000000</v>
      </c>
      <c r="F171" s="67">
        <v>4017395.19</v>
      </c>
      <c r="G171" s="68">
        <f t="shared" ref="G171:G176" si="4">F171/$F$226</f>
        <v>2.6062617930431341E-3</v>
      </c>
      <c r="J171" s="45"/>
      <c r="L171" s="44"/>
      <c r="M171" s="44"/>
    </row>
    <row r="172" spans="1:13" ht="16.5" customHeight="1" x14ac:dyDescent="0.25">
      <c r="A172" s="69" t="s">
        <v>293</v>
      </c>
      <c r="B172" s="70">
        <v>1027700167110</v>
      </c>
      <c r="C172" s="65" t="s">
        <v>773</v>
      </c>
      <c r="D172" s="66">
        <v>44768</v>
      </c>
      <c r="E172" s="2">
        <v>29300000</v>
      </c>
      <c r="F172" s="67">
        <v>29100132.039999999</v>
      </c>
      <c r="G172" s="68">
        <f t="shared" si="4"/>
        <v>1.8878541622479105E-2</v>
      </c>
      <c r="I172" s="45"/>
      <c r="J172" s="45"/>
      <c r="L172" s="44"/>
      <c r="M172" s="44"/>
    </row>
    <row r="173" spans="1:13" ht="16.5" customHeight="1" x14ac:dyDescent="0.25">
      <c r="A173" s="69" t="s">
        <v>747</v>
      </c>
      <c r="B173" s="70">
        <v>1027739609391</v>
      </c>
      <c r="C173" s="65" t="s">
        <v>748</v>
      </c>
      <c r="D173" s="66">
        <v>44739</v>
      </c>
      <c r="E173" s="2">
        <v>8000000</v>
      </c>
      <c r="F173" s="67">
        <v>8099318</v>
      </c>
      <c r="G173" s="68">
        <f t="shared" si="4"/>
        <v>5.2543855047296282E-3</v>
      </c>
      <c r="I173" s="45"/>
      <c r="J173" s="45"/>
      <c r="L173" s="44"/>
      <c r="M173" s="44"/>
    </row>
    <row r="174" spans="1:13" ht="16.5" customHeight="1" x14ac:dyDescent="0.25">
      <c r="A174" s="69" t="s">
        <v>747</v>
      </c>
      <c r="B174" s="71" t="s">
        <v>695</v>
      </c>
      <c r="C174" s="65" t="s">
        <v>774</v>
      </c>
      <c r="D174" s="66">
        <v>44753</v>
      </c>
      <c r="E174" s="2">
        <v>27500000</v>
      </c>
      <c r="F174" s="67">
        <v>27620633.460000001</v>
      </c>
      <c r="G174" s="68">
        <f t="shared" si="4"/>
        <v>1.7918725512898019E-2</v>
      </c>
      <c r="I174" s="45"/>
      <c r="J174" s="45"/>
      <c r="L174" s="44"/>
      <c r="M174" s="44"/>
    </row>
    <row r="175" spans="1:13" ht="16.5" customHeight="1" x14ac:dyDescent="0.25">
      <c r="A175" s="69" t="s">
        <v>747</v>
      </c>
      <c r="B175" s="71" t="s">
        <v>695</v>
      </c>
      <c r="C175" s="65" t="s">
        <v>749</v>
      </c>
      <c r="D175" s="66">
        <v>44726</v>
      </c>
      <c r="E175" s="2">
        <v>20500000</v>
      </c>
      <c r="F175" s="67">
        <v>20920093.41</v>
      </c>
      <c r="G175" s="68">
        <f t="shared" si="4"/>
        <v>1.3571789077931478E-2</v>
      </c>
      <c r="J175" s="45"/>
      <c r="L175" s="44"/>
      <c r="M175" s="44"/>
    </row>
    <row r="176" spans="1:13" ht="17.25" customHeight="1" x14ac:dyDescent="0.25">
      <c r="A176" s="5" t="s">
        <v>291</v>
      </c>
      <c r="B176" s="5"/>
      <c r="C176" s="5"/>
      <c r="D176" s="5"/>
      <c r="E176" s="6"/>
      <c r="F176" s="7">
        <f>SUM(F171:F175)</f>
        <v>89757572.099999994</v>
      </c>
      <c r="G176" s="8">
        <f t="shared" si="4"/>
        <v>5.8229703511081365E-2</v>
      </c>
      <c r="I176" s="45"/>
      <c r="J176" s="45"/>
      <c r="L176" s="44"/>
      <c r="M176" s="44"/>
    </row>
    <row r="178" spans="1:28" x14ac:dyDescent="0.25">
      <c r="A178" s="3" t="s">
        <v>508</v>
      </c>
      <c r="I178" s="45"/>
    </row>
    <row r="179" spans="1:28" ht="58.5" customHeight="1" x14ac:dyDescent="0.25">
      <c r="A179" s="5" t="s">
        <v>11</v>
      </c>
      <c r="B179" s="5" t="s">
        <v>8</v>
      </c>
      <c r="C179" s="5" t="s">
        <v>9</v>
      </c>
      <c r="D179" s="5" t="s">
        <v>17</v>
      </c>
      <c r="E179" s="5" t="s">
        <v>10</v>
      </c>
      <c r="F179" s="5" t="s">
        <v>6</v>
      </c>
      <c r="G179" s="5" t="s">
        <v>504</v>
      </c>
    </row>
    <row r="180" spans="1:28" ht="45" customHeight="1" x14ac:dyDescent="0.25">
      <c r="A180" s="5" t="s">
        <v>489</v>
      </c>
      <c r="B180" s="5" t="s">
        <v>490</v>
      </c>
      <c r="C180" s="5" t="s">
        <v>491</v>
      </c>
      <c r="D180" s="5" t="s">
        <v>492</v>
      </c>
      <c r="E180" s="20">
        <v>34678.27233</v>
      </c>
      <c r="F180" s="7">
        <v>24672203.629999999</v>
      </c>
      <c r="G180" s="8">
        <f>F180/$F$226</f>
        <v>1.600594878768925E-2</v>
      </c>
    </row>
    <row r="181" spans="1:28" ht="17.25" customHeight="1" x14ac:dyDescent="0.25">
      <c r="A181" s="5" t="s">
        <v>291</v>
      </c>
      <c r="B181" s="5"/>
      <c r="C181" s="5"/>
      <c r="D181" s="5"/>
      <c r="E181" s="6"/>
      <c r="F181" s="7">
        <f>F180</f>
        <v>24672203.629999999</v>
      </c>
      <c r="G181" s="8">
        <f>F181/$F$226</f>
        <v>1.600594878768925E-2</v>
      </c>
    </row>
    <row r="183" spans="1:28" x14ac:dyDescent="0.25">
      <c r="A183" s="3" t="s">
        <v>509</v>
      </c>
    </row>
    <row r="184" spans="1:28" ht="42.75" customHeight="1" x14ac:dyDescent="0.25">
      <c r="A184" s="5" t="s">
        <v>15</v>
      </c>
      <c r="B184" s="5" t="s">
        <v>14</v>
      </c>
      <c r="C184" s="5" t="s">
        <v>16</v>
      </c>
      <c r="D184" s="77" t="s">
        <v>13</v>
      </c>
      <c r="E184" s="78"/>
      <c r="F184" s="5" t="s">
        <v>6</v>
      </c>
      <c r="G184" s="5" t="s">
        <v>504</v>
      </c>
    </row>
    <row r="185" spans="1:28" ht="17.25" customHeight="1" x14ac:dyDescent="0.25">
      <c r="A185" s="5" t="s">
        <v>291</v>
      </c>
      <c r="B185" s="5"/>
      <c r="C185" s="5"/>
      <c r="D185" s="77"/>
      <c r="E185" s="78"/>
      <c r="F185" s="7"/>
      <c r="G185" s="8"/>
    </row>
    <row r="187" spans="1:28" x14ac:dyDescent="0.25">
      <c r="A187" s="3" t="s">
        <v>510</v>
      </c>
    </row>
    <row r="188" spans="1:28" ht="47.25" customHeight="1" x14ac:dyDescent="0.25">
      <c r="A188" s="5" t="s">
        <v>3</v>
      </c>
      <c r="B188" s="5" t="s">
        <v>1</v>
      </c>
      <c r="C188" s="5" t="s">
        <v>515</v>
      </c>
      <c r="D188" s="77" t="s">
        <v>4</v>
      </c>
      <c r="E188" s="78"/>
      <c r="F188" s="10" t="s">
        <v>18</v>
      </c>
      <c r="G188" s="5" t="s">
        <v>504</v>
      </c>
    </row>
    <row r="189" spans="1:28" x14ac:dyDescent="0.25">
      <c r="A189" s="5" t="s">
        <v>293</v>
      </c>
      <c r="B189" s="11">
        <v>1027700167110</v>
      </c>
      <c r="C189" s="23" t="s">
        <v>533</v>
      </c>
      <c r="D189" s="82" t="s">
        <v>292</v>
      </c>
      <c r="E189" s="82"/>
      <c r="F189" s="7">
        <v>10061.200000000001</v>
      </c>
      <c r="G189" s="8">
        <f t="shared" ref="G189:G195" si="5">F189/$F$226</f>
        <v>6.5271450559399866E-6</v>
      </c>
      <c r="I189" s="45"/>
      <c r="J189" s="47"/>
      <c r="K189" s="47"/>
      <c r="AA189" s="45"/>
      <c r="AB189" s="45"/>
    </row>
    <row r="190" spans="1:28" x14ac:dyDescent="0.25">
      <c r="A190" s="5" t="s">
        <v>293</v>
      </c>
      <c r="B190" s="11">
        <v>1027700167110</v>
      </c>
      <c r="C190" s="23" t="s">
        <v>534</v>
      </c>
      <c r="D190" s="82" t="s">
        <v>292</v>
      </c>
      <c r="E190" s="82"/>
      <c r="F190" s="7">
        <v>162180.62</v>
      </c>
      <c r="G190" s="8">
        <f t="shared" si="5"/>
        <v>1.0521373514116424E-4</v>
      </c>
      <c r="I190" s="45"/>
      <c r="J190" s="47"/>
      <c r="K190" s="47"/>
      <c r="AA190" s="45"/>
      <c r="AB190" s="45"/>
    </row>
    <row r="191" spans="1:28" ht="30" x14ac:dyDescent="0.25">
      <c r="A191" s="5" t="s">
        <v>493</v>
      </c>
      <c r="B191" s="11">
        <v>1021600000124</v>
      </c>
      <c r="C191" s="23" t="s">
        <v>535</v>
      </c>
      <c r="D191" s="82" t="s">
        <v>292</v>
      </c>
      <c r="E191" s="82"/>
      <c r="F191" s="7">
        <v>23627.15</v>
      </c>
      <c r="G191" s="8">
        <f t="shared" si="5"/>
        <v>1.5327976315792596E-5</v>
      </c>
      <c r="I191" s="45"/>
      <c r="J191" s="47"/>
      <c r="K191" s="47"/>
      <c r="AA191" s="45"/>
      <c r="AB191" s="45"/>
    </row>
    <row r="192" spans="1:28" ht="30" x14ac:dyDescent="0.25">
      <c r="A192" s="5" t="s">
        <v>493</v>
      </c>
      <c r="B192" s="11">
        <v>1021600000124</v>
      </c>
      <c r="C192" s="23" t="s">
        <v>536</v>
      </c>
      <c r="D192" s="82" t="s">
        <v>292</v>
      </c>
      <c r="E192" s="82"/>
      <c r="F192" s="7">
        <v>109395.59</v>
      </c>
      <c r="G192" s="8">
        <f t="shared" si="5"/>
        <v>7.0969753549292116E-5</v>
      </c>
      <c r="I192" s="45"/>
      <c r="J192" s="47"/>
      <c r="K192" s="47"/>
      <c r="AA192" s="45"/>
      <c r="AB192" s="45"/>
    </row>
    <row r="193" spans="1:28" ht="30" x14ac:dyDescent="0.25">
      <c r="A193" s="5" t="s">
        <v>493</v>
      </c>
      <c r="B193" s="11">
        <v>1021600000124</v>
      </c>
      <c r="C193" s="23" t="s">
        <v>537</v>
      </c>
      <c r="D193" s="82" t="s">
        <v>292</v>
      </c>
      <c r="E193" s="82"/>
      <c r="F193" s="7">
        <v>864423</v>
      </c>
      <c r="G193" s="8">
        <f t="shared" si="5"/>
        <v>5.6078939994143946E-4</v>
      </c>
      <c r="I193" s="45"/>
      <c r="J193" s="47"/>
      <c r="K193" s="47"/>
      <c r="AA193" s="45"/>
      <c r="AB193" s="45"/>
    </row>
    <row r="194" spans="1:28" x14ac:dyDescent="0.25">
      <c r="A194" s="5" t="s">
        <v>294</v>
      </c>
      <c r="B194" s="11">
        <v>1027700167110</v>
      </c>
      <c r="C194" s="23" t="s">
        <v>538</v>
      </c>
      <c r="D194" s="82" t="s">
        <v>292</v>
      </c>
      <c r="E194" s="82"/>
      <c r="F194" s="7">
        <v>148703.48000000001</v>
      </c>
      <c r="G194" s="8">
        <f t="shared" si="5"/>
        <v>9.6470518852927151E-5</v>
      </c>
      <c r="I194" s="45"/>
      <c r="J194" s="47"/>
      <c r="K194" s="47"/>
      <c r="AA194" s="45"/>
      <c r="AB194" s="45"/>
    </row>
    <row r="195" spans="1:28" x14ac:dyDescent="0.25">
      <c r="A195" s="5" t="s">
        <v>291</v>
      </c>
      <c r="B195" s="80"/>
      <c r="C195" s="80"/>
      <c r="D195" s="79"/>
      <c r="E195" s="79"/>
      <c r="F195" s="7">
        <f>SUM(F189:F194)</f>
        <v>1318391.04</v>
      </c>
      <c r="G195" s="8">
        <f t="shared" si="5"/>
        <v>8.5529852885655555E-4</v>
      </c>
    </row>
    <row r="197" spans="1:28" ht="15.75" x14ac:dyDescent="0.25">
      <c r="A197" s="3" t="s">
        <v>511</v>
      </c>
      <c r="B197" s="26"/>
    </row>
    <row r="198" spans="1:28" ht="44.25" customHeight="1" x14ac:dyDescent="0.25">
      <c r="A198" s="5" t="s">
        <v>19</v>
      </c>
      <c r="B198" s="12" t="s">
        <v>1</v>
      </c>
      <c r="C198" s="12" t="s">
        <v>522</v>
      </c>
      <c r="D198" s="83" t="s">
        <v>526</v>
      </c>
      <c r="E198" s="84"/>
      <c r="F198" s="10" t="s">
        <v>18</v>
      </c>
      <c r="G198" s="5" t="s">
        <v>504</v>
      </c>
    </row>
    <row r="199" spans="1:28" ht="29.25" customHeight="1" x14ac:dyDescent="0.25">
      <c r="A199" s="5" t="s">
        <v>494</v>
      </c>
      <c r="B199" s="27">
        <v>1027700075941</v>
      </c>
      <c r="C199" s="5" t="s">
        <v>539</v>
      </c>
      <c r="D199" s="85" t="s">
        <v>540</v>
      </c>
      <c r="E199" s="86"/>
      <c r="F199" s="7">
        <v>492341.98</v>
      </c>
      <c r="G199" s="8">
        <f>F199/$F$226</f>
        <v>3.1940399958143201E-4</v>
      </c>
    </row>
    <row r="200" spans="1:28" ht="30" x14ac:dyDescent="0.25">
      <c r="A200" s="5" t="s">
        <v>495</v>
      </c>
      <c r="B200" s="27">
        <v>1027708015576</v>
      </c>
      <c r="C200" s="5" t="s">
        <v>523</v>
      </c>
      <c r="D200" s="85" t="s">
        <v>541</v>
      </c>
      <c r="E200" s="86"/>
      <c r="F200" s="7">
        <v>61398.239999999998</v>
      </c>
      <c r="G200" s="8">
        <f>F200/$F$226</f>
        <v>3.9831751546477231E-5</v>
      </c>
    </row>
    <row r="201" spans="1:28" ht="45" x14ac:dyDescent="0.25">
      <c r="A201" s="5" t="s">
        <v>295</v>
      </c>
      <c r="B201" s="27">
        <v>1047796383030</v>
      </c>
      <c r="C201" s="5" t="s">
        <v>525</v>
      </c>
      <c r="D201" s="85" t="s">
        <v>542</v>
      </c>
      <c r="E201" s="86"/>
      <c r="F201" s="7">
        <v>9210.9699999999993</v>
      </c>
      <c r="G201" s="8">
        <f>F201/$F$226</f>
        <v>5.9755632823034559E-6</v>
      </c>
    </row>
    <row r="202" spans="1:28" x14ac:dyDescent="0.25">
      <c r="A202" s="5" t="s">
        <v>291</v>
      </c>
      <c r="B202" s="95"/>
      <c r="C202" s="83"/>
      <c r="D202" s="83"/>
      <c r="E202" s="84"/>
      <c r="F202" s="7">
        <f>SUM(F199:F201)</f>
        <v>562951.18999999994</v>
      </c>
      <c r="G202" s="8">
        <f>F202/$F$226</f>
        <v>3.6521131441021265E-4</v>
      </c>
    </row>
    <row r="204" spans="1:28" x14ac:dyDescent="0.25">
      <c r="A204" s="3" t="s">
        <v>512</v>
      </c>
    </row>
    <row r="205" spans="1:28" ht="47.25" customHeight="1" x14ac:dyDescent="0.25">
      <c r="A205" s="5" t="s">
        <v>20</v>
      </c>
      <c r="B205" s="80" t="s">
        <v>1</v>
      </c>
      <c r="C205" s="80"/>
      <c r="D205" s="80" t="s">
        <v>22</v>
      </c>
      <c r="E205" s="80"/>
      <c r="F205" s="29" t="s">
        <v>21</v>
      </c>
      <c r="G205" s="5" t="s">
        <v>504</v>
      </c>
    </row>
    <row r="206" spans="1:28" ht="24.75" customHeight="1" x14ac:dyDescent="0.25">
      <c r="A206" s="63" t="s">
        <v>763</v>
      </c>
      <c r="B206" s="89" t="s">
        <v>201</v>
      </c>
      <c r="C206" s="90"/>
      <c r="D206" s="77" t="s">
        <v>62</v>
      </c>
      <c r="E206" s="78"/>
      <c r="F206" s="37">
        <v>29420</v>
      </c>
      <c r="G206" s="8">
        <f t="shared" ref="G206:G208" si="6">F206/$F$226</f>
        <v>1.908605410346225E-5</v>
      </c>
    </row>
    <row r="207" spans="1:28" ht="24.75" customHeight="1" x14ac:dyDescent="0.25">
      <c r="A207" s="63" t="s">
        <v>775</v>
      </c>
      <c r="B207" s="89" t="s">
        <v>241</v>
      </c>
      <c r="C207" s="90"/>
      <c r="D207" s="77" t="s">
        <v>460</v>
      </c>
      <c r="E207" s="78"/>
      <c r="F207" s="37">
        <v>3490</v>
      </c>
      <c r="G207" s="8">
        <f t="shared" si="6"/>
        <v>2.2641172270932447E-6</v>
      </c>
    </row>
    <row r="208" spans="1:28" ht="24.75" customHeight="1" x14ac:dyDescent="0.25">
      <c r="A208" s="63" t="s">
        <v>776</v>
      </c>
      <c r="B208" s="89" t="s">
        <v>175</v>
      </c>
      <c r="C208" s="90"/>
      <c r="D208" s="77" t="s">
        <v>742</v>
      </c>
      <c r="E208" s="78"/>
      <c r="F208" s="37">
        <v>5730</v>
      </c>
      <c r="G208" s="8">
        <f t="shared" si="6"/>
        <v>3.7173042152562441E-6</v>
      </c>
    </row>
    <row r="209" spans="1:7" ht="25.5" customHeight="1" x14ac:dyDescent="0.25">
      <c r="A209" s="32" t="s">
        <v>763</v>
      </c>
      <c r="B209" s="89" t="s">
        <v>201</v>
      </c>
      <c r="C209" s="90"/>
      <c r="D209" s="77" t="s">
        <v>453</v>
      </c>
      <c r="E209" s="78"/>
      <c r="F209" s="37">
        <v>85260</v>
      </c>
      <c r="G209" s="8">
        <f>F209/$F$226</f>
        <v>5.5311929736954166E-5</v>
      </c>
    </row>
    <row r="210" spans="1:7" ht="15" customHeight="1" x14ac:dyDescent="0.25">
      <c r="A210" s="5" t="s">
        <v>291</v>
      </c>
      <c r="B210" s="87"/>
      <c r="C210" s="88"/>
      <c r="D210" s="77"/>
      <c r="E210" s="78"/>
      <c r="F210" s="7">
        <f>SUM(F206:F209)</f>
        <v>123900</v>
      </c>
      <c r="G210" s="8">
        <f>F210/$F$226</f>
        <v>8.0379405282765909E-5</v>
      </c>
    </row>
    <row r="212" spans="1:7" x14ac:dyDescent="0.25">
      <c r="A212" s="3" t="s">
        <v>513</v>
      </c>
    </row>
    <row r="213" spans="1:7" ht="42" customHeight="1" x14ac:dyDescent="0.25">
      <c r="A213" s="5" t="s">
        <v>23</v>
      </c>
      <c r="B213" s="77" t="s">
        <v>20</v>
      </c>
      <c r="C213" s="78"/>
      <c r="D213" s="5" t="s">
        <v>22</v>
      </c>
      <c r="E213" s="5" t="s">
        <v>24</v>
      </c>
      <c r="F213" s="5" t="s">
        <v>21</v>
      </c>
      <c r="G213" s="5" t="s">
        <v>504</v>
      </c>
    </row>
    <row r="214" spans="1:7" ht="42" customHeight="1" x14ac:dyDescent="0.25">
      <c r="A214" s="5" t="s">
        <v>296</v>
      </c>
      <c r="B214" s="87" t="s">
        <v>158</v>
      </c>
      <c r="C214" s="88"/>
      <c r="D214" s="32" t="s">
        <v>123</v>
      </c>
      <c r="E214" s="6">
        <v>32378</v>
      </c>
      <c r="F214" s="7">
        <v>22800071.129999999</v>
      </c>
      <c r="G214" s="8">
        <f>F214/$F$226</f>
        <v>1.4791413703261988E-2</v>
      </c>
    </row>
    <row r="215" spans="1:7" ht="42" customHeight="1" x14ac:dyDescent="0.25">
      <c r="A215" s="32" t="s">
        <v>296</v>
      </c>
      <c r="B215" s="87" t="s">
        <v>158</v>
      </c>
      <c r="C215" s="88"/>
      <c r="D215" s="43" t="s">
        <v>119</v>
      </c>
      <c r="E215" s="6">
        <v>37905</v>
      </c>
      <c r="F215" s="7">
        <v>31937045.140000001</v>
      </c>
      <c r="G215" s="8">
        <f>F215/$F$226</f>
        <v>2.0718972516884981E-2</v>
      </c>
    </row>
    <row r="216" spans="1:7" ht="42" hidden="1" customHeight="1" x14ac:dyDescent="0.25">
      <c r="A216" s="5" t="s">
        <v>296</v>
      </c>
      <c r="B216" s="87" t="s">
        <v>158</v>
      </c>
      <c r="C216" s="88"/>
      <c r="D216" s="43"/>
      <c r="E216" s="6">
        <v>0</v>
      </c>
      <c r="F216" s="7">
        <v>0</v>
      </c>
      <c r="G216" s="8">
        <f>F216/$F$226</f>
        <v>0</v>
      </c>
    </row>
    <row r="217" spans="1:7" x14ac:dyDescent="0.25">
      <c r="A217" s="5" t="s">
        <v>291</v>
      </c>
      <c r="B217" s="96"/>
      <c r="C217" s="96"/>
      <c r="D217" s="30"/>
      <c r="E217" s="1"/>
      <c r="F217" s="7">
        <f>SUM(F214:F216)</f>
        <v>54737116.269999996</v>
      </c>
      <c r="G217" s="8">
        <f>F217/$F$226</f>
        <v>3.5510386220146968E-2</v>
      </c>
    </row>
    <row r="219" spans="1:7" x14ac:dyDescent="0.25">
      <c r="A219" s="3" t="s">
        <v>514</v>
      </c>
    </row>
    <row r="220" spans="1:7" ht="45" x14ac:dyDescent="0.25">
      <c r="A220" s="97" t="s">
        <v>25</v>
      </c>
      <c r="B220" s="98"/>
      <c r="C220" s="98"/>
      <c r="D220" s="98"/>
      <c r="E220" s="99"/>
      <c r="F220" s="5" t="s">
        <v>21</v>
      </c>
      <c r="G220" s="5" t="s">
        <v>504</v>
      </c>
    </row>
    <row r="221" spans="1:7" hidden="1" x14ac:dyDescent="0.25">
      <c r="A221" s="58"/>
      <c r="B221" s="59"/>
      <c r="C221" s="59"/>
      <c r="D221" s="59"/>
      <c r="E221" s="60"/>
      <c r="F221" s="7">
        <v>0</v>
      </c>
      <c r="G221" s="8"/>
    </row>
    <row r="222" spans="1:7" hidden="1" x14ac:dyDescent="0.25">
      <c r="A222" s="58" t="s">
        <v>751</v>
      </c>
      <c r="B222" s="59"/>
      <c r="C222" s="59"/>
      <c r="D222" s="59"/>
      <c r="E222" s="60"/>
      <c r="F222" s="7">
        <v>0</v>
      </c>
      <c r="G222" s="8">
        <f t="shared" ref="G222:G223" si="7">F222/$F$226</f>
        <v>0</v>
      </c>
    </row>
    <row r="223" spans="1:7" hidden="1" x14ac:dyDescent="0.25">
      <c r="A223" s="91" t="s">
        <v>750</v>
      </c>
      <c r="B223" s="92"/>
      <c r="C223" s="92"/>
      <c r="D223" s="92"/>
      <c r="E223" s="93"/>
      <c r="F223" s="7">
        <v>0</v>
      </c>
      <c r="G223" s="8">
        <f t="shared" si="7"/>
        <v>0</v>
      </c>
    </row>
    <row r="224" spans="1:7" x14ac:dyDescent="0.25">
      <c r="A224" s="77" t="s">
        <v>291</v>
      </c>
      <c r="B224" s="94"/>
      <c r="C224" s="94"/>
      <c r="D224" s="94"/>
      <c r="E224" s="78"/>
      <c r="F224" s="7"/>
      <c r="G224" s="8"/>
    </row>
    <row r="226" spans="1:7" x14ac:dyDescent="0.25">
      <c r="A226" s="72" t="s">
        <v>26</v>
      </c>
      <c r="B226" s="73"/>
      <c r="C226" s="73"/>
      <c r="D226" s="73"/>
      <c r="E226" s="74"/>
      <c r="F226" s="7">
        <f>F144+F167+F176+F181+F195+F202+F217+F210+F224</f>
        <v>1541439620.8100002</v>
      </c>
      <c r="G226" s="8">
        <f>F226/$F$226</f>
        <v>1</v>
      </c>
    </row>
  </sheetData>
  <mergeCells count="38">
    <mergeCell ref="B207:C207"/>
    <mergeCell ref="B208:C208"/>
    <mergeCell ref="D206:E206"/>
    <mergeCell ref="D207:E207"/>
    <mergeCell ref="D208:E208"/>
    <mergeCell ref="B205:C205"/>
    <mergeCell ref="D205:E205"/>
    <mergeCell ref="B210:C210"/>
    <mergeCell ref="D210:E210"/>
    <mergeCell ref="A226:E226"/>
    <mergeCell ref="B213:C213"/>
    <mergeCell ref="B217:C217"/>
    <mergeCell ref="A220:E220"/>
    <mergeCell ref="A224:E224"/>
    <mergeCell ref="B214:C214"/>
    <mergeCell ref="A223:E223"/>
    <mergeCell ref="B216:C216"/>
    <mergeCell ref="B209:C209"/>
    <mergeCell ref="D209:E209"/>
    <mergeCell ref="B215:C215"/>
    <mergeCell ref="B206:C206"/>
    <mergeCell ref="B195:C195"/>
    <mergeCell ref="D195:E195"/>
    <mergeCell ref="B202:E202"/>
    <mergeCell ref="D198:E198"/>
    <mergeCell ref="D199:E199"/>
    <mergeCell ref="D200:E200"/>
    <mergeCell ref="D201:E201"/>
    <mergeCell ref="A1:G1"/>
    <mergeCell ref="D184:E184"/>
    <mergeCell ref="D188:E188"/>
    <mergeCell ref="D189:E189"/>
    <mergeCell ref="D185:E185"/>
    <mergeCell ref="D190:E190"/>
    <mergeCell ref="D191:E191"/>
    <mergeCell ref="D192:E192"/>
    <mergeCell ref="D193:E193"/>
    <mergeCell ref="D194:E1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2022-11-24T10:28:21Z</dcterms:modified>
</cp:coreProperties>
</file>