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45" windowWidth="27555" windowHeight="12060" activeTab="1"/>
  </bookViews>
  <sheets>
    <sheet name="Пенсионные накопления" sheetId="1" r:id="rId1"/>
    <sheet name="Пенсионные резервы" sheetId="4" r:id="rId2"/>
  </sheets>
  <definedNames>
    <definedName name="_xlnm._FilterDatabase" localSheetId="0" hidden="1">'Пенсионные накопления'!$A$4:$K$185</definedName>
    <definedName name="_xlnm._FilterDatabase" localSheetId="1" hidden="1">'Пенсионные резервы'!$A$4:$BD$4</definedName>
  </definedNames>
  <calcPr calcId="145621"/>
</workbook>
</file>

<file path=xl/calcChain.xml><?xml version="1.0" encoding="utf-8"?>
<calcChain xmlns="http://schemas.openxmlformats.org/spreadsheetml/2006/main">
  <c r="F220" i="4" l="1"/>
  <c r="F194" i="4"/>
  <c r="F143" i="4"/>
  <c r="F222" i="4" s="1"/>
  <c r="G219" i="4" l="1"/>
  <c r="G218" i="4"/>
  <c r="G261" i="1"/>
  <c r="F263" i="1" l="1"/>
  <c r="G256" i="1"/>
  <c r="G257" i="1"/>
  <c r="G260" i="1"/>
  <c r="G259" i="1"/>
  <c r="G258" i="1"/>
  <c r="G255" i="1"/>
  <c r="F261" i="1"/>
  <c r="F201" i="1" l="1"/>
  <c r="F206" i="4" l="1"/>
  <c r="F234" i="1" l="1"/>
  <c r="F185" i="1"/>
  <c r="F175" i="4" l="1"/>
  <c r="F213" i="4" l="1"/>
  <c r="F224" i="1" l="1"/>
  <c r="F201" i="4" l="1"/>
  <c r="F166" i="4"/>
  <c r="F251" i="1" l="1"/>
  <c r="G201" i="1" l="1"/>
  <c r="G167" i="1"/>
  <c r="G185" i="1"/>
  <c r="G180" i="1"/>
  <c r="G178" i="1"/>
  <c r="G105" i="1"/>
  <c r="G135" i="1"/>
  <c r="G166" i="1"/>
  <c r="G6" i="1"/>
  <c r="G63" i="1"/>
  <c r="F180" i="4"/>
  <c r="G217" i="4" l="1"/>
  <c r="G220" i="4"/>
  <c r="G198" i="4"/>
  <c r="G200" i="4"/>
  <c r="G79" i="4"/>
  <c r="G89" i="4"/>
  <c r="G122" i="4"/>
  <c r="G136" i="4"/>
  <c r="G123" i="4"/>
  <c r="G191" i="4"/>
  <c r="G189" i="4"/>
  <c r="G188" i="4"/>
  <c r="G192" i="4"/>
  <c r="G52" i="4"/>
  <c r="G172" i="4"/>
  <c r="G143" i="4"/>
  <c r="G166" i="4"/>
  <c r="G211" i="4"/>
  <c r="G129" i="4"/>
  <c r="G205" i="4"/>
  <c r="G212" i="4"/>
  <c r="G6" i="4"/>
  <c r="G135" i="4"/>
  <c r="G165" i="4"/>
  <c r="G115" i="4"/>
  <c r="G138" i="4"/>
  <c r="G72" i="4"/>
  <c r="G10" i="4"/>
  <c r="G88" i="4"/>
  <c r="G140" i="4"/>
  <c r="G80" i="4"/>
  <c r="G174" i="4"/>
  <c r="G137" i="4"/>
  <c r="G86" i="4"/>
  <c r="G37" i="4"/>
  <c r="G161" i="4"/>
  <c r="G102" i="4"/>
  <c r="G147" i="4"/>
  <c r="G85" i="4"/>
  <c r="G139" i="4"/>
  <c r="G130" i="4"/>
  <c r="G112" i="4"/>
  <c r="G175" i="4"/>
  <c r="G132" i="4"/>
  <c r="G48" i="4"/>
  <c r="G133" i="4"/>
  <c r="G134" i="4"/>
  <c r="G131" i="4"/>
  <c r="G210" i="4"/>
  <c r="G100" i="4"/>
  <c r="G128" i="4"/>
  <c r="G127" i="4"/>
  <c r="G206" i="4"/>
  <c r="G92" i="4"/>
  <c r="G156" i="4"/>
  <c r="G157" i="4"/>
  <c r="G155" i="4"/>
  <c r="G103" i="4"/>
  <c r="G120" i="4"/>
  <c r="G213" i="4"/>
  <c r="G11" i="4"/>
  <c r="G15" i="4"/>
  <c r="G20" i="4"/>
  <c r="G24" i="4"/>
  <c r="G17" i="4"/>
  <c r="G29" i="4"/>
  <c r="G31" i="4"/>
  <c r="G35" i="4"/>
  <c r="G38" i="4"/>
  <c r="G40" i="4"/>
  <c r="G44" i="4"/>
  <c r="G47" i="4"/>
  <c r="G51" i="4"/>
  <c r="G58" i="4"/>
  <c r="G141" i="4"/>
  <c r="G65" i="4"/>
  <c r="G69" i="4"/>
  <c r="G77" i="4"/>
  <c r="G83" i="4"/>
  <c r="G91" i="4"/>
  <c r="G96" i="4"/>
  <c r="G101" i="4"/>
  <c r="G107" i="4"/>
  <c r="G110" i="4"/>
  <c r="G116" i="4"/>
  <c r="G121" i="4"/>
  <c r="G7" i="4"/>
  <c r="G12" i="4"/>
  <c r="G16" i="4"/>
  <c r="G21" i="4"/>
  <c r="G26" i="4"/>
  <c r="G32" i="4"/>
  <c r="G41" i="4"/>
  <c r="G45" i="4"/>
  <c r="G53" i="4"/>
  <c r="G59" i="4"/>
  <c r="G66" i="4"/>
  <c r="G70" i="4"/>
  <c r="G74" i="4"/>
  <c r="G78" i="4"/>
  <c r="G84" i="4"/>
  <c r="G93" i="4"/>
  <c r="G97" i="4"/>
  <c r="G104" i="4"/>
  <c r="G108" i="4"/>
  <c r="G111" i="4"/>
  <c r="G117" i="4"/>
  <c r="G124" i="4"/>
  <c r="G8" i="4"/>
  <c r="G13" i="4"/>
  <c r="G18" i="4"/>
  <c r="G22" i="4"/>
  <c r="G27" i="4"/>
  <c r="G30" i="4"/>
  <c r="G33" i="4"/>
  <c r="G36" i="4"/>
  <c r="G43" i="4"/>
  <c r="G49" i="4"/>
  <c r="G54" i="4"/>
  <c r="G56" i="4"/>
  <c r="G60" i="4"/>
  <c r="G62" i="4"/>
  <c r="G142" i="4"/>
  <c r="G67" i="4"/>
  <c r="G71" i="4"/>
  <c r="G75" i="4"/>
  <c r="G81" i="4"/>
  <c r="G87" i="4"/>
  <c r="G94" i="4"/>
  <c r="G98" i="4"/>
  <c r="G105" i="4"/>
  <c r="G113" i="4"/>
  <c r="G118" i="4"/>
  <c r="G125" i="4"/>
  <c r="G9" i="4"/>
  <c r="G14" i="4"/>
  <c r="G19" i="4"/>
  <c r="G23" i="4"/>
  <c r="G25" i="4"/>
  <c r="G28" i="4"/>
  <c r="G34" i="4"/>
  <c r="G39" i="4"/>
  <c r="G42" i="4"/>
  <c r="G46" i="4"/>
  <c r="G50" i="4"/>
  <c r="G55" i="4"/>
  <c r="G57" i="4"/>
  <c r="G61" i="4"/>
  <c r="G63" i="4"/>
  <c r="G64" i="4"/>
  <c r="G68" i="4"/>
  <c r="G73" i="4"/>
  <c r="G76" i="4"/>
  <c r="G82" i="4"/>
  <c r="G90" i="4"/>
  <c r="G95" i="4"/>
  <c r="G99" i="4"/>
  <c r="G106" i="4"/>
  <c r="G109" i="4"/>
  <c r="G114" i="4"/>
  <c r="G119" i="4"/>
  <c r="G126" i="4"/>
  <c r="G170" i="4"/>
  <c r="G171" i="4"/>
  <c r="G173" i="4"/>
  <c r="G163" i="4"/>
  <c r="G158" i="4"/>
  <c r="G159" i="4"/>
  <c r="G154" i="4"/>
  <c r="G222" i="4"/>
  <c r="G180" i="4"/>
  <c r="G149" i="4"/>
  <c r="G153" i="4"/>
  <c r="G150" i="4"/>
  <c r="G162" i="4"/>
  <c r="G190" i="4"/>
  <c r="G152" i="4"/>
  <c r="G164" i="4"/>
  <c r="G148" i="4"/>
  <c r="G193" i="4"/>
  <c r="G179" i="4"/>
  <c r="G199" i="4"/>
  <c r="G194" i="4"/>
  <c r="G201" i="4"/>
  <c r="G5" i="4"/>
  <c r="G160" i="4"/>
  <c r="G151" i="4"/>
  <c r="G170" i="1" l="1"/>
  <c r="G184" i="1"/>
  <c r="G247" i="1"/>
  <c r="G15" i="1"/>
  <c r="G12" i="1"/>
  <c r="G13" i="1"/>
  <c r="G14" i="1"/>
  <c r="G238" i="1"/>
  <c r="G200" i="1"/>
  <c r="G249" i="1"/>
  <c r="G245" i="1" l="1"/>
  <c r="G246" i="1"/>
  <c r="G244" i="1"/>
  <c r="G248" i="1"/>
  <c r="G181" i="1"/>
  <c r="G174" i="1"/>
  <c r="G182" i="1"/>
  <c r="G173" i="1"/>
  <c r="G39" i="1"/>
  <c r="G143" i="1"/>
  <c r="G32" i="1"/>
  <c r="G46" i="1"/>
  <c r="G141" i="1"/>
  <c r="G79" i="1"/>
  <c r="G169" i="1"/>
  <c r="G101" i="1"/>
  <c r="G38" i="1"/>
  <c r="G133" i="1"/>
  <c r="G137" i="1"/>
  <c r="G23" i="1"/>
  <c r="G115" i="1"/>
  <c r="G8" i="1"/>
  <c r="G64" i="1"/>
  <c r="G11" i="1"/>
  <c r="G66" i="1"/>
  <c r="G111" i="1"/>
  <c r="G179" i="1"/>
  <c r="G59" i="1"/>
  <c r="G104" i="1"/>
  <c r="G90" i="1"/>
  <c r="G27" i="1"/>
  <c r="G126" i="1"/>
  <c r="G56" i="1"/>
  <c r="G149" i="1"/>
  <c r="G83" i="1"/>
  <c r="G41" i="1"/>
  <c r="G70" i="1"/>
  <c r="G42" i="1"/>
  <c r="G87" i="1"/>
  <c r="G147" i="1"/>
  <c r="G36" i="1"/>
  <c r="G53" i="1"/>
  <c r="G146" i="1"/>
  <c r="G177" i="1"/>
  <c r="G109" i="1"/>
  <c r="G43" i="1"/>
  <c r="G140" i="1"/>
  <c r="G72" i="1"/>
  <c r="G118" i="1"/>
  <c r="G67" i="1"/>
  <c r="G60" i="1"/>
  <c r="G68" i="1"/>
  <c r="G94" i="1"/>
  <c r="G172" i="1"/>
  <c r="G122" i="1"/>
  <c r="G113" i="1"/>
  <c r="G163" i="1"/>
  <c r="G93" i="1"/>
  <c r="G91" i="1"/>
  <c r="G129" i="1"/>
  <c r="G24" i="1"/>
  <c r="G183" i="1"/>
  <c r="G127" i="1"/>
  <c r="G17" i="1"/>
  <c r="G73" i="1"/>
  <c r="G119" i="1"/>
  <c r="G148" i="1"/>
  <c r="G171" i="1"/>
  <c r="G110" i="1"/>
  <c r="G33" i="1"/>
  <c r="G86" i="1"/>
  <c r="G116" i="1"/>
  <c r="G18" i="1"/>
  <c r="G54" i="1"/>
  <c r="G99" i="1"/>
  <c r="G161" i="1"/>
  <c r="G49" i="1"/>
  <c r="G168" i="1"/>
  <c r="G106" i="1"/>
  <c r="G37" i="1"/>
  <c r="G132" i="1"/>
  <c r="G71" i="1"/>
  <c r="G159" i="1"/>
  <c r="G31" i="1"/>
  <c r="G81" i="1"/>
  <c r="G134" i="1"/>
  <c r="G25" i="1"/>
  <c r="G84" i="1"/>
  <c r="G114" i="1"/>
  <c r="G57" i="1"/>
  <c r="G47" i="1"/>
  <c r="G30" i="1"/>
  <c r="G156" i="1"/>
  <c r="G95" i="1"/>
  <c r="G74" i="1"/>
  <c r="G128" i="1"/>
  <c r="G26" i="1"/>
  <c r="G61" i="1"/>
  <c r="G82" i="1"/>
  <c r="G117" i="1"/>
  <c r="G58" i="1"/>
  <c r="G165" i="1"/>
  <c r="G112" i="1"/>
  <c r="G7" i="1"/>
  <c r="G100" i="1"/>
  <c r="G144" i="1"/>
  <c r="G142" i="1"/>
  <c r="G35" i="1"/>
  <c r="G136" i="1"/>
  <c r="G123" i="1"/>
  <c r="G154" i="1"/>
  <c r="G19" i="1"/>
  <c r="G158" i="1"/>
  <c r="G160" i="1"/>
  <c r="G78" i="1"/>
  <c r="G21" i="1"/>
  <c r="G97" i="1"/>
  <c r="G131" i="1"/>
  <c r="G153" i="1"/>
  <c r="G9" i="1"/>
  <c r="G89" i="1"/>
  <c r="G40" i="1"/>
  <c r="G130" i="1"/>
  <c r="G138" i="1"/>
  <c r="G62" i="1"/>
  <c r="G85" i="1"/>
  <c r="G145" i="1"/>
  <c r="G69" i="1"/>
  <c r="G77" i="1"/>
  <c r="G139" i="1"/>
  <c r="G164" i="1"/>
  <c r="G88" i="1"/>
  <c r="G121" i="1"/>
  <c r="G16" i="1"/>
  <c r="G45" i="1"/>
  <c r="G98" i="1"/>
  <c r="G155" i="1"/>
  <c r="G28" i="1"/>
  <c r="G76" i="1"/>
  <c r="G125" i="1"/>
  <c r="G152" i="1"/>
  <c r="G10" i="1"/>
  <c r="G22" i="1"/>
  <c r="G103" i="1"/>
  <c r="G52" i="1"/>
  <c r="G176" i="1"/>
  <c r="G107" i="1"/>
  <c r="G120" i="1"/>
  <c r="G20" i="1"/>
  <c r="G102" i="1"/>
  <c r="G124" i="1"/>
  <c r="G162" i="1"/>
  <c r="G48" i="1"/>
  <c r="G29" i="1"/>
  <c r="G151" i="1"/>
  <c r="G80" i="1"/>
  <c r="G108" i="1"/>
  <c r="G34" i="1"/>
  <c r="G65" i="1"/>
  <c r="G44" i="1"/>
  <c r="G96" i="1"/>
  <c r="G157" i="1"/>
  <c r="G51" i="1"/>
  <c r="G55" i="1"/>
  <c r="G50" i="1"/>
  <c r="G75" i="1"/>
  <c r="G150" i="1"/>
  <c r="G92" i="1"/>
  <c r="G175" i="1"/>
  <c r="G250" i="1"/>
  <c r="G192" i="1"/>
  <c r="G196" i="1"/>
  <c r="G193" i="1"/>
  <c r="G197" i="1"/>
  <c r="G191" i="1"/>
  <c r="G199" i="1"/>
  <c r="G194" i="1"/>
  <c r="G195" i="1"/>
  <c r="G198" i="1"/>
  <c r="G190" i="1"/>
  <c r="G5" i="1"/>
  <c r="G243" i="1"/>
  <c r="G221" i="1"/>
  <c r="G263" i="1"/>
  <c r="G189" i="1"/>
  <c r="G234" i="1"/>
  <c r="G217" i="1"/>
  <c r="G251" i="1"/>
  <c r="G230" i="1"/>
  <c r="G223" i="1"/>
  <c r="G224" i="1"/>
  <c r="G232" i="1"/>
  <c r="G231" i="1"/>
  <c r="G222" i="1"/>
  <c r="G229" i="1"/>
  <c r="G228" i="1"/>
  <c r="G233" i="1"/>
  <c r="G218" i="1"/>
  <c r="G220" i="1"/>
  <c r="G219" i="1"/>
</calcChain>
</file>

<file path=xl/sharedStrings.xml><?xml version="1.0" encoding="utf-8"?>
<sst xmlns="http://schemas.openxmlformats.org/spreadsheetml/2006/main" count="1676" uniqueCount="770">
  <si>
    <t>Наименование ценной бумаги</t>
  </si>
  <si>
    <t>ОГРН</t>
  </si>
  <si>
    <t>Доля от общей стоимости портфеля по ОПС, %</t>
  </si>
  <si>
    <t>Наименование кредитной организации</t>
  </si>
  <si>
    <t>Название валюты</t>
  </si>
  <si>
    <t>Сумма вклада (руб.)</t>
  </si>
  <si>
    <t>Стоимость (руб.)</t>
  </si>
  <si>
    <t>Дата окончания депозита</t>
  </si>
  <si>
    <t>Тип паевого инвестиционного фонда</t>
  </si>
  <si>
    <t>Наименование управляющей компании паевого инвестиционного фонда</t>
  </si>
  <si>
    <t>Количество (шт.)</t>
  </si>
  <si>
    <t>Название паевого инвестиционного фонда</t>
  </si>
  <si>
    <t>Стоимость  (руб.)</t>
  </si>
  <si>
    <t>Кадастровый номер</t>
  </si>
  <si>
    <t>Адрес</t>
  </si>
  <si>
    <t>Вид объекта недвижимого имущества</t>
  </si>
  <si>
    <t>Площадь (кв.м.)</t>
  </si>
  <si>
    <t>Номер государственной регистрации правил доверительного управления паевым инвестиционным фондом</t>
  </si>
  <si>
    <t>Сумма денежных средств (руб.)</t>
  </si>
  <si>
    <t>Наименование брокера</t>
  </si>
  <si>
    <t>Наименование эмитента</t>
  </si>
  <si>
    <t>Сумма дебиторской задолженности (руб.)</t>
  </si>
  <si>
    <t>ISIN</t>
  </si>
  <si>
    <t>Наименование контрагента</t>
  </si>
  <si>
    <t>Количество  (шт.)</t>
  </si>
  <si>
    <t>Наименование дебиторской задолженности</t>
  </si>
  <si>
    <t>Итого рыночная стоимость активов (руб.)</t>
  </si>
  <si>
    <t>облигации федерального займа РФ 26209RMFS</t>
  </si>
  <si>
    <t>облигации федерального займа РФ 26220RMFS</t>
  </si>
  <si>
    <t>облигации федерального займа РФ 26221RMFS</t>
  </si>
  <si>
    <t>облигации федерального займа РФ 26222RMFS</t>
  </si>
  <si>
    <t>облигации федерального займа РФ 26225RMFS</t>
  </si>
  <si>
    <t>облигации федерального займа РФ 26226RMFS</t>
  </si>
  <si>
    <t>облигации федерального займа РФ 26227RMFS</t>
  </si>
  <si>
    <t>облигации федерального займа РФ 26228RMFS</t>
  </si>
  <si>
    <t>облигации федерального займа РФ 26229RMFS</t>
  </si>
  <si>
    <t>облигации федерального займа РФ 26230RMFS</t>
  </si>
  <si>
    <t>облигации федерального займа РФ 26232RMFS</t>
  </si>
  <si>
    <t>облигации федерального займа РФ 26233RMFS</t>
  </si>
  <si>
    <t>облигации федерального займа РФ 29006RMFS</t>
  </si>
  <si>
    <t>облигации федерального займа РФ 29007RMFS</t>
  </si>
  <si>
    <t>облигации федерального займа РФ 29012RMFS</t>
  </si>
  <si>
    <t>облигации федерального займа РФ 52001RMFS</t>
  </si>
  <si>
    <t>облигации федерального займа РФ 52002RMFS</t>
  </si>
  <si>
    <t>облигации федерального займа РФ 52003RMFS</t>
  </si>
  <si>
    <t>государственные ЦБ субъектов РФ RU34011MOO0</t>
  </si>
  <si>
    <t>государственные ЦБ субъектов РФ RU35016MOO0</t>
  </si>
  <si>
    <t>государственные ЦБ субъектов РФ RU34012LIP0</t>
  </si>
  <si>
    <t>RU000A1017H9</t>
  </si>
  <si>
    <t>RU000A102H91</t>
  </si>
  <si>
    <t>RU000A0JXSS1</t>
  </si>
  <si>
    <t>RU000A100N12</t>
  </si>
  <si>
    <t>RU000A101XN7</t>
  </si>
  <si>
    <t>RU000A0JTM28</t>
  </si>
  <si>
    <t>RU000A101NQ1</t>
  </si>
  <si>
    <t>RU000A1025H2</t>
  </si>
  <si>
    <t>RU000A102952</t>
  </si>
  <si>
    <t>RU000A102G50</t>
  </si>
  <si>
    <t>RU000A0JT6B2</t>
  </si>
  <si>
    <t>RU000A0JS4Z7</t>
  </si>
  <si>
    <t>RU000A100GY1</t>
  </si>
  <si>
    <t>RU000A1013P1</t>
  </si>
  <si>
    <t>RU000A102FC5</t>
  </si>
  <si>
    <t>RU000A101QN1</t>
  </si>
  <si>
    <t>RU000A0ZYUW3</t>
  </si>
  <si>
    <t>RU000A0ZYDS7</t>
  </si>
  <si>
    <t>RU000A0ZYXV9</t>
  </si>
  <si>
    <t>RU000A101137</t>
  </si>
  <si>
    <t>RU000A101D13</t>
  </si>
  <si>
    <t>RU000A0ZYBV5</t>
  </si>
  <si>
    <t>RU000A102KZ6</t>
  </si>
  <si>
    <t>RU000A0JXPG2</t>
  </si>
  <si>
    <t>RU000A0ZYR91</t>
  </si>
  <si>
    <t>RU000A1003A4</t>
  </si>
  <si>
    <t>RU000A100FE5</t>
  </si>
  <si>
    <t>RU000A0JVA10</t>
  </si>
  <si>
    <t>RU000A0JVWJ6</t>
  </si>
  <si>
    <t>RU000A0ZYQU5</t>
  </si>
  <si>
    <t>RU000A0JXS34</t>
  </si>
  <si>
    <t>RU000A102598</t>
  </si>
  <si>
    <t>RU000A101PJ1</t>
  </si>
  <si>
    <t>RU000A100ZS3</t>
  </si>
  <si>
    <t>RU000A0ZYC98</t>
  </si>
  <si>
    <t>RU000A0ZYML3</t>
  </si>
  <si>
    <t>RU000A102G35</t>
  </si>
  <si>
    <t>RU000A0JWN63</t>
  </si>
  <si>
    <t>RU000A100HU7</t>
  </si>
  <si>
    <t>RU000A101WR0</t>
  </si>
  <si>
    <t>RU000A0JVMH1</t>
  </si>
  <si>
    <t>RU000A0ZYZ26</t>
  </si>
  <si>
    <t>RU000A102069</t>
  </si>
  <si>
    <t>RU000A101ZH4</t>
  </si>
  <si>
    <t>RU000A1021G3</t>
  </si>
  <si>
    <t>RU000A102K39</t>
  </si>
  <si>
    <t>RU000A0JXZB2</t>
  </si>
  <si>
    <t>RU000A0ZZ4P9</t>
  </si>
  <si>
    <t>RU000A0ZZ9R4</t>
  </si>
  <si>
    <t>RU000A0ZZX19</t>
  </si>
  <si>
    <t>RU000A101M04</t>
  </si>
  <si>
    <t>RU000A0JWC82</t>
  </si>
  <si>
    <t>RU000A102960</t>
  </si>
  <si>
    <t>RU000A101R09</t>
  </si>
  <si>
    <t>RU000A100TH9</t>
  </si>
  <si>
    <t>RU000A102F28</t>
  </si>
  <si>
    <t>RU000A0JX355</t>
  </si>
  <si>
    <t>RU000A0JXQK2</t>
  </si>
  <si>
    <t>RU000A0ZYT40</t>
  </si>
  <si>
    <t>RU000A0ZYVU5</t>
  </si>
  <si>
    <t>RU000A0JT965</t>
  </si>
  <si>
    <t>RU000A0JTS06</t>
  </si>
  <si>
    <t>RU000A0JV1X3</t>
  </si>
  <si>
    <t>RU000A0JUCR3</t>
  </si>
  <si>
    <t>RU000A0ZZPZ3</t>
  </si>
  <si>
    <t>RU000A1011R1</t>
  </si>
  <si>
    <t>RU000A0JUW31</t>
  </si>
  <si>
    <t>RU000A0JXB41</t>
  </si>
  <si>
    <t>RU000A0JXFM1</t>
  </si>
  <si>
    <t>RU000A0JXQF2</t>
  </si>
  <si>
    <t>RU000A0ZYUB7</t>
  </si>
  <si>
    <t>RU000A0ZZYW2</t>
  </si>
  <si>
    <t>RU000A1007F4</t>
  </si>
  <si>
    <t>RU000A100A82</t>
  </si>
  <si>
    <t>RU000A100EG3</t>
  </si>
  <si>
    <t>RU000A100EF5</t>
  </si>
  <si>
    <t>RU000A1014N4</t>
  </si>
  <si>
    <t>RU000A101F94</t>
  </si>
  <si>
    <t>RU000A0JV4L2</t>
  </si>
  <si>
    <t>RU000A0JV4M0</t>
  </si>
  <si>
    <t>RU000A0JX0H6</t>
  </si>
  <si>
    <t>RU000A0ZYYE3</t>
  </si>
  <si>
    <t>RU000A101FG8</t>
  </si>
  <si>
    <t>RU000A100BB0</t>
  </si>
  <si>
    <t>RU000A100TF3</t>
  </si>
  <si>
    <t>RU000A0JVD25</t>
  </si>
  <si>
    <t>RU000A100K80</t>
  </si>
  <si>
    <t>RU000A101T64</t>
  </si>
  <si>
    <t>RU000A1007H0</t>
  </si>
  <si>
    <t>RU000A100DZ5</t>
  </si>
  <si>
    <t>RU000A101MB5</t>
  </si>
  <si>
    <t>RU000A101CQ4</t>
  </si>
  <si>
    <t>RU000A1008B1</t>
  </si>
  <si>
    <t>RU000A100YW8</t>
  </si>
  <si>
    <t>RU000A101PU8</t>
  </si>
  <si>
    <t>RU000A0JWVC1</t>
  </si>
  <si>
    <t>RU000A1029A9</t>
  </si>
  <si>
    <t>RU000A0ZZQN7</t>
  </si>
  <si>
    <t>RU000A0JTLL9</t>
  </si>
  <si>
    <t>RU000A1014S3</t>
  </si>
  <si>
    <t>RU000A101WB4</t>
  </si>
  <si>
    <t>RU000A102F85</t>
  </si>
  <si>
    <t>RU000A102B48</t>
  </si>
  <si>
    <t>RU0007252813</t>
  </si>
  <si>
    <t>RU0007661625</t>
  </si>
  <si>
    <t>RU0007288411</t>
  </si>
  <si>
    <t>RU0009024277</t>
  </si>
  <si>
    <t>RU0007775219</t>
  </si>
  <si>
    <t>RU000A0DKVS5</t>
  </si>
  <si>
    <t>RU000A0J2Q06</t>
  </si>
  <si>
    <t>RU0009029540</t>
  </si>
  <si>
    <t>RU0009033591</t>
  </si>
  <si>
    <t>Министерство финансов Российской Федерации</t>
  </si>
  <si>
    <t>1037739085636</t>
  </si>
  <si>
    <t>Министерство экономики и финансов Московской области</t>
  </si>
  <si>
    <t>1025002870837</t>
  </si>
  <si>
    <t>Управление финансов Липецкой области</t>
  </si>
  <si>
    <t>1024840836217</t>
  </si>
  <si>
    <t>Акционерное общество "ДОМ.РФ"</t>
  </si>
  <si>
    <t>1027700262270</t>
  </si>
  <si>
    <t>Акционерное общество "Минерально-химическая компания "ЕвроХим"</t>
  </si>
  <si>
    <t>1027700002659</t>
  </si>
  <si>
    <t>акционерное общество "Почта России"</t>
  </si>
  <si>
    <t>1197746000000</t>
  </si>
  <si>
    <t>Акционерное общество "РН Банк"</t>
  </si>
  <si>
    <t>1025500003737</t>
  </si>
  <si>
    <t>Акционерное общество "Росагролизинг"</t>
  </si>
  <si>
    <t>1027700103210</t>
  </si>
  <si>
    <t>Акционерное общество "Российский Сельскохозяйственный банк"</t>
  </si>
  <si>
    <t>1027700342890</t>
  </si>
  <si>
    <t>акционерное общество "ТрансКомплектХолдинг"</t>
  </si>
  <si>
    <t>1197746216656</t>
  </si>
  <si>
    <t>Акционерное общество "Тинькофф Банк"</t>
  </si>
  <si>
    <t>1027739642281</t>
  </si>
  <si>
    <t>Акционерное общество "Тойота Банк"</t>
  </si>
  <si>
    <t>1077711000058</t>
  </si>
  <si>
    <t>акционерное общество "Трансмашхолдинг"</t>
  </si>
  <si>
    <t>1027739893246</t>
  </si>
  <si>
    <t>Акционерное общество "Федеральная пассажирская компания"</t>
  </si>
  <si>
    <t>1097746772738</t>
  </si>
  <si>
    <t>Акционерное общество "Холдинговая компания "МЕТАЛЛОИНВЕСТ"</t>
  </si>
  <si>
    <t>1027700006289</t>
  </si>
  <si>
    <t>Акционерное общество "Эталон ЛенСпецСМУ"</t>
  </si>
  <si>
    <t>1027801544308</t>
  </si>
  <si>
    <t>Акционерное общество Холдинговая компания "Новотранс"</t>
  </si>
  <si>
    <t>1064205128745</t>
  </si>
  <si>
    <t>Акционерное общество "Всероссийский банк развития регионов"</t>
  </si>
  <si>
    <t>1027739186914</t>
  </si>
  <si>
    <t>открытое акционерное общество "Российские железные дороги"</t>
  </si>
  <si>
    <t>1037739877295</t>
  </si>
  <si>
    <t>Общество с ограниченной ответственностью "ВИС ФИНАНС"</t>
  </si>
  <si>
    <t>1194704013350</t>
  </si>
  <si>
    <t>Общество с ограниченной ответственностью "Восточная Стивидорная Компания"</t>
  </si>
  <si>
    <t>1042501609039</t>
  </si>
  <si>
    <t>Общество с ограниченной ответственностью "Газпром капитал"</t>
  </si>
  <si>
    <t>1087746212388</t>
  </si>
  <si>
    <t>ООО "Группа Компаний "Сегежа"</t>
  </si>
  <si>
    <t>5137746232839</t>
  </si>
  <si>
    <t>Общество с ограниченной ответственностью "ГСП-Финанс"</t>
  </si>
  <si>
    <t>1207800076440</t>
  </si>
  <si>
    <t>Общество с ограниченной ответственностью "ЕвразХолдинг Финанс"</t>
  </si>
  <si>
    <t>1097746549515</t>
  </si>
  <si>
    <t>Общество с ограниченной ответственностью "ИКС 5 ФИНАНС"</t>
  </si>
  <si>
    <t>1067761792053</t>
  </si>
  <si>
    <t>Общество с ограниченной ответственностью "КТЖ Финанс"</t>
  </si>
  <si>
    <t>1177746116415</t>
  </si>
  <si>
    <t>Общество с ограниченной ответственностью "О'КЕЙ"</t>
  </si>
  <si>
    <t>1027810304950</t>
  </si>
  <si>
    <t>Общество с ограниченной ответственностью "РВК-Инвест"</t>
  </si>
  <si>
    <t>1057749239580</t>
  </si>
  <si>
    <t>Общество с ограниченной ответственностью "РЕСО-Лизинг"</t>
  </si>
  <si>
    <t>1037709061015</t>
  </si>
  <si>
    <t>Общество с ограниченной ответственностью "СУЭК-Финанс"</t>
  </si>
  <si>
    <t>1107746282687</t>
  </si>
  <si>
    <t>Публичное акционерное общество "Акрон"</t>
  </si>
  <si>
    <t>1025300786610</t>
  </si>
  <si>
    <t>Публичное акционерное общество "Горно-металлургическая компания "Норильский никель"</t>
  </si>
  <si>
    <t>1028400000298</t>
  </si>
  <si>
    <t>акционерное общество "Государственная транспортная лизинговая компания"</t>
  </si>
  <si>
    <t>1027739407189</t>
  </si>
  <si>
    <t>Публичное акционерное общество "Газпром нефть"</t>
  </si>
  <si>
    <t>1025501701686</t>
  </si>
  <si>
    <t>Публичное акционерное общество "Группа ЛСР"</t>
  </si>
  <si>
    <t>5067847227300</t>
  </si>
  <si>
    <t>Публичное акционерное общество "МОСТОТРЕСТ"</t>
  </si>
  <si>
    <t>1027739167246</t>
  </si>
  <si>
    <t>Публичное акционерное общество "Мобильные ТелеСистемы"</t>
  </si>
  <si>
    <t>1027700149124</t>
  </si>
  <si>
    <t>Публичное акционерное общество "Магнит"</t>
  </si>
  <si>
    <t>1032304945947</t>
  </si>
  <si>
    <t>Публичное акционерное общество "МегаФон"</t>
  </si>
  <si>
    <t>1027809169585</t>
  </si>
  <si>
    <t>Публичное акционерное общество "Нефтегазовая компания "Славнефть"</t>
  </si>
  <si>
    <t>1027739026270</t>
  </si>
  <si>
    <t>публичное акционерное общество "Нефтяная компания "Роснефть"</t>
  </si>
  <si>
    <t>1027700043502</t>
  </si>
  <si>
    <t>Публичное акционерное общество "Вторая генерирующая компания оптового рынка электроэнергии"</t>
  </si>
  <si>
    <t>1052600002180</t>
  </si>
  <si>
    <t>Публичное акционерное общество "Полюс"</t>
  </si>
  <si>
    <t>1068400002990</t>
  </si>
  <si>
    <t>Публичное акционерное общество "Ростелеком"</t>
  </si>
  <si>
    <t>1027700198767</t>
  </si>
  <si>
    <t>Публичное акционерное общество "РУСАЛ Братский алюминиевый завод"</t>
  </si>
  <si>
    <t>1023800836377</t>
  </si>
  <si>
    <t>Публичное акционерное общество "Федеральная гидрогенерирующая компания - РусГидро"</t>
  </si>
  <si>
    <t>1042401810494</t>
  </si>
  <si>
    <t>Публичное акционерное общество "Северсталь"</t>
  </si>
  <si>
    <t>1023501236901</t>
  </si>
  <si>
    <t>Публичное акционерное общество "Совкомбанк"</t>
  </si>
  <si>
    <t>1144400000425</t>
  </si>
  <si>
    <t>1027739217758</t>
  </si>
  <si>
    <t>Публичное акционерное общество "Татнефть" имени В.Д. Шашина</t>
  </si>
  <si>
    <t>1021601623702</t>
  </si>
  <si>
    <t>Публичное акционерное общество "Транснефть"</t>
  </si>
  <si>
    <t>1027700049486</t>
  </si>
  <si>
    <t>Публичное акционерное общество "Уралкалий"</t>
  </si>
  <si>
    <t>1025901702188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</si>
  <si>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</si>
  <si>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</si>
  <si>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"Челябинский трубопрокатный завод"</t>
  </si>
  <si>
    <t>1027402694186</t>
  </si>
  <si>
    <t>Публичное акционерное общество "Якутская топливно-энергетическая компания"</t>
  </si>
  <si>
    <t>1021401062187</t>
  </si>
  <si>
    <t>Публичное акционерное общество "Акционерная нефтяная Компания "Башнефть"</t>
  </si>
  <si>
    <t>1020202555240</t>
  </si>
  <si>
    <t>"Акционерная финансовая корпорация "Система", ПАО</t>
  </si>
  <si>
    <t>1027700003891</t>
  </si>
  <si>
    <t>Публичное акционерное общество РОСБАНК</t>
  </si>
  <si>
    <t>1027739460737</t>
  </si>
  <si>
    <t>Публичное акционерное общество "Сбербанк России"</t>
  </si>
  <si>
    <t>1027700132195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</si>
  <si>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</si>
  <si>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</si>
  <si>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</si>
  <si>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</si>
  <si>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"Нефтяная компания "ЛУКОЙЛ"</t>
  </si>
  <si>
    <t>1027700035769</t>
  </si>
  <si>
    <t>публичное акционерное общество "НОВАТЭК"</t>
  </si>
  <si>
    <t>1026303117642</t>
  </si>
  <si>
    <t>государственная корпорация развития "ВЭБ.РФ"</t>
  </si>
  <si>
    <t>1077711000102</t>
  </si>
  <si>
    <t>Государственная компания "Российские автомобильные дороги"</t>
  </si>
  <si>
    <t>1097799013652</t>
  </si>
  <si>
    <t>Федеральное государственное унитарное предприятие "Росморпорт"</t>
  </si>
  <si>
    <t>1037702023831</t>
  </si>
  <si>
    <t>итого:</t>
  </si>
  <si>
    <t>Российский рубль</t>
  </si>
  <si>
    <t>Газпромбанк (Акционерное общество)</t>
  </si>
  <si>
    <t>Филиал “Газпромбанк” (Акционерное общество) в г. Казани</t>
  </si>
  <si>
    <t>Акционерное общество Инвестиционная компания "АК БАРС Финанс"</t>
  </si>
  <si>
    <t>Небанковская кредитная организация-центральный контрагент «Национальный Клиринговый Центр» (Акционерное общество)</t>
  </si>
  <si>
    <t>облигации АО "ДОМ.РФ" 4B02-02-00739-A-001P</t>
  </si>
  <si>
    <t>облигации АО "ДОМ.РФ" 4B02-05-00739-A-001P</t>
  </si>
  <si>
    <t>облигации АО "МХК "ЕвроХим" 4B02-08-31153-H-001P</t>
  </si>
  <si>
    <t>облигации АО "Почта России" 4B02-02-00005-T</t>
  </si>
  <si>
    <t>облигации АО "Почта России" 4B02-03-00005-T-001P</t>
  </si>
  <si>
    <t>облигации АО "Почта России" 4B02-06-00005-T-001P</t>
  </si>
  <si>
    <t>облигации АО "Почта России" 4B02-10-16643-A-001P</t>
  </si>
  <si>
    <t>облигации АО "РН Банк" 4B02-07-00170-B-001P</t>
  </si>
  <si>
    <t>облигации АО "Росагролизинг" 4-01-05886-A-001P</t>
  </si>
  <si>
    <t>облигации АО "Россельхозбанк" 4B020603349B001P</t>
  </si>
  <si>
    <t>облигации АО "Россельхозбанк" 4B020903349B</t>
  </si>
  <si>
    <t>облигации АО "Россельхозбанк" 4B021303349B</t>
  </si>
  <si>
    <t>облигации АО "Россельхозбанк" 4B021403349B</t>
  </si>
  <si>
    <t>облигации АО "Россельхозбанк" 4B021603349B001P</t>
  </si>
  <si>
    <t>облигации АО "ТКХ" 4B02-03-16592-A-001P</t>
  </si>
  <si>
    <t>облигации АО "Тинькофф Банк" 4B020202673B001P</t>
  </si>
  <si>
    <t>облигации АО "Тойота Банк" 4B020303470B001P</t>
  </si>
  <si>
    <t>облигации АО "Трансмашхолдинг" 4B02-05-35992-H-001P</t>
  </si>
  <si>
    <t>облигации АО "ФПК" 4B02-04-55465-E-001P</t>
  </si>
  <si>
    <t>облигации АО "ФПК" 4B02-06-55465-E-001P</t>
  </si>
  <si>
    <t>облигации АО "ХК "МЕТАЛЛОИНВЕСТ" 4-03-25642-H</t>
  </si>
  <si>
    <t>облигации АО "Эталон ЛенСпецСМУ" 4B02-02-17644-J-001P</t>
  </si>
  <si>
    <t>облигации АО ХК "Новотранс" 4B02-01-12414-F-001P</t>
  </si>
  <si>
    <t>облигации Банк "ВБРР" (АО) 4B02-04-03287-B-001P</t>
  </si>
  <si>
    <t>облигации Банк "ВБРР" (АО) 4B02-05-03287-B-001P</t>
  </si>
  <si>
    <t>облигации ОАО "РЖД" 4-23-65045-D</t>
  </si>
  <si>
    <t>облигации ОАО "РЖД" 4B02-04-65045-D-001P</t>
  </si>
  <si>
    <t>облигации ОАО "РЖД" 4B02-05-65045-D-001P</t>
  </si>
  <si>
    <t>облигации ОАО "РЖД" 4B02-06-65045-D-001P</t>
  </si>
  <si>
    <t>облигации ОАО "РЖД" 4B02-07-65045-D</t>
  </si>
  <si>
    <t>облигации ОАО "РЖД" 4B02-07-65045-D-001P</t>
  </si>
  <si>
    <t>облигации ОАО "РЖД" 4B02-10-65045-D-001P</t>
  </si>
  <si>
    <t>облигации ОАО "РЖД" 4B02-20-65045-D-001P</t>
  </si>
  <si>
    <t>облигации ООО "ВИС ФИНАНС" 4B02-01-00554-R-001P</t>
  </si>
  <si>
    <t>облигации ООО "ВСК" 4B02-01-36527-R-001P</t>
  </si>
  <si>
    <t>облигации ООО "ГАЗПРОМ КАПИТАЛ" 4B02-02-36400-R</t>
  </si>
  <si>
    <t>облигации ООО "ГАЗПРОМ КАПИТАЛ" 4B02-04-36400-R-001P</t>
  </si>
  <si>
    <t>облигации ООО "ГК "Сегежа" 4B02-01-00520-R-001P</t>
  </si>
  <si>
    <t>облигации ООО "ГСП-ФИНАНС" 4-01-00567-R</t>
  </si>
  <si>
    <t>облигации ООО "ЕвразХолдинг Финанс" 4B02-01-36383-R-002P</t>
  </si>
  <si>
    <t>облигации ООО "ИКС 5 ФИНАНС" 4B02-06-36241-R</t>
  </si>
  <si>
    <t>облигации ООО "КТЖ Финанс" 4-01-00332-R</t>
  </si>
  <si>
    <t>облигации ООО "О'КЕЙ" 4B02-02-36415-R-001P</t>
  </si>
  <si>
    <t>облигации ООО "РВК-Инвест" 4B02-01-00540-R-001P</t>
  </si>
  <si>
    <t>облигации ООО "РЕСО-Лизинг" 4B02-06-36419-R-001P</t>
  </si>
  <si>
    <t>облигации ООО "РЕСО-Лизинг" 4B02-08-36419-R-001P</t>
  </si>
  <si>
    <t>облигации ООО "СУЭК-Финанс" 4B02-05-36393-R-001P</t>
  </si>
  <si>
    <t>облигации ПАО "Акрон" 4B02-01-00207-A-001P</t>
  </si>
  <si>
    <t>облигации ПАО "Акрон" 4B02-02-00207-A-001P</t>
  </si>
  <si>
    <t>облигации ПАО "Акрон" 4B02-03-00207-A-001P</t>
  </si>
  <si>
    <t>облигации ПАО "ГМК "Норильский никель" 4B02-01-40155-F-001P</t>
  </si>
  <si>
    <t>облигации ПАО "ГТЛК" 4B02-03-32432-H-001P</t>
  </si>
  <si>
    <t>облигации ПАО "ГТЛК" 4B02-04-32432-H</t>
  </si>
  <si>
    <t>облигации ПАО "ГТЛК" 4B02-04-32432-H-001P</t>
  </si>
  <si>
    <t>облигации ПАО "ГТЛК" 4B02-05-32432-H</t>
  </si>
  <si>
    <t>облигации ПАО "ГТЛК" 4B02-06-32432-H</t>
  </si>
  <si>
    <t>облигации ПАО "ГТЛК" 4B02-07-32432-H-001P</t>
  </si>
  <si>
    <t>облигации ПАО "ГТЛК" 4B02-08-32432-H</t>
  </si>
  <si>
    <t>облигации ПАО "ГТЛК" 4B02-08-32432-H-001P</t>
  </si>
  <si>
    <t>облигации ПАО "ГТЛК" 4B02-13-32432-H-001P</t>
  </si>
  <si>
    <t>облигации ПАО "ГТЛК" 4B02-14-32432-H-001P</t>
  </si>
  <si>
    <t>облигации ПАО "ГТЛК" 4B02-15-32432-H-001P</t>
  </si>
  <si>
    <t>облигации ПАО "Газпром нефть" 4B02-01-00146-A-003P</t>
  </si>
  <si>
    <t>облигации ПАО "Газпром нефть" 4B02-03-00146-A-001P</t>
  </si>
  <si>
    <t>облигации ПАО "Газпром нефть" 4B02-06-00146-A-001P</t>
  </si>
  <si>
    <t>облигации ПАО "Группа ЛСР" 4B02-03-55234-E-001P</t>
  </si>
  <si>
    <t>облигации ПАО "МОСТОТРЕСТ" 4-07-02472-A</t>
  </si>
  <si>
    <t>облигации ПАО "МТС" 4B02-06-04715-A-001P</t>
  </si>
  <si>
    <t>облигации ПАО "МТС" 4B02-10-04715-A-001P</t>
  </si>
  <si>
    <t>облигации ПАО "Магнит" 4B02-03-60525-P-002P</t>
  </si>
  <si>
    <t>облигации ПАО "Магнит" 4B02-04-60525-P-003P</t>
  </si>
  <si>
    <t>облигации ПАО "МегаФон" 4B02-03-00822-J-001P</t>
  </si>
  <si>
    <t>облигации ПАО "НГК "Славнефть" 4B02-01-00221-A-001P</t>
  </si>
  <si>
    <t>облигации ПАО "НГК "Славнефть" 4B02-02-00221-A-001P</t>
  </si>
  <si>
    <t>облигации ПАО "НК "Роснефть" 4-05-00122-A</t>
  </si>
  <si>
    <t>облигации ПАО "НК "Роснефть" 4-07-00122-A</t>
  </si>
  <si>
    <t>облигации ПАО "НК "Роснефть" 4B02-02-00122-A-001P</t>
  </si>
  <si>
    <t>облигации ПАО "НК "Роснефть" 4B02-03-00122-A</t>
  </si>
  <si>
    <t>облигации ПАО "НК "Роснефть" 4B02-04-00122-A-001P</t>
  </si>
  <si>
    <t>облигации ПАО "НК "Роснефть" 4B02-04-00122-A-002P</t>
  </si>
  <si>
    <t>облигации ПАО "НК "Роснефть" 4B02-05-00122-A-002P</t>
  </si>
  <si>
    <t>облигации ПАО "НК "Роснефть" 4B02-06-00122-A</t>
  </si>
  <si>
    <t>облигации ПАО "НК "Роснефть" 4B02-09-00122-A</t>
  </si>
  <si>
    <t>облигации ПАО "ОГК-2" 4B02-01-65105-D-002P</t>
  </si>
  <si>
    <t>облигации ПАО "РОСТЕЛЕКОМ" 4B02-01-00124-A-001P</t>
  </si>
  <si>
    <t>облигации ПАО "РОСТЕЛЕКОМ" 4B02-02-00124-A-001P</t>
  </si>
  <si>
    <t>облигации ПАО "РОСТЕЛЕКОМ" 4B02-02-00124-A-002P</t>
  </si>
  <si>
    <t>облигации ПАО "РОСТЕЛЕКОМ" 4B02-03-00124-A-002P</t>
  </si>
  <si>
    <t>облигации ПАО "РОСТЕЛЕКОМ" 4B02-04-00124-A-001P</t>
  </si>
  <si>
    <t>облигации ПАО "РОСТЕЛЕКОМ" 4B02-04-00124-A-002P</t>
  </si>
  <si>
    <t>облигации ПАО "РУСАЛ Братск" 4B02-01-20075-F-001P</t>
  </si>
  <si>
    <t>облигации ПАО "РУСАЛ Братск" 4B02-03-20075-F-001P</t>
  </si>
  <si>
    <t>облигации ПАО "РусГидро" 4-09-55038-E</t>
  </si>
  <si>
    <t>облигации ПАО "Северсталь" 4B02-06-00143-A</t>
  </si>
  <si>
    <t>облигации ПАО "Совкомбанк" 4B02-03-00963-B-001P</t>
  </si>
  <si>
    <t>облигации ПАО "Совкомбанк" 4B020100963B001P</t>
  </si>
  <si>
    <t>облигации ПАО "Татнефть" им. В.Д. Шашина 4B02-01-00161-A-001P</t>
  </si>
  <si>
    <t>облигации ПАО "Транснефть" 4B02-04-00206-A-001P</t>
  </si>
  <si>
    <t>облигации ПАО "Уралкалий" 4B02-04-00296-A-001P</t>
  </si>
  <si>
    <t>облигации ПАО "ФСК ЕЭС" 4B02-01-65018-D-001P</t>
  </si>
  <si>
    <t>облигации ПАО "ФСК ЕЭС" 4B02-03-65018-D</t>
  </si>
  <si>
    <t>облигации ПАО "ФСК ЕЭС" 4B02-04-65018-D</t>
  </si>
  <si>
    <t>облигации ПАО "ФСК ЕЭС" 4B02-05-65018-D-001P</t>
  </si>
  <si>
    <t>облигации ПАО "ЧТПЗ" 4B02-03-00182-A-001P</t>
  </si>
  <si>
    <t>облигации ПАО "ЧТПЗ" 4B02-05-00182-A-001P</t>
  </si>
  <si>
    <t>облигации ПАО "ЧТПЗ" 4B02-06-00182-A-001P</t>
  </si>
  <si>
    <t>облигации ПАО "ЯТЭК" 4B02-01-20510-F-001P</t>
  </si>
  <si>
    <t>облигации ПАО АНК "Башнефть" 4-06-00013-A</t>
  </si>
  <si>
    <t>облигации ПАО АНК "Башнефть" 4-08-00013-A</t>
  </si>
  <si>
    <t>облигации ПАО АФК "Система" 4B02-09-01669-A-001P</t>
  </si>
  <si>
    <t>облигации ПАО АФК "Система" 4B02-11-01669-A-001P</t>
  </si>
  <si>
    <t>облигации ПАО АФК "Система" 4B02-12-01669-A-001P</t>
  </si>
  <si>
    <t>облигации ПАО АФК "Система" 4B02-14-01669-A-001P</t>
  </si>
  <si>
    <t>облигации ПАО РОСБАНК 4B02-07-02272-B-002P</t>
  </si>
  <si>
    <t>облигации ПАО РОСБАНК 4B020502272B002P</t>
  </si>
  <si>
    <t>облигации ПАО Сбербанк 4B0210601481B001P</t>
  </si>
  <si>
    <t>акции обыкновенные АК "АЛРОСА" (ПАО) 1-03-40046-N</t>
  </si>
  <si>
    <t>акции обыкновенные ПАО "ГМК "Норильский никель" 1-01-40155-F</t>
  </si>
  <si>
    <t>акции обыкновенные ПАО "Газпром" 1-02-00028-A</t>
  </si>
  <si>
    <t>акции обыкновенные ПАО "ЛУКОЙЛ" 1-01-00077-A</t>
  </si>
  <si>
    <t>акции обыкновенные ПАО "МТС" 1-01-04715-A</t>
  </si>
  <si>
    <t>акции обыкновенные ПАО "НК "Роснефть" 1-02-00122-A</t>
  </si>
  <si>
    <t>акции обыкновенные ПАО "НОВАТЭК" 1-02-00268-E</t>
  </si>
  <si>
    <t>акции привилегированные ПАО "Сургутнефтегаз" 2-01-00155-A</t>
  </si>
  <si>
    <t>акции обыкновенные ПАО "Татнефть" им. В.Д. Шашина 1-03-00161-A</t>
  </si>
  <si>
    <t>акции обыкновенные ПАО Московская Биржа 1-05-08443-H</t>
  </si>
  <si>
    <t>акции обыкновенные ПАО Сбербанк 10301481B</t>
  </si>
  <si>
    <t>государственные ЦБ субъектов РФ RU35003GSP0</t>
  </si>
  <si>
    <t>государственные ЦБ субъектов РФ RU35010MOO0</t>
  </si>
  <si>
    <t>государственные ЦБ субъектов РФ RU35009RSY0</t>
  </si>
  <si>
    <t>государственные ЦБ субъектов РФ RU35003SVS0</t>
  </si>
  <si>
    <t>государственные ЦБ субъектов РФ RU35002YML0</t>
  </si>
  <si>
    <t>облигации АО "БСК" 4B02-01-01068-K-001P</t>
  </si>
  <si>
    <t>облигации АО "ГИДРОМАШСЕРВИС" 4B02-02-17174-H</t>
  </si>
  <si>
    <t>облигации АО "ДОМ.РФ" 4-30-00739-A</t>
  </si>
  <si>
    <t>облигации ОАО "РЖД" 4-19-65045-D</t>
  </si>
  <si>
    <t>облигации ООО "ГАЗПРОМ КАПИТАЛ" 4B02-01-36400-R</t>
  </si>
  <si>
    <t>облигации ООО "ГАЗПРОМ КАПИТАЛ" 4B02-03-36400-R-001P</t>
  </si>
  <si>
    <t>облигации ООО "ГАЗПРОМ КАПИТАЛ" 4B02-04-36400-R</t>
  </si>
  <si>
    <t>облигации ООО "РЕСО-Лизинг" 4B02-03-36419-R-001P</t>
  </si>
  <si>
    <t>облигации ООО "СУЭК-Финанс" 4B02-03-36393-R-001P</t>
  </si>
  <si>
    <t>облигации ПАО "БЕЛУГА ГРУПП" 4B02-01-55052-E-002P</t>
  </si>
  <si>
    <t>облигации ПАО "МТС" 4B02-03-04715-A-001P</t>
  </si>
  <si>
    <t>облигации ПАО "НК "Роснефть" 4-04-00122-A</t>
  </si>
  <si>
    <t>облигации ПАО "НК "Роснефть" 4-10-00122-A</t>
  </si>
  <si>
    <t>облигации ПАО "Россети" 4B02-02-55385-E-001P</t>
  </si>
  <si>
    <t>облигации ПАО АНК "Башнефть" 4-09-00013-A</t>
  </si>
  <si>
    <t>облигации ПАО АФК "Система" 4B02-10-01669-A-001P</t>
  </si>
  <si>
    <t>облигации ПАО Банк "ФК Открытие" 4B020502209B001P</t>
  </si>
  <si>
    <t>RU000A102A15</t>
  </si>
  <si>
    <t>RU000A0JX0B9</t>
  </si>
  <si>
    <t>RU000A0JXR43</t>
  </si>
  <si>
    <t>RU000A0JWZ77</t>
  </si>
  <si>
    <t>RU000A0JX0Z8</t>
  </si>
  <si>
    <t>RU000A0ZYR18</t>
  </si>
  <si>
    <t>RU000A101WH1</t>
  </si>
  <si>
    <t>RU000A0JUKX4</t>
  </si>
  <si>
    <t>RU000A0JQ7Z2</t>
  </si>
  <si>
    <t>RU000A0ZYUV5</t>
  </si>
  <si>
    <t>RU000A101QM3</t>
  </si>
  <si>
    <t>RU000A0ZYV04</t>
  </si>
  <si>
    <t>RU000A101ST4</t>
  </si>
  <si>
    <t>RU000A100VG7</t>
  </si>
  <si>
    <t>RU000A1015E0</t>
  </si>
  <si>
    <t>RU000A0ZYFC6</t>
  </si>
  <si>
    <t>RU000A0JT940</t>
  </si>
  <si>
    <t>RU000A0JTYN8</t>
  </si>
  <si>
    <t>RU000A101MG4</t>
  </si>
  <si>
    <t>RU000A0JTM51</t>
  </si>
  <si>
    <t>RU000A1008J4</t>
  </si>
  <si>
    <t>RU000A100L14</t>
  </si>
  <si>
    <t>RU0009029524</t>
  </si>
  <si>
    <t>RU000A0JR4A1</t>
  </si>
  <si>
    <t>Комитет финансов Санкт-Петербурга</t>
  </si>
  <si>
    <t>1027810256352</t>
  </si>
  <si>
    <t>Министерство финансов Республики Саха (Якутия)</t>
  </si>
  <si>
    <t>1031402066079</t>
  </si>
  <si>
    <t>Министерство финансов Свердловской области</t>
  </si>
  <si>
    <t>1026605256589</t>
  </si>
  <si>
    <t>Правительство Ямало-Ненецкого автономного округа</t>
  </si>
  <si>
    <t>1028900508735</t>
  </si>
  <si>
    <t>Акционерное общество "Башкирская содовая компания"</t>
  </si>
  <si>
    <t>1020202079479</t>
  </si>
  <si>
    <t>Акционерное общество "ГИДРОМАШСЕРВИС"</t>
  </si>
  <si>
    <t>1027739083580</t>
  </si>
  <si>
    <t>Публичное акционерное общество "Белуга Групп"</t>
  </si>
  <si>
    <t>1047796969450</t>
  </si>
  <si>
    <t>Публичное акционерное общество "Российские сети"</t>
  </si>
  <si>
    <t>1087760000019</t>
  </si>
  <si>
    <t>Публичное акционерное общество Банк "Финансовая Корпорация Открытие"</t>
  </si>
  <si>
    <t>1027739019208</t>
  </si>
  <si>
    <t>Публичное акционерное общество "Сургутнефтегаз"</t>
  </si>
  <si>
    <t>1028600584540</t>
  </si>
  <si>
    <t>Публичное акционерное общество "Московская Биржа ММВБ-РТС"</t>
  </si>
  <si>
    <t>1027739387411</t>
  </si>
  <si>
    <t>Открытый паевой инвестиционный фонд рыночных финансовых инструментов "АК БАРС - Консервативный"</t>
  </si>
  <si>
    <t>Открытый</t>
  </si>
  <si>
    <t>Общество с ограниченной ответственностью Управляющая Компания "АК БАРС КАПИТАЛ"</t>
  </si>
  <si>
    <t>0311-74549820</t>
  </si>
  <si>
    <t>Акционерный коммерческий банк "АК БАРС" (публичное акционерное общество)</t>
  </si>
  <si>
    <t>Общество с ограниченной ответственностью "АЛОР +"</t>
  </si>
  <si>
    <t>Общество с ограниченной ответственностью «Брокерская компания "​РЕГИОН"</t>
  </si>
  <si>
    <t>облигации  ВЭБ.РФ 4-24-00004-T</t>
  </si>
  <si>
    <t>облигации ВЭБ.РФ 4-26-00004-T</t>
  </si>
  <si>
    <t>облигации ВЭБ.РФ 4B02-177-00004-T-001P</t>
  </si>
  <si>
    <t>облигации ВЭБ.РФ 4B02-227-00004-T-001P</t>
  </si>
  <si>
    <t>облигации ВЭБ.РФ 4B02-303-00004-T-001P</t>
  </si>
  <si>
    <t>облигации Государственная компания "Автодор" 4B02-01-00011-T-003P</t>
  </si>
  <si>
    <t>облигации Государственная компания "Автодор" 4B02-05-00011-T-002P</t>
  </si>
  <si>
    <t>облигации ФГУП "РОСМОРПОРТ" 4B02-01-00008-T-001P</t>
  </si>
  <si>
    <t>Доля от общей стоимости средств пенсионных резервов фонда, %</t>
  </si>
  <si>
    <t>1. Облигации</t>
  </si>
  <si>
    <t>2. Акции российских акционерных обществ</t>
  </si>
  <si>
    <t>3. Депозиты в кредитных организациях</t>
  </si>
  <si>
    <t xml:space="preserve"> 4. Инвестиционные паи паевых инвестиционных фондов, выданные в соответствии с законодательством Российской Федерации</t>
  </si>
  <si>
    <t>5. Объекты недвижимого имущества</t>
  </si>
  <si>
    <t>6. Денежные средства на счетах</t>
  </si>
  <si>
    <t>7. Денежные средства на специальных брокерских счетах</t>
  </si>
  <si>
    <t>8. Дебиторская задолженность по процентному (купонному) доходу по облигациям</t>
  </si>
  <si>
    <t>9. Дебиторская задолженность по сделкам РЕПО</t>
  </si>
  <si>
    <t>10. Прочая дебиторская задолженность</t>
  </si>
  <si>
    <t>Номер банковского счета</t>
  </si>
  <si>
    <t>40701810900470000036</t>
  </si>
  <si>
    <t>40701810500470000038</t>
  </si>
  <si>
    <t>40701810700000001615</t>
  </si>
  <si>
    <t>40701810400001434785</t>
  </si>
  <si>
    <t>40701810100001514785</t>
  </si>
  <si>
    <t>40701810200001524785</t>
  </si>
  <si>
    <t>Управляющая компания</t>
  </si>
  <si>
    <t>Акционерное общество "РЕГИОН Эссет Менеджмент"</t>
  </si>
  <si>
    <t>Акционерное общество "Газпромбанк-Управление Активами"</t>
  </si>
  <si>
    <t>Общество с ограниченной ответственностью Управляющая компания "АК БАРС КАПИТАЛ"</t>
  </si>
  <si>
    <t>Договор доверительного управления</t>
  </si>
  <si>
    <t>НПФ-16ПН от 07.08.2019</t>
  </si>
  <si>
    <t>010216-2/DU/PN от 01.02.2016</t>
  </si>
  <si>
    <t>260516-1/DU/PN от 26.05.2016</t>
  </si>
  <si>
    <t>260516-2/DU/PN от 26.05.2016</t>
  </si>
  <si>
    <t>3-НПФ от 15.04.2005</t>
  </si>
  <si>
    <t>32-НПФ/ДУ/РОПС от 22.12.2017</t>
  </si>
  <si>
    <t>40701810600000000949</t>
  </si>
  <si>
    <t>40701810900000184785</t>
  </si>
  <si>
    <t>40701810800028000086</t>
  </si>
  <si>
    <t>40701810300020100688</t>
  </si>
  <si>
    <t>40701810400020000086</t>
  </si>
  <si>
    <t>40701810000470000033</t>
  </si>
  <si>
    <t>ТКБ Инвестмент партнерс (Акционерное общество)</t>
  </si>
  <si>
    <t>ДУ/17-2 от 23.05.2017</t>
  </si>
  <si>
    <t>240903-1/DU/RAM от 24.09.2003</t>
  </si>
  <si>
    <t>5/06-НПФ от 29.09.2006</t>
  </si>
  <si>
    <t>RU000A101QE0</t>
  </si>
  <si>
    <t>облигации федерального займа РФ 26234RMFS</t>
  </si>
  <si>
    <t>RU000A0DQZE3</t>
  </si>
  <si>
    <t>акции обыкновенные ПАО АФК "Система" 1-05-01669-A</t>
  </si>
  <si>
    <t>RU000A0JPNM1</t>
  </si>
  <si>
    <t>1022302933630</t>
  </si>
  <si>
    <t>Публичное акционерное общество "Интер РАО ЕЭС"</t>
  </si>
  <si>
    <t>акции обыкновенные ПАО "Интер РАО ЕЭС" 1-04-33498-E</t>
  </si>
  <si>
    <t>"Акционерная финансовая корпорация "Система", Публичное акционерное общество</t>
  </si>
  <si>
    <t>RU000A0JV219</t>
  </si>
  <si>
    <t>RU000A0JVWD9</t>
  </si>
  <si>
    <t>RU000A0JVWB3</t>
  </si>
  <si>
    <t>RU000A0JUW72</t>
  </si>
  <si>
    <t>RU000A0JWG05</t>
  </si>
  <si>
    <t>RU000A0JXME4</t>
  </si>
  <si>
    <t>RU000A1005L6</t>
  </si>
  <si>
    <t>RU000A0ZYWY5</t>
  </si>
  <si>
    <t>RU000A0JWTN2</t>
  </si>
  <si>
    <t>RU000A100YU2</t>
  </si>
  <si>
    <t>RU000A0JWGV2</t>
  </si>
  <si>
    <t>RU000A100SZ3</t>
  </si>
  <si>
    <t>RU000A0ZZ9W4</t>
  </si>
  <si>
    <t>RU000A0JXS59</t>
  </si>
  <si>
    <t>RU000A0JWV89</t>
  </si>
  <si>
    <t>RU000A101LX1</t>
  </si>
  <si>
    <t>RU000A0ZYDH0</t>
  </si>
  <si>
    <t>RU000A0JXPN8</t>
  </si>
  <si>
    <t>RU000A0JWST1</t>
  </si>
  <si>
    <t>RU000A0ZYNY4</t>
  </si>
  <si>
    <t>RU000A101FC7</t>
  </si>
  <si>
    <t>RU000A0ZZRK1</t>
  </si>
  <si>
    <t>RU000A101LY9</t>
  </si>
  <si>
    <t>RU000A1018K1</t>
  </si>
  <si>
    <t>RU000A100P85</t>
  </si>
  <si>
    <t>RU000A0JQRD9</t>
  </si>
  <si>
    <t>RU000A1008W7</t>
  </si>
  <si>
    <t>RU000A100E88</t>
  </si>
  <si>
    <t>RU000A101LJ0</t>
  </si>
  <si>
    <t>RU000A100Z91</t>
  </si>
  <si>
    <t>RU000A100VQ6</t>
  </si>
  <si>
    <t>RU000A100AZ1</t>
  </si>
  <si>
    <t>RU000A0JXE06</t>
  </si>
  <si>
    <t>RU000A0ZYU05</t>
  </si>
  <si>
    <t>RU000A0ZYJ91</t>
  </si>
  <si>
    <t>RU000A100PE4</t>
  </si>
  <si>
    <t>RU000A0ZYA66</t>
  </si>
  <si>
    <t>RU000A1009Z8</t>
  </si>
  <si>
    <t>RU000A101012</t>
  </si>
  <si>
    <t>RU000A1004W6</t>
  </si>
  <si>
    <t>RU000A0JTM44</t>
  </si>
  <si>
    <t>RU000A0ZZES2</t>
  </si>
  <si>
    <t>RU000A100LS3</t>
  </si>
  <si>
    <t>RU000A100XC2</t>
  </si>
  <si>
    <t>RU000A102QP4</t>
  </si>
  <si>
    <t>RU000A102RT4</t>
  </si>
  <si>
    <t>облигации АО "МХК "ЕвроХим" 4B02-04-31153-H-001P</t>
  </si>
  <si>
    <t>облигации ПАО "Полюс" 4B02-01-55192-E-001P</t>
  </si>
  <si>
    <t>облигации ОАО "РЖД" 4B02-21-65045-D-001P</t>
  </si>
  <si>
    <t>облигации ПАО "Газпром" 4B02-22-00028-A</t>
  </si>
  <si>
    <t>государственные облигации Санкт-Петербурга RU35003GSP0</t>
  </si>
  <si>
    <t>Публичное акционерное общество "Промсвязьбанк"</t>
  </si>
  <si>
    <t>облигации Промсвязьбанк 4B02-04-03251-B-003P</t>
  </si>
  <si>
    <t>1027739019142</t>
  </si>
  <si>
    <t>40701810700470000032</t>
  </si>
  <si>
    <t>RU000A0ZYDD9</t>
  </si>
  <si>
    <t>RU000A0ZZ117</t>
  </si>
  <si>
    <t>RU000A101EF3</t>
  </si>
  <si>
    <t>облигации ПАО "Транснефть" 4B02-08-00206-A-001P</t>
  </si>
  <si>
    <t>облигации ПАО Сбербанк 4B020601481B001P</t>
  </si>
  <si>
    <t>облигации АО "ХК "МЕТАЛЛОИНВЕСТ" 4B02-04-25642-H</t>
  </si>
  <si>
    <t>RU000A102SC8</t>
  </si>
  <si>
    <t>Публичного акционерного общества "Трубная Металлургическая Компания"</t>
  </si>
  <si>
    <t>облигации ПАО "ТМК" 4B02-02-29031-H-001P</t>
  </si>
  <si>
    <t>облигации ВЭБ.РФ 4-23-00004-T</t>
  </si>
  <si>
    <t>RU000A0JT403</t>
  </si>
  <si>
    <t>RU0009046452</t>
  </si>
  <si>
    <t>RU0009046510</t>
  </si>
  <si>
    <t>Публичное акционерное общество "Новолипецкий металлургический комбинат"</t>
  </si>
  <si>
    <t>акции обыкновенные ПАО "НЛМК" 1-01-00102-A</t>
  </si>
  <si>
    <t>акции обыкновенные ПАО "Северсталь" 1-02-00143-A</t>
  </si>
  <si>
    <t>1024800823123</t>
  </si>
  <si>
    <t>RU000A0JWM07</t>
  </si>
  <si>
    <t>RU000A0ZYUA9</t>
  </si>
  <si>
    <t>RU000A1030S9</t>
  </si>
  <si>
    <t>RU000A103117</t>
  </si>
  <si>
    <t>облигации федерального займа РФ 26219RMFS</t>
  </si>
  <si>
    <t>облигации федерального займа РФ 26224RMFS</t>
  </si>
  <si>
    <t>Общество с ограниченной ответственностью "МВ ФИНАНС"</t>
  </si>
  <si>
    <t>облигации ООО "МВ ФИНАНС" 4B02-01-00590-R-001P</t>
  </si>
  <si>
    <t>Правительство Москвы</t>
  </si>
  <si>
    <t>государственные ЦБ субъектов РФ RU25072MOS0</t>
  </si>
  <si>
    <t>1037739031549</t>
  </si>
  <si>
    <t>1207700495749</t>
  </si>
  <si>
    <t>RU000A0JTU85</t>
  </si>
  <si>
    <t>RU000A101CK7</t>
  </si>
  <si>
    <t>RU000A1030Y7</t>
  </si>
  <si>
    <t>облигации ОАО "РЖД" 4-28-65045-D</t>
  </si>
  <si>
    <t>облигации федерального займа РФ 24021RMFS</t>
  </si>
  <si>
    <t>облигации АО "РН Банк" 4B02-08-00170-B-001P</t>
  </si>
  <si>
    <t>RU000A1012B3</t>
  </si>
  <si>
    <t>облигации АО "ФПК" 4B02-07-55465-E-001P</t>
  </si>
  <si>
    <t>RU0009084396</t>
  </si>
  <si>
    <t>Публичное акционерное общество "Магнитогорский металлургический комбинат"</t>
  </si>
  <si>
    <t>акции обыкновенные ПАО "ММК" 1-03-00078-A</t>
  </si>
  <si>
    <t>облигации ПАО "Магнит" 4B02-04-60525-P-002P</t>
  </si>
  <si>
    <t>RU000A1036H9</t>
  </si>
  <si>
    <t>облигации Промсвязьбанк 4B02-05-03251-B-003P</t>
  </si>
  <si>
    <t>RU000A1038F9</t>
  </si>
  <si>
    <t>облигации федерального займа РФ 25084RMFS</t>
  </si>
  <si>
    <t>RU000A101FA1</t>
  </si>
  <si>
    <t>RU000A103DS4</t>
  </si>
  <si>
    <t>RU000A103DU0</t>
  </si>
  <si>
    <t>RU000A103FP5</t>
  </si>
  <si>
    <t>облигации ПАО РОСБАНК 4B02-08-02272-B-002P</t>
  </si>
  <si>
    <t>МОСКОВСКИЙ КРЕДИТНЫЙ БАНК (публичное акционерное общество)</t>
  </si>
  <si>
    <t>облигации ПАО "МКБ" 4B02-26-01978-B-001P</t>
  </si>
  <si>
    <t>1027739555282</t>
  </si>
  <si>
    <t>Публичное акционерное общество "СИБУР Холдинг"</t>
  </si>
  <si>
    <t>облигации ПАО "СИБУР Холдинг" 4B02-03-65134-D</t>
  </si>
  <si>
    <t>1057747421247</t>
  </si>
  <si>
    <t>RU000A0JSMA2</t>
  </si>
  <si>
    <t>RU000A103C53</t>
  </si>
  <si>
    <t>RU000A103DN5</t>
  </si>
  <si>
    <t>облигации ООО "РЕСО-Лизинг" 4B02-11-36419-R-001P</t>
  </si>
  <si>
    <t>Министерство финансов Республики Башкортостан</t>
  </si>
  <si>
    <t>1030203917622</t>
  </si>
  <si>
    <t>государственные ЦБ субъектов РФ RU34012BAS0</t>
  </si>
  <si>
    <t>облигации АО "Почта России" 4B02-07-00005-T-001P</t>
  </si>
  <si>
    <t>RU000A1008Y3</t>
  </si>
  <si>
    <t>RU000A1010X1</t>
  </si>
  <si>
    <t>облигации ООО "ИКС 5 ФИНАНС" 4B02-07-36241-R-001P</t>
  </si>
  <si>
    <t>облигации АО "Россельхозбанк" 4B02-07-03349-B-002P</t>
  </si>
  <si>
    <t>RU000A103GX7</t>
  </si>
  <si>
    <t>RU000A1025U5</t>
  </si>
  <si>
    <t>облигации ПАО Сбербанк 4B02-335-01481-B-001P</t>
  </si>
  <si>
    <t>RU000A0JU4L3</t>
  </si>
  <si>
    <t>RU000A0JWPW1</t>
  </si>
  <si>
    <t>облигации федерального займа РФ 26215RMFS</t>
  </si>
  <si>
    <t>облигации ПАО "Транснефть" 4B02-03-00206-A-001P</t>
  </si>
  <si>
    <t>облигации ООО "ИКС 5 ФИНАНС" 4B02-01-36241-R-002P</t>
  </si>
  <si>
    <t>RU000A103N76</t>
  </si>
  <si>
    <t>облигации Промсвязьбанк 4B02-07-03251-B-003P</t>
  </si>
  <si>
    <t>RU000A103PE8</t>
  </si>
  <si>
    <t>облигации федерального займа РФ 26239RMFS</t>
  </si>
  <si>
    <t>облигации федерального займа РФ 26237RMFS</t>
  </si>
  <si>
    <t>RU000A103901</t>
  </si>
  <si>
    <t>RU000A1038Z7</t>
  </si>
  <si>
    <t>RU000A103N84</t>
  </si>
  <si>
    <t>RU000A103QK3</t>
  </si>
  <si>
    <t>облигации АО "Россельхозбанк" 4B02-04-03349-B-002P</t>
  </si>
  <si>
    <t>Общество с ограниченной ответственностью "Мэйл.Ру Финанс"</t>
  </si>
  <si>
    <t>облигации  ООО "Мэйл.Ру Финанс" 4B02-01-00566-R-001P</t>
  </si>
  <si>
    <t>1187746811141</t>
  </si>
  <si>
    <t>RU000A100ZK0</t>
  </si>
  <si>
    <t>облигации ПАО "МТС" 4B02-12-04715-A-001P</t>
  </si>
  <si>
    <t>акции обыкновенные ПАО "Банк ВТБ" 10401000B</t>
  </si>
  <si>
    <t>Публичное акционерное общество "Банк ВТБ"</t>
  </si>
  <si>
    <t>1027739609391</t>
  </si>
  <si>
    <t>RU000A0JP5V6</t>
  </si>
  <si>
    <t>RU000A1041B2</t>
  </si>
  <si>
    <t>облигации ООО "ГК "Сегежа" 4B02-01-87154-H-002P</t>
  </si>
  <si>
    <t>RU000A0JNAA8</t>
  </si>
  <si>
    <t>RU000A102XG9</t>
  </si>
  <si>
    <t>акции обыкновенные ООО "ГК "Сегежа" 1-01-87154-H</t>
  </si>
  <si>
    <t>акции обыкновенные ПАО "Полюс" 1-01-55192-E</t>
  </si>
  <si>
    <t>RU000A0ZYU88</t>
  </si>
  <si>
    <t>RU000A0JTJL3</t>
  </si>
  <si>
    <t>облигации федерального займа РФ 26211RMFS</t>
  </si>
  <si>
    <t>RU000A100QS2</t>
  </si>
  <si>
    <t>облигации федерального займа РФ 24020RMFS</t>
  </si>
  <si>
    <t>RU000A101FY1</t>
  </si>
  <si>
    <t>облигации ПАО "РОССЕТИ Московский регион"</t>
  </si>
  <si>
    <t>Публичное акционерное общество "РОССЕТИ Московский регион"</t>
  </si>
  <si>
    <t>RU000A101UQ6</t>
  </si>
  <si>
    <t>облигации ООО "ИКС 5 ФИНАНС" 4B02-12-36241-R-001P</t>
  </si>
  <si>
    <t>RU000A1033Z8</t>
  </si>
  <si>
    <t>RU000A104FG2</t>
  </si>
  <si>
    <t>облигации ООО "ГК "Сегежа"  4B02-03-87154-H-002P</t>
  </si>
  <si>
    <t>государственные облигации субъектов РФ RU000A1033Z8</t>
  </si>
  <si>
    <t>облигации ООО "ГК "Сегежа" 4B02-03-87154-H-002P</t>
  </si>
  <si>
    <t>42004810800470000174</t>
  </si>
  <si>
    <t>облигации федерального займа РФ 26223RMFS</t>
  </si>
  <si>
    <t>42003810700470000534</t>
  </si>
  <si>
    <t>RU000A102UU6</t>
  </si>
  <si>
    <t>облигации ПАО "Магнит" 4B02-02-60525-P-002P</t>
  </si>
  <si>
    <t>RU000A101MC3</t>
  </si>
  <si>
    <t>облигации ВЭБ.РФ 4B02-117-00004-T-001P</t>
  </si>
  <si>
    <t>облигации федерального займа РФ 26207RMFS</t>
  </si>
  <si>
    <t>RU000A0JS3W6</t>
  </si>
  <si>
    <t>облигации ПАО Сбербанк 4B02-477-01481-B-001P</t>
  </si>
  <si>
    <t>RU000A103G75</t>
  </si>
  <si>
    <t>RU000A103MX5</t>
  </si>
  <si>
    <t>облигации федерального займа РФ 52004RMFS</t>
  </si>
  <si>
    <t>RU000A102UY8</t>
  </si>
  <si>
    <t>государственная корпорация развития "ВЭБ.РФ" 4B02-117-00004-T-001P</t>
  </si>
  <si>
    <t>государственная корпорация развития "ВЭБ.РФ" 4B02-116-00004-T-001P</t>
  </si>
  <si>
    <t>RU000A102BV4</t>
  </si>
  <si>
    <t>оплата комиссий по сделкам Т+ (продажа акций ПАО МТС 1-01-04715-A)</t>
  </si>
  <si>
    <t>оплата комиссий по сделкам Т+ (продажа акций ПАО Газпром 1-02-00028-A)</t>
  </si>
  <si>
    <t>оплата комиссий по сделкам Т+ (продажа акций ПАО Роснефть 1-02-00122-A)</t>
  </si>
  <si>
    <t>оплата комиссий по сделкам Т+ (продажа акций ПАО ММК 1-03-00078-A)</t>
  </si>
  <si>
    <t xml:space="preserve">начисленный процентный доход по подтверждению №11 от 28.04.2022 к Генеральному соглашению №М61-4785/2016 от 15.02.2016 о порядке поддержания МНО на счетах </t>
  </si>
  <si>
    <t xml:space="preserve">начисленный процентный доход по подтверждению №3 от 28.04.2022 к Генеральному соглашению №М66-4785/2016 от 15.06.2016 о порядке поддержания МНО на счетах </t>
  </si>
  <si>
    <t>Состав средств пенсионных резервов фонда на 29.04.2022</t>
  </si>
  <si>
    <t>Состав инвестиционного портфеля фонда по обязательному пенсионному страхованию на 29.04.2022</t>
  </si>
  <si>
    <t>RU000A102RS6</t>
  </si>
  <si>
    <t>облигации ПАО Сбербанк 4B02-431-01481-B-001P</t>
  </si>
  <si>
    <t>облигации ПАО Сбербанк 4B02-429-01481-B-001P</t>
  </si>
  <si>
    <t>RU000A102RQ0</t>
  </si>
  <si>
    <t>облигации АО "Россельхозбанк" 4B021503349B001P</t>
  </si>
  <si>
    <t>RU000A101129</t>
  </si>
  <si>
    <t>RU000A100PQ8</t>
  </si>
  <si>
    <t>1027700067328</t>
  </si>
  <si>
    <t>облигации АО "Альфа-Банк" 4B020501326B002P</t>
  </si>
  <si>
    <t>Акционерное общество "Альфа-Банк"</t>
  </si>
  <si>
    <t>ВТБ (Акционерное общество)</t>
  </si>
  <si>
    <t>42003810043240000043</t>
  </si>
  <si>
    <t>42003810443240000041</t>
  </si>
  <si>
    <t>АО "БСК"</t>
  </si>
  <si>
    <t>начисленный процентный доход по подтверждению №5 от 28.04.2022 к Генеральному соглашению №М22-4785/2015 от 12.05.2015 о порядке поддержания МНО</t>
  </si>
  <si>
    <t>оплата комиссий по сделкам Т+ (покупка облигации федерального займа РФ 24020RMFS)</t>
  </si>
  <si>
    <t>частичное погашение номинала облигации АО "БСК" 4B02-01-01068-K-001P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</si>
</sst>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000000"/>
    <numFmt numFmtId="166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303239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</cellStyleXfs>
  <cellXfs count="94">
    <xf numFmtId="0" fontId="0" fillId="0" borderId="0" xfId="0"/>
    <xf numFmtId="0" fontId="3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49" fontId="0" fillId="0" borderId="1" xfId="0" quotePrefix="1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4" xfId="0" quotePrefix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Fill="1"/>
    <xf numFmtId="1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1" fontId="0" fillId="0" borderId="1" xfId="0" quotePrefix="1" applyNumberForma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 wrapText="1"/>
    </xf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0" xfId="0" applyNumberFormat="1" applyFill="1"/>
    <xf numFmtId="4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11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/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/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3"/>
  <sheetViews>
    <sheetView topLeftCell="A232" zoomScale="80" zoomScaleNormal="80" workbookViewId="0">
      <selection sqref="A1:G1"/>
    </sheetView>
  </sheetViews>
  <sheetFormatPr defaultRowHeight="15" x14ac:dyDescent="0.25"/>
  <cols>
    <col min="1" max="1" width="52.7109375" style="3" customWidth="1"/>
    <col min="2" max="2" width="56.28515625" style="3" customWidth="1"/>
    <col min="3" max="3" width="50.42578125" style="3" customWidth="1"/>
    <col min="4" max="4" width="31.42578125" style="3" customWidth="1"/>
    <col min="5" max="5" width="18.7109375" style="3" customWidth="1"/>
    <col min="6" max="6" width="25.85546875" style="3" customWidth="1"/>
    <col min="7" max="7" width="27.28515625" style="3" customWidth="1"/>
    <col min="8" max="8" width="17.140625" style="3" customWidth="1"/>
    <col min="9" max="9" width="19.7109375" style="3" customWidth="1"/>
    <col min="10" max="10" width="16.5703125" style="3" customWidth="1"/>
    <col min="11" max="11" width="12.42578125" style="3" bestFit="1" customWidth="1"/>
    <col min="12" max="12" width="15" style="3" customWidth="1"/>
    <col min="13" max="16384" width="9.140625" style="3"/>
  </cols>
  <sheetData>
    <row r="1" spans="1:9" ht="33.75" customHeight="1" x14ac:dyDescent="0.25">
      <c r="A1" s="69" t="s">
        <v>752</v>
      </c>
      <c r="B1" s="70"/>
      <c r="C1" s="70"/>
      <c r="D1" s="70"/>
      <c r="E1" s="70"/>
      <c r="F1" s="70"/>
      <c r="G1" s="70"/>
      <c r="I1" s="45"/>
    </row>
    <row r="2" spans="1:9" ht="18.75" x14ac:dyDescent="0.3">
      <c r="A2" s="4"/>
      <c r="B2" s="4"/>
      <c r="C2" s="4"/>
    </row>
    <row r="3" spans="1:9" x14ac:dyDescent="0.25">
      <c r="A3" s="3" t="s">
        <v>510</v>
      </c>
    </row>
    <row r="4" spans="1:9" ht="30" x14ac:dyDescent="0.25">
      <c r="A4" s="26" t="s">
        <v>0</v>
      </c>
      <c r="B4" s="26" t="s">
        <v>20</v>
      </c>
      <c r="C4" s="26" t="s">
        <v>1</v>
      </c>
      <c r="D4" s="26" t="s">
        <v>22</v>
      </c>
      <c r="E4" s="26" t="s">
        <v>10</v>
      </c>
      <c r="F4" s="26" t="s">
        <v>6</v>
      </c>
      <c r="G4" s="26" t="s">
        <v>2</v>
      </c>
    </row>
    <row r="5" spans="1:9" ht="30" x14ac:dyDescent="0.25">
      <c r="A5" s="26" t="s">
        <v>324</v>
      </c>
      <c r="B5" s="26" t="s">
        <v>196</v>
      </c>
      <c r="C5" s="26" t="s">
        <v>197</v>
      </c>
      <c r="D5" s="26" t="s">
        <v>582</v>
      </c>
      <c r="E5" s="41">
        <v>15668</v>
      </c>
      <c r="F5" s="7">
        <v>15083426.92</v>
      </c>
      <c r="G5" s="8">
        <f t="shared" ref="G5:G36" si="0">F5/$F$263</f>
        <v>2.9572516391342622E-3</v>
      </c>
      <c r="I5" s="39"/>
    </row>
    <row r="6" spans="1:9" x14ac:dyDescent="0.25">
      <c r="A6" s="26" t="s">
        <v>735</v>
      </c>
      <c r="B6" s="26" t="s">
        <v>160</v>
      </c>
      <c r="C6" s="26" t="s">
        <v>161</v>
      </c>
      <c r="D6" s="26" t="s">
        <v>736</v>
      </c>
      <c r="E6" s="41">
        <v>11101</v>
      </c>
      <c r="F6" s="7">
        <v>10519529.619999999</v>
      </c>
      <c r="G6" s="8">
        <f t="shared" si="0"/>
        <v>2.0624554603315848E-3</v>
      </c>
      <c r="I6" s="39"/>
    </row>
    <row r="7" spans="1:9" x14ac:dyDescent="0.25">
      <c r="A7" s="51" t="s">
        <v>502</v>
      </c>
      <c r="B7" s="51" t="s">
        <v>287</v>
      </c>
      <c r="C7" s="51" t="s">
        <v>288</v>
      </c>
      <c r="D7" s="51" t="s">
        <v>59</v>
      </c>
      <c r="E7" s="41">
        <v>4000</v>
      </c>
      <c r="F7" s="7">
        <v>4069440</v>
      </c>
      <c r="G7" s="8">
        <f t="shared" si="0"/>
        <v>7.9785304587523618E-4</v>
      </c>
      <c r="I7" s="39"/>
    </row>
    <row r="8" spans="1:9" x14ac:dyDescent="0.25">
      <c r="A8" s="26" t="s">
        <v>27</v>
      </c>
      <c r="B8" s="26" t="s">
        <v>160</v>
      </c>
      <c r="C8" s="26" t="s">
        <v>161</v>
      </c>
      <c r="D8" s="26" t="s">
        <v>668</v>
      </c>
      <c r="E8" s="41">
        <v>76395</v>
      </c>
      <c r="F8" s="7">
        <v>77301808.650000006</v>
      </c>
      <c r="G8" s="8">
        <f t="shared" si="0"/>
        <v>1.5155766759816383E-2</v>
      </c>
      <c r="I8" s="39"/>
    </row>
    <row r="9" spans="1:9" x14ac:dyDescent="0.25">
      <c r="A9" s="51" t="s">
        <v>621</v>
      </c>
      <c r="B9" s="51" t="s">
        <v>287</v>
      </c>
      <c r="C9" s="51" t="s">
        <v>288</v>
      </c>
      <c r="D9" s="51" t="s">
        <v>622</v>
      </c>
      <c r="E9" s="41">
        <v>986</v>
      </c>
      <c r="F9" s="7">
        <v>958357.13</v>
      </c>
      <c r="G9" s="8">
        <f t="shared" si="0"/>
        <v>1.8789517850287745E-4</v>
      </c>
      <c r="I9" s="39"/>
    </row>
    <row r="10" spans="1:9" x14ac:dyDescent="0.25">
      <c r="A10" s="51" t="s">
        <v>501</v>
      </c>
      <c r="B10" s="51" t="s">
        <v>287</v>
      </c>
      <c r="C10" s="51" t="s">
        <v>288</v>
      </c>
      <c r="D10" s="51" t="s">
        <v>58</v>
      </c>
      <c r="E10" s="41">
        <v>49172</v>
      </c>
      <c r="F10" s="7">
        <v>47215446.119999997</v>
      </c>
      <c r="G10" s="8">
        <f t="shared" si="0"/>
        <v>9.2570445808760164E-3</v>
      </c>
      <c r="I10" s="39"/>
    </row>
    <row r="11" spans="1:9" ht="30" x14ac:dyDescent="0.25">
      <c r="A11" s="26" t="s">
        <v>373</v>
      </c>
      <c r="B11" s="26" t="s">
        <v>242</v>
      </c>
      <c r="C11" s="26" t="s">
        <v>243</v>
      </c>
      <c r="D11" s="26" t="s">
        <v>108</v>
      </c>
      <c r="E11" s="41">
        <v>20000</v>
      </c>
      <c r="F11" s="7">
        <v>19771600</v>
      </c>
      <c r="G11" s="8">
        <f t="shared" si="0"/>
        <v>3.8764132858149572E-3</v>
      </c>
      <c r="I11" s="39"/>
    </row>
    <row r="12" spans="1:9" ht="30" x14ac:dyDescent="0.25">
      <c r="A12" s="26" t="s">
        <v>319</v>
      </c>
      <c r="B12" s="26" t="s">
        <v>188</v>
      </c>
      <c r="C12" s="26" t="s">
        <v>189</v>
      </c>
      <c r="D12" s="26" t="s">
        <v>146</v>
      </c>
      <c r="E12" s="41">
        <v>22860</v>
      </c>
      <c r="F12" s="7">
        <v>22837330.649999999</v>
      </c>
      <c r="G12" s="8">
        <f t="shared" si="0"/>
        <v>4.4774794120965994E-3</v>
      </c>
      <c r="I12" s="39"/>
    </row>
    <row r="13" spans="1:9" ht="30" x14ac:dyDescent="0.25">
      <c r="A13" s="26" t="s">
        <v>406</v>
      </c>
      <c r="B13" s="26" t="s">
        <v>271</v>
      </c>
      <c r="C13" s="26" t="s">
        <v>272</v>
      </c>
      <c r="D13" s="26" t="s">
        <v>53</v>
      </c>
      <c r="E13" s="41">
        <v>29997</v>
      </c>
      <c r="F13" s="7">
        <v>29950504.649999999</v>
      </c>
      <c r="G13" s="8">
        <f t="shared" si="0"/>
        <v>5.8720859284085583E-3</v>
      </c>
      <c r="I13" s="39"/>
    </row>
    <row r="14" spans="1:9" ht="30" x14ac:dyDescent="0.25">
      <c r="A14" s="26" t="s">
        <v>407</v>
      </c>
      <c r="B14" s="26" t="s">
        <v>271</v>
      </c>
      <c r="C14" s="26" t="s">
        <v>272</v>
      </c>
      <c r="D14" s="26" t="s">
        <v>597</v>
      </c>
      <c r="E14" s="41">
        <v>67033</v>
      </c>
      <c r="F14" s="7">
        <v>66962615.350000001</v>
      </c>
      <c r="G14" s="8">
        <f t="shared" si="0"/>
        <v>1.3128667978092647E-2</v>
      </c>
      <c r="I14" s="39"/>
    </row>
    <row r="15" spans="1:9" ht="30" x14ac:dyDescent="0.25">
      <c r="A15" s="26" t="s">
        <v>374</v>
      </c>
      <c r="B15" s="26" t="s">
        <v>242</v>
      </c>
      <c r="C15" s="26" t="s">
        <v>243</v>
      </c>
      <c r="D15" s="26" t="s">
        <v>109</v>
      </c>
      <c r="E15" s="41">
        <v>6630</v>
      </c>
      <c r="F15" s="7">
        <v>6560385</v>
      </c>
      <c r="G15" s="8">
        <f t="shared" si="0"/>
        <v>1.2862268897843956E-3</v>
      </c>
      <c r="I15" s="39"/>
    </row>
    <row r="16" spans="1:9" ht="30" x14ac:dyDescent="0.25">
      <c r="A16" s="26" t="s">
        <v>380</v>
      </c>
      <c r="B16" s="26" t="s">
        <v>242</v>
      </c>
      <c r="C16" s="26" t="s">
        <v>243</v>
      </c>
      <c r="D16" s="26" t="s">
        <v>111</v>
      </c>
      <c r="E16" s="41">
        <v>2</v>
      </c>
      <c r="F16" s="7">
        <v>2051.15</v>
      </c>
      <c r="G16" s="8">
        <f t="shared" si="0"/>
        <v>4.0214778324462104E-7</v>
      </c>
      <c r="I16" s="39"/>
    </row>
    <row r="17" spans="1:9" ht="30" x14ac:dyDescent="0.25">
      <c r="A17" s="26" t="s">
        <v>310</v>
      </c>
      <c r="B17" s="26" t="s">
        <v>176</v>
      </c>
      <c r="C17" s="26" t="s">
        <v>177</v>
      </c>
      <c r="D17" s="26" t="s">
        <v>114</v>
      </c>
      <c r="E17" s="41">
        <v>1259</v>
      </c>
      <c r="F17" s="7">
        <v>1245607.1200000001</v>
      </c>
      <c r="G17" s="8">
        <f t="shared" si="0"/>
        <v>2.4421331550677263E-4</v>
      </c>
      <c r="I17" s="39"/>
    </row>
    <row r="18" spans="1:9" ht="15" customHeight="1" x14ac:dyDescent="0.25">
      <c r="A18" s="26" t="s">
        <v>311</v>
      </c>
      <c r="B18" s="26" t="s">
        <v>176</v>
      </c>
      <c r="C18" s="26" t="s">
        <v>177</v>
      </c>
      <c r="D18" s="26" t="s">
        <v>560</v>
      </c>
      <c r="E18" s="41">
        <v>270</v>
      </c>
      <c r="F18" s="7">
        <v>268317.90000000002</v>
      </c>
      <c r="G18" s="8">
        <f t="shared" si="0"/>
        <v>5.2606317768009122E-5</v>
      </c>
      <c r="I18" s="39"/>
    </row>
    <row r="19" spans="1:9" ht="30" x14ac:dyDescent="0.25">
      <c r="A19" s="26" t="s">
        <v>376</v>
      </c>
      <c r="B19" s="26" t="s">
        <v>242</v>
      </c>
      <c r="C19" s="26" t="s">
        <v>243</v>
      </c>
      <c r="D19" s="26" t="s">
        <v>110</v>
      </c>
      <c r="E19" s="41">
        <v>53130</v>
      </c>
      <c r="F19" s="7">
        <v>54916230.600000001</v>
      </c>
      <c r="G19" s="8">
        <f t="shared" si="0"/>
        <v>1.0766857811442569E-2</v>
      </c>
      <c r="I19" s="39"/>
    </row>
    <row r="20" spans="1:9" ht="30" x14ac:dyDescent="0.25">
      <c r="A20" s="26" t="s">
        <v>381</v>
      </c>
      <c r="B20" s="26" t="s">
        <v>242</v>
      </c>
      <c r="C20" s="26" t="s">
        <v>243</v>
      </c>
      <c r="D20" s="34" t="s">
        <v>557</v>
      </c>
      <c r="E20" s="41">
        <v>18</v>
      </c>
      <c r="F20" s="7">
        <v>18639.36</v>
      </c>
      <c r="G20" s="8">
        <f t="shared" si="0"/>
        <v>3.6544266899536649E-6</v>
      </c>
      <c r="I20" s="39"/>
    </row>
    <row r="21" spans="1:9" x14ac:dyDescent="0.25">
      <c r="A21" s="26" t="s">
        <v>39</v>
      </c>
      <c r="B21" s="26" t="s">
        <v>160</v>
      </c>
      <c r="C21" s="26" t="s">
        <v>161</v>
      </c>
      <c r="D21" s="26" t="s">
        <v>126</v>
      </c>
      <c r="E21" s="41">
        <v>41337</v>
      </c>
      <c r="F21" s="7">
        <v>42066184.68</v>
      </c>
      <c r="G21" s="8">
        <f t="shared" si="0"/>
        <v>8.2474821044881356E-3</v>
      </c>
      <c r="I21" s="39"/>
    </row>
    <row r="22" spans="1:9" x14ac:dyDescent="0.25">
      <c r="A22" s="26" t="s">
        <v>40</v>
      </c>
      <c r="B22" s="26" t="s">
        <v>160</v>
      </c>
      <c r="C22" s="26" t="s">
        <v>161</v>
      </c>
      <c r="D22" s="51" t="s">
        <v>127</v>
      </c>
      <c r="E22" s="41">
        <v>32000</v>
      </c>
      <c r="F22" s="7">
        <v>32538880</v>
      </c>
      <c r="G22" s="8">
        <f t="shared" si="0"/>
        <v>6.3795619341650948E-3</v>
      </c>
      <c r="I22" s="39"/>
    </row>
    <row r="23" spans="1:9" ht="30" x14ac:dyDescent="0.25">
      <c r="A23" s="26" t="s">
        <v>351</v>
      </c>
      <c r="B23" s="26" t="s">
        <v>226</v>
      </c>
      <c r="C23" s="26" t="s">
        <v>227</v>
      </c>
      <c r="D23" s="26" t="s">
        <v>75</v>
      </c>
      <c r="E23" s="41">
        <v>60000</v>
      </c>
      <c r="F23" s="7">
        <v>57985800</v>
      </c>
      <c r="G23" s="8">
        <f t="shared" si="0"/>
        <v>1.1368676561765812E-2</v>
      </c>
      <c r="I23" s="39"/>
    </row>
    <row r="24" spans="1:9" ht="30" x14ac:dyDescent="0.25">
      <c r="A24" s="26" t="s">
        <v>391</v>
      </c>
      <c r="B24" s="26" t="s">
        <v>252</v>
      </c>
      <c r="C24" s="26" t="s">
        <v>253</v>
      </c>
      <c r="D24" s="26" t="s">
        <v>133</v>
      </c>
      <c r="E24" s="41">
        <v>425</v>
      </c>
      <c r="F24" s="7">
        <v>422853.75</v>
      </c>
      <c r="G24" s="8">
        <f t="shared" si="0"/>
        <v>8.2904564853460342E-5</v>
      </c>
      <c r="I24" s="39"/>
    </row>
    <row r="25" spans="1:9" x14ac:dyDescent="0.25">
      <c r="A25" s="26" t="s">
        <v>42</v>
      </c>
      <c r="B25" s="26" t="s">
        <v>160</v>
      </c>
      <c r="C25" s="26" t="s">
        <v>161</v>
      </c>
      <c r="D25" s="26" t="s">
        <v>88</v>
      </c>
      <c r="E25" s="41">
        <v>74421</v>
      </c>
      <c r="F25" s="7">
        <v>103354851.83</v>
      </c>
      <c r="G25" s="8">
        <f t="shared" si="0"/>
        <v>2.026371769544439E-2</v>
      </c>
      <c r="I25" s="39"/>
    </row>
    <row r="26" spans="1:9" ht="30" x14ac:dyDescent="0.25">
      <c r="A26" s="26" t="s">
        <v>309</v>
      </c>
      <c r="B26" s="26" t="s">
        <v>176</v>
      </c>
      <c r="C26" s="26" t="s">
        <v>177</v>
      </c>
      <c r="D26" s="26" t="s">
        <v>559</v>
      </c>
      <c r="E26" s="41">
        <v>225</v>
      </c>
      <c r="F26" s="7">
        <v>218954.97</v>
      </c>
      <c r="G26" s="8">
        <f t="shared" si="0"/>
        <v>4.2928238215582723E-5</v>
      </c>
      <c r="I26" s="39"/>
    </row>
    <row r="27" spans="1:9" ht="30" x14ac:dyDescent="0.25">
      <c r="A27" s="26" t="s">
        <v>353</v>
      </c>
      <c r="B27" s="26" t="s">
        <v>226</v>
      </c>
      <c r="C27" s="26" t="s">
        <v>227</v>
      </c>
      <c r="D27" s="26" t="s">
        <v>558</v>
      </c>
      <c r="E27" s="41">
        <v>2490</v>
      </c>
      <c r="F27" s="7">
        <v>2525384.9700000002</v>
      </c>
      <c r="G27" s="8">
        <f t="shared" si="0"/>
        <v>4.9512613291313842E-4</v>
      </c>
      <c r="I27" s="39"/>
    </row>
    <row r="28" spans="1:9" ht="30" x14ac:dyDescent="0.25">
      <c r="A28" s="51" t="s">
        <v>354</v>
      </c>
      <c r="B28" s="51" t="s">
        <v>226</v>
      </c>
      <c r="C28" s="51" t="s">
        <v>227</v>
      </c>
      <c r="D28" s="51" t="s">
        <v>76</v>
      </c>
      <c r="E28" s="41">
        <v>34629</v>
      </c>
      <c r="F28" s="7">
        <v>33671508.149999999</v>
      </c>
      <c r="G28" s="8">
        <f t="shared" si="0"/>
        <v>6.601624630585618E-3</v>
      </c>
      <c r="I28" s="39"/>
    </row>
    <row r="29" spans="1:9" ht="30" x14ac:dyDescent="0.25">
      <c r="A29" s="26" t="s">
        <v>339</v>
      </c>
      <c r="B29" s="26" t="s">
        <v>210</v>
      </c>
      <c r="C29" s="26" t="s">
        <v>211</v>
      </c>
      <c r="D29" s="26" t="s">
        <v>561</v>
      </c>
      <c r="E29" s="41">
        <v>742</v>
      </c>
      <c r="F29" s="7">
        <v>737050.86</v>
      </c>
      <c r="G29" s="8">
        <f t="shared" si="0"/>
        <v>1.4450594519539844E-4</v>
      </c>
      <c r="I29" s="39"/>
    </row>
    <row r="30" spans="1:9" x14ac:dyDescent="0.25">
      <c r="A30" s="26" t="s">
        <v>302</v>
      </c>
      <c r="B30" s="26" t="s">
        <v>170</v>
      </c>
      <c r="C30" s="26" t="s">
        <v>171</v>
      </c>
      <c r="D30" s="26" t="s">
        <v>567</v>
      </c>
      <c r="E30" s="41">
        <v>3700</v>
      </c>
      <c r="F30" s="7">
        <v>3829291.54</v>
      </c>
      <c r="G30" s="8">
        <f t="shared" si="0"/>
        <v>7.5076961909581507E-4</v>
      </c>
      <c r="I30" s="39"/>
    </row>
    <row r="31" spans="1:9" x14ac:dyDescent="0.25">
      <c r="A31" s="26" t="s">
        <v>633</v>
      </c>
      <c r="B31" s="26" t="s">
        <v>160</v>
      </c>
      <c r="C31" s="26" t="s">
        <v>161</v>
      </c>
      <c r="D31" s="26" t="s">
        <v>629</v>
      </c>
      <c r="E31" s="41">
        <v>13000</v>
      </c>
      <c r="F31" s="7">
        <v>12138360</v>
      </c>
      <c r="G31" s="8">
        <f t="shared" si="0"/>
        <v>2.3798428034152441E-3</v>
      </c>
      <c r="I31" s="39"/>
    </row>
    <row r="32" spans="1:9" x14ac:dyDescent="0.25">
      <c r="A32" s="26" t="s">
        <v>365</v>
      </c>
      <c r="B32" s="26" t="s">
        <v>232</v>
      </c>
      <c r="C32" s="26" t="s">
        <v>233</v>
      </c>
      <c r="D32" s="26" t="s">
        <v>85</v>
      </c>
      <c r="E32" s="41">
        <v>27100</v>
      </c>
      <c r="F32" s="7">
        <v>27034147</v>
      </c>
      <c r="G32" s="8">
        <f t="shared" si="0"/>
        <v>5.3003058225674481E-3</v>
      </c>
      <c r="I32" s="39"/>
    </row>
    <row r="33" spans="1:9" ht="30" x14ac:dyDescent="0.25">
      <c r="A33" s="26" t="s">
        <v>356</v>
      </c>
      <c r="B33" s="26" t="s">
        <v>226</v>
      </c>
      <c r="C33" s="26" t="s">
        <v>227</v>
      </c>
      <c r="D33" s="26" t="s">
        <v>575</v>
      </c>
      <c r="E33" s="41">
        <v>7087</v>
      </c>
      <c r="F33" s="7">
        <v>6898914</v>
      </c>
      <c r="G33" s="8">
        <f t="shared" si="0"/>
        <v>1.3525987723449194E-3</v>
      </c>
      <c r="I33" s="39"/>
    </row>
    <row r="34" spans="1:9" x14ac:dyDescent="0.25">
      <c r="A34" s="26" t="s">
        <v>383</v>
      </c>
      <c r="B34" s="26" t="s">
        <v>248</v>
      </c>
      <c r="C34" s="26" t="s">
        <v>249</v>
      </c>
      <c r="D34" s="26" t="s">
        <v>565</v>
      </c>
      <c r="E34" s="41">
        <v>3030</v>
      </c>
      <c r="F34" s="7">
        <v>2934555</v>
      </c>
      <c r="G34" s="8">
        <f t="shared" si="0"/>
        <v>5.7534787219823945E-4</v>
      </c>
      <c r="I34" s="39"/>
    </row>
    <row r="35" spans="1:9" x14ac:dyDescent="0.25">
      <c r="A35" s="26" t="s">
        <v>346</v>
      </c>
      <c r="B35" s="26" t="s">
        <v>222</v>
      </c>
      <c r="C35" s="26">
        <v>1025300786610</v>
      </c>
      <c r="D35" s="26" t="s">
        <v>571</v>
      </c>
      <c r="E35" s="41">
        <v>5000</v>
      </c>
      <c r="F35" s="7">
        <v>4903754.3499999996</v>
      </c>
      <c r="G35" s="8">
        <f t="shared" si="0"/>
        <v>9.6142843840219753E-4</v>
      </c>
      <c r="I35" s="39"/>
    </row>
    <row r="36" spans="1:9" x14ac:dyDescent="0.25">
      <c r="A36" s="26" t="s">
        <v>396</v>
      </c>
      <c r="B36" s="26" t="s">
        <v>261</v>
      </c>
      <c r="C36" s="26">
        <v>1027700049486</v>
      </c>
      <c r="D36" s="26" t="s">
        <v>143</v>
      </c>
      <c r="E36" s="41">
        <v>20</v>
      </c>
      <c r="F36" s="7">
        <v>20155.8</v>
      </c>
      <c r="G36" s="8">
        <f t="shared" si="0"/>
        <v>3.9517394093664196E-6</v>
      </c>
      <c r="I36" s="39"/>
    </row>
    <row r="37" spans="1:9" x14ac:dyDescent="0.25">
      <c r="A37" s="26" t="s">
        <v>41</v>
      </c>
      <c r="B37" s="26" t="s">
        <v>160</v>
      </c>
      <c r="C37" s="26" t="s">
        <v>161</v>
      </c>
      <c r="D37" s="26" t="s">
        <v>128</v>
      </c>
      <c r="E37" s="41">
        <v>77785</v>
      </c>
      <c r="F37" s="7">
        <v>78832763.950000003</v>
      </c>
      <c r="G37" s="8">
        <f t="shared" ref="G37:G68" si="1">F37/$F$263</f>
        <v>1.5455925344094278E-2</v>
      </c>
      <c r="I37" s="39"/>
    </row>
    <row r="38" spans="1:9" ht="30" x14ac:dyDescent="0.25">
      <c r="A38" s="26" t="s">
        <v>375</v>
      </c>
      <c r="B38" s="26" t="s">
        <v>242</v>
      </c>
      <c r="C38" s="26" t="s">
        <v>243</v>
      </c>
      <c r="D38" s="26" t="s">
        <v>104</v>
      </c>
      <c r="E38" s="41">
        <v>65</v>
      </c>
      <c r="F38" s="7">
        <v>66831.16</v>
      </c>
      <c r="G38" s="8">
        <f t="shared" si="1"/>
        <v>1.3102894886120756E-5</v>
      </c>
      <c r="I38" s="39"/>
    </row>
    <row r="39" spans="1:9" x14ac:dyDescent="0.25">
      <c r="A39" s="26" t="s">
        <v>28</v>
      </c>
      <c r="B39" s="26" t="s">
        <v>160</v>
      </c>
      <c r="C39" s="26" t="s">
        <v>161</v>
      </c>
      <c r="D39" s="26" t="s">
        <v>115</v>
      </c>
      <c r="E39" s="41">
        <v>14676</v>
      </c>
      <c r="F39" s="7">
        <v>14813159.16</v>
      </c>
      <c r="G39" s="8">
        <f t="shared" si="1"/>
        <v>2.9042630324665445E-3</v>
      </c>
      <c r="I39" s="39"/>
    </row>
    <row r="40" spans="1:9" ht="30" x14ac:dyDescent="0.25">
      <c r="A40" s="26" t="s">
        <v>350</v>
      </c>
      <c r="B40" s="26" t="s">
        <v>226</v>
      </c>
      <c r="C40" s="26" t="s">
        <v>227</v>
      </c>
      <c r="D40" s="26" t="s">
        <v>589</v>
      </c>
      <c r="E40" s="41">
        <v>34526</v>
      </c>
      <c r="F40" s="7">
        <v>35628069.920000002</v>
      </c>
      <c r="G40" s="8">
        <f t="shared" si="1"/>
        <v>6.9852274770798644E-3</v>
      </c>
      <c r="I40" s="39"/>
    </row>
    <row r="41" spans="1:9" x14ac:dyDescent="0.25">
      <c r="A41" s="26" t="s">
        <v>29</v>
      </c>
      <c r="B41" s="26" t="s">
        <v>160</v>
      </c>
      <c r="C41" s="26" t="s">
        <v>161</v>
      </c>
      <c r="D41" s="26" t="s">
        <v>116</v>
      </c>
      <c r="E41" s="41">
        <v>39324</v>
      </c>
      <c r="F41" s="7">
        <v>34449790.200000003</v>
      </c>
      <c r="G41" s="8">
        <f t="shared" si="1"/>
        <v>6.754214349107706E-3</v>
      </c>
      <c r="I41" s="39"/>
    </row>
    <row r="42" spans="1:9" ht="30" x14ac:dyDescent="0.25">
      <c r="A42" s="26" t="s">
        <v>402</v>
      </c>
      <c r="B42" s="26" t="s">
        <v>267</v>
      </c>
      <c r="C42" s="26" t="s">
        <v>268</v>
      </c>
      <c r="D42" s="26" t="s">
        <v>562</v>
      </c>
      <c r="E42" s="41">
        <v>865</v>
      </c>
      <c r="F42" s="7">
        <v>868953.05</v>
      </c>
      <c r="G42" s="8">
        <f t="shared" si="1"/>
        <v>1.7036664446829942E-4</v>
      </c>
      <c r="I42" s="39"/>
    </row>
    <row r="43" spans="1:9" ht="30" x14ac:dyDescent="0.25">
      <c r="A43" s="26" t="s">
        <v>352</v>
      </c>
      <c r="B43" s="26" t="s">
        <v>226</v>
      </c>
      <c r="C43" s="26" t="s">
        <v>227</v>
      </c>
      <c r="D43" s="26" t="s">
        <v>71</v>
      </c>
      <c r="E43" s="41">
        <v>63997</v>
      </c>
      <c r="F43" s="7">
        <v>63299432.700000003</v>
      </c>
      <c r="G43" s="8">
        <f t="shared" si="1"/>
        <v>1.2410465612435501E-2</v>
      </c>
      <c r="I43" s="39"/>
    </row>
    <row r="44" spans="1:9" x14ac:dyDescent="0.25">
      <c r="A44" s="26" t="s">
        <v>384</v>
      </c>
      <c r="B44" s="26" t="s">
        <v>248</v>
      </c>
      <c r="C44" s="26" t="s">
        <v>249</v>
      </c>
      <c r="D44" s="26" t="s">
        <v>574</v>
      </c>
      <c r="E44" s="41">
        <v>6996</v>
      </c>
      <c r="F44" s="7">
        <v>7006144.2000000002</v>
      </c>
      <c r="G44" s="8">
        <f t="shared" si="1"/>
        <v>1.3736222895069396E-3</v>
      </c>
      <c r="I44" s="39"/>
    </row>
    <row r="45" spans="1:9" x14ac:dyDescent="0.25">
      <c r="A45" s="26" t="s">
        <v>30</v>
      </c>
      <c r="B45" s="26" t="s">
        <v>160</v>
      </c>
      <c r="C45" s="33" t="s">
        <v>161</v>
      </c>
      <c r="D45" s="26" t="s">
        <v>117</v>
      </c>
      <c r="E45" s="41">
        <v>11900</v>
      </c>
      <c r="F45" s="7">
        <v>11165175</v>
      </c>
      <c r="G45" s="8">
        <f t="shared" si="1"/>
        <v>2.1890404776775279E-3</v>
      </c>
      <c r="I45" s="39"/>
    </row>
    <row r="46" spans="1:9" ht="27.75" customHeight="1" x14ac:dyDescent="0.25">
      <c r="A46" s="26" t="s">
        <v>377</v>
      </c>
      <c r="B46" s="26" t="s">
        <v>242</v>
      </c>
      <c r="C46" s="33" t="s">
        <v>243</v>
      </c>
      <c r="D46" s="26" t="s">
        <v>105</v>
      </c>
      <c r="E46" s="41">
        <v>129285</v>
      </c>
      <c r="F46" s="7">
        <v>126445901.40000001</v>
      </c>
      <c r="G46" s="8">
        <f t="shared" si="1"/>
        <v>2.4790941154171037E-2</v>
      </c>
      <c r="I46" s="39"/>
    </row>
    <row r="47" spans="1:9" ht="30" x14ac:dyDescent="0.25">
      <c r="A47" s="26" t="s">
        <v>340</v>
      </c>
      <c r="B47" s="26" t="s">
        <v>212</v>
      </c>
      <c r="C47" s="26" t="s">
        <v>213</v>
      </c>
      <c r="D47" s="26" t="s">
        <v>78</v>
      </c>
      <c r="E47" s="41">
        <v>15754</v>
      </c>
      <c r="F47" s="7">
        <v>16204249.32</v>
      </c>
      <c r="G47" s="8">
        <f t="shared" si="1"/>
        <v>3.1769997041567696E-3</v>
      </c>
      <c r="I47" s="39"/>
    </row>
    <row r="48" spans="1:9" x14ac:dyDescent="0.25">
      <c r="A48" s="26" t="s">
        <v>303</v>
      </c>
      <c r="B48" s="26" t="s">
        <v>170</v>
      </c>
      <c r="C48" s="26" t="s">
        <v>171</v>
      </c>
      <c r="D48" s="26" t="s">
        <v>570</v>
      </c>
      <c r="E48" s="41">
        <v>4731</v>
      </c>
      <c r="F48" s="7">
        <v>4614806.6399999997</v>
      </c>
      <c r="G48" s="8">
        <f t="shared" si="1"/>
        <v>9.0477744698269646E-4</v>
      </c>
      <c r="I48" s="39"/>
    </row>
    <row r="49" spans="1:9" x14ac:dyDescent="0.25">
      <c r="A49" s="26" t="s">
        <v>347</v>
      </c>
      <c r="B49" s="26" t="s">
        <v>222</v>
      </c>
      <c r="C49" s="26" t="s">
        <v>223</v>
      </c>
      <c r="D49" s="26" t="s">
        <v>50</v>
      </c>
      <c r="E49" s="41">
        <v>8850</v>
      </c>
      <c r="F49" s="7">
        <v>8770792.2300000004</v>
      </c>
      <c r="G49" s="8">
        <f t="shared" si="1"/>
        <v>1.719598592298782E-3</v>
      </c>
      <c r="I49" s="39"/>
    </row>
    <row r="50" spans="1:9" ht="30" x14ac:dyDescent="0.25">
      <c r="A50" s="26" t="s">
        <v>325</v>
      </c>
      <c r="B50" s="26" t="s">
        <v>196</v>
      </c>
      <c r="C50" s="26" t="s">
        <v>197</v>
      </c>
      <c r="D50" s="26" t="s">
        <v>94</v>
      </c>
      <c r="E50" s="41">
        <v>17452</v>
      </c>
      <c r="F50" s="7">
        <v>16862645.960000001</v>
      </c>
      <c r="G50" s="8">
        <f t="shared" si="1"/>
        <v>3.3060847292752187E-3</v>
      </c>
      <c r="I50" s="39"/>
    </row>
    <row r="51" spans="1:9" ht="30" x14ac:dyDescent="0.25">
      <c r="A51" s="26" t="s">
        <v>320</v>
      </c>
      <c r="B51" s="26" t="s">
        <v>190</v>
      </c>
      <c r="C51" s="26" t="s">
        <v>191</v>
      </c>
      <c r="D51" s="26" t="s">
        <v>593</v>
      </c>
      <c r="E51" s="41">
        <v>49950</v>
      </c>
      <c r="F51" s="7">
        <v>11553984.449999999</v>
      </c>
      <c r="G51" s="8">
        <f t="shared" si="1"/>
        <v>2.2652703284549262E-3</v>
      </c>
      <c r="I51" s="39"/>
    </row>
    <row r="52" spans="1:9" x14ac:dyDescent="0.25">
      <c r="A52" s="26" t="s">
        <v>364</v>
      </c>
      <c r="B52" s="26" t="s">
        <v>230</v>
      </c>
      <c r="C52" s="26" t="s">
        <v>231</v>
      </c>
      <c r="D52" s="26" t="s">
        <v>69</v>
      </c>
      <c r="E52" s="41">
        <v>74570</v>
      </c>
      <c r="F52" s="7">
        <v>29883181.800000001</v>
      </c>
      <c r="G52" s="8">
        <f t="shared" si="1"/>
        <v>5.8588866329454233E-3</v>
      </c>
      <c r="I52" s="39"/>
    </row>
    <row r="53" spans="1:9" x14ac:dyDescent="0.25">
      <c r="A53" s="26" t="s">
        <v>370</v>
      </c>
      <c r="B53" s="26" t="s">
        <v>238</v>
      </c>
      <c r="C53" s="26" t="s">
        <v>239</v>
      </c>
      <c r="D53" s="26" t="s">
        <v>82</v>
      </c>
      <c r="E53" s="41">
        <v>2800</v>
      </c>
      <c r="F53" s="7">
        <v>2783144</v>
      </c>
      <c r="G53" s="8">
        <f t="shared" si="1"/>
        <v>5.4566228215906568E-4</v>
      </c>
      <c r="I53" s="39"/>
    </row>
    <row r="54" spans="1:9" ht="30" x14ac:dyDescent="0.25">
      <c r="A54" s="26" t="s">
        <v>399</v>
      </c>
      <c r="B54" s="26" t="s">
        <v>265</v>
      </c>
      <c r="C54" s="26" t="s">
        <v>266</v>
      </c>
      <c r="D54" s="26" t="s">
        <v>573</v>
      </c>
      <c r="E54" s="41">
        <v>6000</v>
      </c>
      <c r="F54" s="7">
        <v>5945820</v>
      </c>
      <c r="G54" s="8">
        <f t="shared" si="1"/>
        <v>1.1657354813502342E-3</v>
      </c>
      <c r="I54" s="39"/>
    </row>
    <row r="55" spans="1:9" x14ac:dyDescent="0.25">
      <c r="A55" s="26" t="s">
        <v>362</v>
      </c>
      <c r="B55" s="26" t="s">
        <v>228</v>
      </c>
      <c r="C55" s="26" t="s">
        <v>229</v>
      </c>
      <c r="D55" s="26" t="s">
        <v>65</v>
      </c>
      <c r="E55" s="41">
        <v>30000</v>
      </c>
      <c r="F55" s="7">
        <v>29597100</v>
      </c>
      <c r="G55" s="8">
        <f t="shared" si="1"/>
        <v>5.8027975308823703E-3</v>
      </c>
      <c r="I55" s="39"/>
    </row>
    <row r="56" spans="1:9" ht="30" x14ac:dyDescent="0.25">
      <c r="A56" s="26" t="s">
        <v>400</v>
      </c>
      <c r="B56" s="26" t="s">
        <v>265</v>
      </c>
      <c r="C56" s="26" t="s">
        <v>266</v>
      </c>
      <c r="D56" s="26" t="s">
        <v>591</v>
      </c>
      <c r="E56" s="41">
        <v>47503</v>
      </c>
      <c r="F56" s="7">
        <v>46281222.840000004</v>
      </c>
      <c r="G56" s="8">
        <f t="shared" si="1"/>
        <v>9.0738810769355367E-3</v>
      </c>
      <c r="I56" s="39"/>
    </row>
    <row r="57" spans="1:9" x14ac:dyDescent="0.25">
      <c r="A57" s="26" t="s">
        <v>45</v>
      </c>
      <c r="B57" s="26" t="s">
        <v>162</v>
      </c>
      <c r="C57" s="26" t="s">
        <v>163</v>
      </c>
      <c r="D57" s="26" t="s">
        <v>83</v>
      </c>
      <c r="E57" s="41">
        <v>12180</v>
      </c>
      <c r="F57" s="7">
        <v>3006378.38</v>
      </c>
      <c r="G57" s="8">
        <f t="shared" si="1"/>
        <v>5.8942954006852488E-4</v>
      </c>
      <c r="I57" s="39"/>
    </row>
    <row r="58" spans="1:9" ht="30" x14ac:dyDescent="0.25">
      <c r="A58" s="26" t="s">
        <v>355</v>
      </c>
      <c r="B58" s="26" t="s">
        <v>226</v>
      </c>
      <c r="C58" s="26" t="s">
        <v>227</v>
      </c>
      <c r="D58" s="26" t="s">
        <v>576</v>
      </c>
      <c r="E58" s="41">
        <v>9950</v>
      </c>
      <c r="F58" s="7">
        <v>9840052.5</v>
      </c>
      <c r="G58" s="8">
        <f t="shared" si="1"/>
        <v>1.9292374033521153E-3</v>
      </c>
      <c r="I58" s="39"/>
    </row>
    <row r="59" spans="1:9" x14ac:dyDescent="0.25">
      <c r="A59" s="26" t="s">
        <v>299</v>
      </c>
      <c r="B59" s="26" t="s">
        <v>166</v>
      </c>
      <c r="C59" s="26" t="s">
        <v>167</v>
      </c>
      <c r="D59" s="26" t="s">
        <v>77</v>
      </c>
      <c r="E59" s="41">
        <v>42700</v>
      </c>
      <c r="F59" s="7">
        <v>41443032.409999996</v>
      </c>
      <c r="G59" s="8">
        <f t="shared" si="1"/>
        <v>8.1253070787687311E-3</v>
      </c>
      <c r="I59" s="39"/>
    </row>
    <row r="60" spans="1:9" ht="30" x14ac:dyDescent="0.25">
      <c r="A60" s="26" t="s">
        <v>357</v>
      </c>
      <c r="B60" s="26" t="s">
        <v>226</v>
      </c>
      <c r="C60" s="26" t="s">
        <v>227</v>
      </c>
      <c r="D60" s="26" t="s">
        <v>72</v>
      </c>
      <c r="E60" s="41">
        <v>5793</v>
      </c>
      <c r="F60" s="7">
        <v>5831847.5700000003</v>
      </c>
      <c r="G60" s="8">
        <f t="shared" si="1"/>
        <v>1.1433900848285255E-3</v>
      </c>
      <c r="I60" s="39"/>
    </row>
    <row r="61" spans="1:9" ht="30" x14ac:dyDescent="0.25">
      <c r="A61" s="26" t="s">
        <v>378</v>
      </c>
      <c r="B61" s="26" t="s">
        <v>242</v>
      </c>
      <c r="C61" s="26" t="s">
        <v>243</v>
      </c>
      <c r="D61" s="26" t="s">
        <v>106</v>
      </c>
      <c r="E61" s="41">
        <v>8570</v>
      </c>
      <c r="F61" s="7">
        <v>8486271.0999999996</v>
      </c>
      <c r="G61" s="8">
        <f t="shared" si="1"/>
        <v>1.6638154746741543E-3</v>
      </c>
      <c r="I61" s="39"/>
    </row>
    <row r="62" spans="1:9" ht="30" x14ac:dyDescent="0.25">
      <c r="A62" s="26" t="s">
        <v>326</v>
      </c>
      <c r="B62" s="26" t="s">
        <v>196</v>
      </c>
      <c r="C62" s="26" t="s">
        <v>197</v>
      </c>
      <c r="D62" s="26" t="s">
        <v>590</v>
      </c>
      <c r="E62" s="41">
        <v>44756</v>
      </c>
      <c r="F62" s="7">
        <v>41564897.200000003</v>
      </c>
      <c r="G62" s="8">
        <f t="shared" si="1"/>
        <v>8.1491998487534106E-3</v>
      </c>
      <c r="I62" s="39"/>
    </row>
    <row r="63" spans="1:9" x14ac:dyDescent="0.25">
      <c r="A63" s="26" t="s">
        <v>729</v>
      </c>
      <c r="B63" s="26" t="s">
        <v>160</v>
      </c>
      <c r="C63" s="26" t="s">
        <v>161</v>
      </c>
      <c r="D63" s="26" t="s">
        <v>713</v>
      </c>
      <c r="E63" s="41">
        <v>10000</v>
      </c>
      <c r="F63" s="7">
        <v>8775050</v>
      </c>
      <c r="G63" s="8">
        <f t="shared" si="1"/>
        <v>1.7204333692614933E-3</v>
      </c>
      <c r="I63" s="39"/>
    </row>
    <row r="64" spans="1:9" x14ac:dyDescent="0.25">
      <c r="A64" s="26" t="s">
        <v>634</v>
      </c>
      <c r="B64" s="26" t="s">
        <v>160</v>
      </c>
      <c r="C64" s="26" t="s">
        <v>161</v>
      </c>
      <c r="D64" s="26" t="s">
        <v>630</v>
      </c>
      <c r="E64" s="41">
        <v>5000</v>
      </c>
      <c r="F64" s="7">
        <v>4434650</v>
      </c>
      <c r="G64" s="8">
        <f t="shared" si="1"/>
        <v>8.6945599637557405E-4</v>
      </c>
      <c r="I64" s="39"/>
    </row>
    <row r="65" spans="1:9" ht="30.75" customHeight="1" x14ac:dyDescent="0.25">
      <c r="A65" s="26" t="s">
        <v>31</v>
      </c>
      <c r="B65" s="26" t="s">
        <v>160</v>
      </c>
      <c r="C65" s="26" t="s">
        <v>161</v>
      </c>
      <c r="D65" s="26" t="s">
        <v>118</v>
      </c>
      <c r="E65" s="41">
        <v>29000</v>
      </c>
      <c r="F65" s="7">
        <v>25142710</v>
      </c>
      <c r="G65" s="8">
        <f t="shared" si="1"/>
        <v>4.9294713167064167E-3</v>
      </c>
      <c r="I65" s="39"/>
    </row>
    <row r="66" spans="1:9" ht="30.75" customHeight="1" x14ac:dyDescent="0.25">
      <c r="A66" s="49" t="s">
        <v>334</v>
      </c>
      <c r="B66" s="49" t="s">
        <v>202</v>
      </c>
      <c r="C66" s="49" t="s">
        <v>203</v>
      </c>
      <c r="D66" s="49" t="s">
        <v>64</v>
      </c>
      <c r="E66" s="41">
        <v>5000</v>
      </c>
      <c r="F66" s="7">
        <v>4697815.95</v>
      </c>
      <c r="G66" s="8">
        <f t="shared" si="1"/>
        <v>9.2105222454902055E-4</v>
      </c>
      <c r="I66" s="39"/>
    </row>
    <row r="67" spans="1:9" ht="30" x14ac:dyDescent="0.25">
      <c r="A67" s="26" t="s">
        <v>379</v>
      </c>
      <c r="B67" s="26" t="s">
        <v>242</v>
      </c>
      <c r="C67" s="26" t="s">
        <v>243</v>
      </c>
      <c r="D67" s="26" t="s">
        <v>107</v>
      </c>
      <c r="E67" s="41">
        <v>15070</v>
      </c>
      <c r="F67" s="7">
        <v>14376780</v>
      </c>
      <c r="G67" s="8">
        <f t="shared" si="1"/>
        <v>2.8187066802503975E-3</v>
      </c>
      <c r="I67" s="39"/>
    </row>
    <row r="68" spans="1:9" ht="30" x14ac:dyDescent="0.25">
      <c r="A68" s="26" t="s">
        <v>366</v>
      </c>
      <c r="B68" s="26" t="s">
        <v>234</v>
      </c>
      <c r="C68" s="26" t="s">
        <v>235</v>
      </c>
      <c r="D68" s="26" t="s">
        <v>564</v>
      </c>
      <c r="E68" s="41">
        <v>1943</v>
      </c>
      <c r="F68" s="7">
        <v>1832287.86</v>
      </c>
      <c r="G68" s="8">
        <f t="shared" si="1"/>
        <v>3.5923774524780275E-4</v>
      </c>
      <c r="I68" s="39"/>
    </row>
    <row r="69" spans="1:9" x14ac:dyDescent="0.25">
      <c r="A69" s="26" t="s">
        <v>363</v>
      </c>
      <c r="B69" s="26" t="s">
        <v>228</v>
      </c>
      <c r="C69" s="26" t="s">
        <v>229</v>
      </c>
      <c r="D69" s="26" t="s">
        <v>66</v>
      </c>
      <c r="E69" s="41">
        <v>20000</v>
      </c>
      <c r="F69" s="7">
        <v>19119200</v>
      </c>
      <c r="G69" s="8">
        <f t="shared" ref="G69:G100" si="2">F69/$F$263</f>
        <v>3.748503959930068E-3</v>
      </c>
      <c r="I69" s="39"/>
    </row>
    <row r="70" spans="1:9" x14ac:dyDescent="0.25">
      <c r="A70" s="26" t="s">
        <v>387</v>
      </c>
      <c r="B70" s="26" t="s">
        <v>248</v>
      </c>
      <c r="C70" s="26" t="s">
        <v>249</v>
      </c>
      <c r="D70" s="26" t="s">
        <v>129</v>
      </c>
      <c r="E70" s="41">
        <v>50000</v>
      </c>
      <c r="F70" s="7">
        <v>47545000</v>
      </c>
      <c r="G70" s="8">
        <f t="shared" si="2"/>
        <v>9.3216568044099685E-3</v>
      </c>
      <c r="I70" s="39"/>
    </row>
    <row r="71" spans="1:9" x14ac:dyDescent="0.25">
      <c r="A71" s="26" t="s">
        <v>43</v>
      </c>
      <c r="B71" s="26" t="s">
        <v>160</v>
      </c>
      <c r="C71" s="26" t="s">
        <v>161</v>
      </c>
      <c r="D71" s="26" t="s">
        <v>89</v>
      </c>
      <c r="E71" s="41">
        <v>112363</v>
      </c>
      <c r="F71" s="7">
        <v>134618995.83000001</v>
      </c>
      <c r="G71" s="8">
        <f t="shared" si="2"/>
        <v>2.6393355315628496E-2</v>
      </c>
      <c r="I71" s="39"/>
    </row>
    <row r="72" spans="1:9" ht="30" x14ac:dyDescent="0.25">
      <c r="A72" s="26" t="s">
        <v>327</v>
      </c>
      <c r="B72" s="26" t="s">
        <v>196</v>
      </c>
      <c r="C72" s="26" t="s">
        <v>197</v>
      </c>
      <c r="D72" s="26" t="s">
        <v>95</v>
      </c>
      <c r="E72" s="41">
        <v>60000</v>
      </c>
      <c r="F72" s="7">
        <v>58759295.399999999</v>
      </c>
      <c r="G72" s="8">
        <f t="shared" si="2"/>
        <v>1.1520327811289208E-2</v>
      </c>
      <c r="I72" s="39"/>
    </row>
    <row r="73" spans="1:9" ht="30" x14ac:dyDescent="0.25">
      <c r="A73" s="26" t="s">
        <v>329</v>
      </c>
      <c r="B73" s="26" t="s">
        <v>196</v>
      </c>
      <c r="C73" s="26" t="s">
        <v>197</v>
      </c>
      <c r="D73" s="26" t="s">
        <v>96</v>
      </c>
      <c r="E73" s="41">
        <v>28470</v>
      </c>
      <c r="F73" s="7">
        <v>27630135</v>
      </c>
      <c r="G73" s="8">
        <f t="shared" si="2"/>
        <v>5.4171550305924078E-3</v>
      </c>
      <c r="I73" s="39"/>
    </row>
    <row r="74" spans="1:9" x14ac:dyDescent="0.25">
      <c r="A74" s="26" t="s">
        <v>397</v>
      </c>
      <c r="B74" s="26" t="s">
        <v>263</v>
      </c>
      <c r="C74" s="26" t="s">
        <v>264</v>
      </c>
      <c r="D74" s="26" t="s">
        <v>569</v>
      </c>
      <c r="E74" s="41">
        <v>4500</v>
      </c>
      <c r="F74" s="7">
        <v>4500135</v>
      </c>
      <c r="G74" s="8">
        <f t="shared" si="2"/>
        <v>8.8229496358215281E-4</v>
      </c>
      <c r="I74" s="39"/>
    </row>
    <row r="75" spans="1:9" x14ac:dyDescent="0.25">
      <c r="A75" s="26" t="s">
        <v>606</v>
      </c>
      <c r="B75" s="26" t="s">
        <v>281</v>
      </c>
      <c r="C75" s="9" t="s">
        <v>282</v>
      </c>
      <c r="D75" s="26" t="s">
        <v>598</v>
      </c>
      <c r="E75" s="41">
        <v>47</v>
      </c>
      <c r="F75" s="7">
        <v>45423.62</v>
      </c>
      <c r="G75" s="8">
        <f t="shared" si="2"/>
        <v>8.9057397508451531E-6</v>
      </c>
      <c r="I75" s="39"/>
    </row>
    <row r="76" spans="1:9" ht="30" x14ac:dyDescent="0.25">
      <c r="A76" s="26" t="s">
        <v>308</v>
      </c>
      <c r="B76" s="26" t="s">
        <v>176</v>
      </c>
      <c r="C76" s="26">
        <v>1027700342890</v>
      </c>
      <c r="D76" s="26" t="s">
        <v>112</v>
      </c>
      <c r="E76" s="41">
        <v>40500</v>
      </c>
      <c r="F76" s="7">
        <v>40376475</v>
      </c>
      <c r="G76" s="8">
        <f t="shared" si="2"/>
        <v>7.9161981895433595E-3</v>
      </c>
      <c r="I76" s="39"/>
    </row>
    <row r="77" spans="1:9" ht="30" x14ac:dyDescent="0.25">
      <c r="A77" s="26" t="s">
        <v>398</v>
      </c>
      <c r="B77" s="26" t="s">
        <v>265</v>
      </c>
      <c r="C77" s="26" t="s">
        <v>266</v>
      </c>
      <c r="D77" s="26" t="s">
        <v>145</v>
      </c>
      <c r="E77" s="41">
        <v>5246</v>
      </c>
      <c r="F77" s="7">
        <v>5169460.8600000003</v>
      </c>
      <c r="G77" s="8">
        <f t="shared" si="2"/>
        <v>1.0135227679198657E-3</v>
      </c>
      <c r="I77" s="39"/>
    </row>
    <row r="78" spans="1:9" ht="30" x14ac:dyDescent="0.25">
      <c r="A78" s="26" t="s">
        <v>317</v>
      </c>
      <c r="B78" s="26" t="s">
        <v>186</v>
      </c>
      <c r="C78" s="51" t="s">
        <v>187</v>
      </c>
      <c r="D78" s="26" t="s">
        <v>578</v>
      </c>
      <c r="E78" s="41">
        <v>10200</v>
      </c>
      <c r="F78" s="7">
        <v>10019522.83</v>
      </c>
      <c r="G78" s="8">
        <f t="shared" si="2"/>
        <v>1.9644242962500898E-3</v>
      </c>
      <c r="I78" s="39"/>
    </row>
    <row r="79" spans="1:9" ht="30" x14ac:dyDescent="0.25">
      <c r="A79" s="26" t="s">
        <v>330</v>
      </c>
      <c r="B79" s="26" t="s">
        <v>196</v>
      </c>
      <c r="C79" s="26" t="s">
        <v>197</v>
      </c>
      <c r="D79" s="26" t="s">
        <v>97</v>
      </c>
      <c r="E79" s="41">
        <v>500</v>
      </c>
      <c r="F79" s="7">
        <v>515970</v>
      </c>
      <c r="G79" s="8">
        <f t="shared" si="2"/>
        <v>1.0116090569715872E-4</v>
      </c>
      <c r="I79" s="39"/>
    </row>
    <row r="80" spans="1:9" x14ac:dyDescent="0.25">
      <c r="A80" s="26" t="s">
        <v>32</v>
      </c>
      <c r="B80" s="26" t="s">
        <v>160</v>
      </c>
      <c r="C80" s="26" t="s">
        <v>161</v>
      </c>
      <c r="D80" s="26" t="s">
        <v>119</v>
      </c>
      <c r="E80" s="41">
        <v>110473</v>
      </c>
      <c r="F80" s="7">
        <v>103278998.23999999</v>
      </c>
      <c r="G80" s="8">
        <f t="shared" si="2"/>
        <v>2.0248845865948915E-2</v>
      </c>
      <c r="I80" s="39"/>
    </row>
    <row r="81" spans="1:9" ht="30" x14ac:dyDescent="0.25">
      <c r="A81" s="26" t="s">
        <v>358</v>
      </c>
      <c r="B81" s="26" t="s">
        <v>226</v>
      </c>
      <c r="C81" s="26" t="s">
        <v>227</v>
      </c>
      <c r="D81" s="26" t="s">
        <v>73</v>
      </c>
      <c r="E81" s="41">
        <v>9426</v>
      </c>
      <c r="F81" s="7">
        <v>9384714.1199999992</v>
      </c>
      <c r="G81" s="8">
        <f t="shared" si="2"/>
        <v>1.8399639128013525E-3</v>
      </c>
      <c r="I81" s="39"/>
    </row>
    <row r="82" spans="1:9" x14ac:dyDescent="0.25">
      <c r="A82" s="26" t="s">
        <v>300</v>
      </c>
      <c r="B82" s="26" t="s">
        <v>166</v>
      </c>
      <c r="C82" s="26" t="s">
        <v>167</v>
      </c>
      <c r="D82" s="26" t="s">
        <v>596</v>
      </c>
      <c r="E82" s="41">
        <v>2500</v>
      </c>
      <c r="F82" s="7">
        <v>2468363.0499999998</v>
      </c>
      <c r="G82" s="8">
        <f t="shared" si="2"/>
        <v>4.8394643434192117E-4</v>
      </c>
      <c r="I82" s="39"/>
    </row>
    <row r="83" spans="1:9" ht="30" x14ac:dyDescent="0.25">
      <c r="A83" s="26" t="s">
        <v>408</v>
      </c>
      <c r="B83" s="26" t="s">
        <v>556</v>
      </c>
      <c r="C83" s="26" t="s">
        <v>274</v>
      </c>
      <c r="D83" s="26" t="s">
        <v>563</v>
      </c>
      <c r="E83" s="41">
        <v>1296</v>
      </c>
      <c r="F83" s="7">
        <v>1317980.1599999999</v>
      </c>
      <c r="G83" s="8">
        <f t="shared" si="2"/>
        <v>2.5840274953289178E-4</v>
      </c>
      <c r="I83" s="39"/>
    </row>
    <row r="84" spans="1:9" x14ac:dyDescent="0.25">
      <c r="A84" s="26" t="s">
        <v>33</v>
      </c>
      <c r="B84" s="26" t="s">
        <v>160</v>
      </c>
      <c r="C84" s="26" t="s">
        <v>161</v>
      </c>
      <c r="D84" s="26" t="s">
        <v>120</v>
      </c>
      <c r="E84" s="41">
        <v>109991</v>
      </c>
      <c r="F84" s="7">
        <v>105140475.02</v>
      </c>
      <c r="G84" s="8">
        <f t="shared" si="2"/>
        <v>2.0613806381093266E-2</v>
      </c>
      <c r="I84" s="39"/>
    </row>
    <row r="85" spans="1:9" ht="30" x14ac:dyDescent="0.25">
      <c r="A85" s="26" t="s">
        <v>372</v>
      </c>
      <c r="B85" s="26" t="s">
        <v>240</v>
      </c>
      <c r="C85" s="33" t="s">
        <v>241</v>
      </c>
      <c r="D85" s="26" t="s">
        <v>136</v>
      </c>
      <c r="E85" s="41">
        <v>2070</v>
      </c>
      <c r="F85" s="7">
        <v>2046822.35</v>
      </c>
      <c r="G85" s="8">
        <f t="shared" si="2"/>
        <v>4.0129930563247249E-4</v>
      </c>
      <c r="I85" s="39"/>
    </row>
    <row r="86" spans="1:9" x14ac:dyDescent="0.25">
      <c r="A86" s="26" t="s">
        <v>314</v>
      </c>
      <c r="B86" s="26" t="s">
        <v>180</v>
      </c>
      <c r="C86" s="26" t="s">
        <v>181</v>
      </c>
      <c r="D86" s="26" t="s">
        <v>140</v>
      </c>
      <c r="E86" s="41">
        <v>35000</v>
      </c>
      <c r="F86" s="7">
        <v>35436450</v>
      </c>
      <c r="G86" s="8">
        <f t="shared" si="2"/>
        <v>6.9476585396284285E-3</v>
      </c>
      <c r="I86" s="39"/>
    </row>
    <row r="87" spans="1:9" x14ac:dyDescent="0.25">
      <c r="A87" s="26" t="s">
        <v>392</v>
      </c>
      <c r="B87" s="26" t="s">
        <v>254</v>
      </c>
      <c r="C87" s="26" t="s">
        <v>255</v>
      </c>
      <c r="D87" s="26" t="s">
        <v>583</v>
      </c>
      <c r="E87" s="41">
        <v>27669</v>
      </c>
      <c r="F87" s="7">
        <v>27054942.010000002</v>
      </c>
      <c r="G87" s="8">
        <f t="shared" si="2"/>
        <v>5.3043828852757102E-3</v>
      </c>
      <c r="I87" s="39"/>
    </row>
    <row r="88" spans="1:9" x14ac:dyDescent="0.25">
      <c r="A88" s="26" t="s">
        <v>675</v>
      </c>
      <c r="B88" s="26" t="s">
        <v>170</v>
      </c>
      <c r="C88" s="26" t="s">
        <v>171</v>
      </c>
      <c r="D88" s="26" t="s">
        <v>676</v>
      </c>
      <c r="E88" s="41">
        <v>97</v>
      </c>
      <c r="F88" s="7">
        <v>97881.45</v>
      </c>
      <c r="G88" s="8">
        <f t="shared" si="2"/>
        <v>1.9190604362562082E-5</v>
      </c>
      <c r="I88" s="39"/>
    </row>
    <row r="89" spans="1:9" x14ac:dyDescent="0.25">
      <c r="A89" s="26" t="s">
        <v>341</v>
      </c>
      <c r="B89" s="26" t="s">
        <v>214</v>
      </c>
      <c r="C89" s="26" t="s">
        <v>215</v>
      </c>
      <c r="D89" s="26" t="s">
        <v>594</v>
      </c>
      <c r="E89" s="41">
        <v>49775</v>
      </c>
      <c r="F89" s="7">
        <v>49849662.5</v>
      </c>
      <c r="G89" s="8">
        <f t="shared" si="2"/>
        <v>9.7735081636484474E-3</v>
      </c>
      <c r="I89" s="39"/>
    </row>
    <row r="90" spans="1:9" x14ac:dyDescent="0.25">
      <c r="A90" s="26" t="s">
        <v>34</v>
      </c>
      <c r="B90" s="26" t="s">
        <v>160</v>
      </c>
      <c r="C90" s="26" t="s">
        <v>161</v>
      </c>
      <c r="D90" s="26" t="s">
        <v>121</v>
      </c>
      <c r="E90" s="41">
        <v>56478</v>
      </c>
      <c r="F90" s="7">
        <v>45753663.380000003</v>
      </c>
      <c r="G90" s="8">
        <f t="shared" si="2"/>
        <v>8.9704479455854497E-3</v>
      </c>
      <c r="I90" s="39"/>
    </row>
    <row r="91" spans="1:9" x14ac:dyDescent="0.25">
      <c r="A91" s="26" t="s">
        <v>313</v>
      </c>
      <c r="B91" s="26" t="s">
        <v>178</v>
      </c>
      <c r="C91" s="26" t="s">
        <v>179</v>
      </c>
      <c r="D91" s="26" t="s">
        <v>588</v>
      </c>
      <c r="E91" s="41">
        <v>34000</v>
      </c>
      <c r="F91" s="7">
        <v>33913980</v>
      </c>
      <c r="G91" s="8">
        <f t="shared" si="2"/>
        <v>6.6491635804316667E-3</v>
      </c>
      <c r="I91" s="39"/>
    </row>
    <row r="92" spans="1:9" ht="30" x14ac:dyDescent="0.25">
      <c r="A92" s="26" t="s">
        <v>389</v>
      </c>
      <c r="B92" s="26" t="s">
        <v>250</v>
      </c>
      <c r="C92" s="26" t="s">
        <v>251</v>
      </c>
      <c r="D92" s="26" t="s">
        <v>131</v>
      </c>
      <c r="E92" s="41">
        <v>112999</v>
      </c>
      <c r="F92" s="7">
        <v>112767352.05</v>
      </c>
      <c r="G92" s="8">
        <f t="shared" si="2"/>
        <v>2.2109129341722093E-2</v>
      </c>
      <c r="I92" s="39"/>
    </row>
    <row r="93" spans="1:9" x14ac:dyDescent="0.25">
      <c r="A93" s="26" t="s">
        <v>394</v>
      </c>
      <c r="B93" s="26" t="s">
        <v>256</v>
      </c>
      <c r="C93" s="26" t="s">
        <v>257</v>
      </c>
      <c r="D93" s="26" t="s">
        <v>137</v>
      </c>
      <c r="E93" s="41">
        <v>80000</v>
      </c>
      <c r="F93" s="7">
        <v>80005600</v>
      </c>
      <c r="G93" s="8">
        <f t="shared" si="2"/>
        <v>1.5685871187946201E-2</v>
      </c>
      <c r="I93" s="39"/>
    </row>
    <row r="94" spans="1:9" ht="30" x14ac:dyDescent="0.25">
      <c r="A94" s="26" t="s">
        <v>318</v>
      </c>
      <c r="B94" s="26" t="s">
        <v>186</v>
      </c>
      <c r="C94" s="26" t="s">
        <v>187</v>
      </c>
      <c r="D94" s="26" t="s">
        <v>584</v>
      </c>
      <c r="E94" s="41">
        <v>21200</v>
      </c>
      <c r="F94" s="7">
        <v>21634096.710000001</v>
      </c>
      <c r="G94" s="8">
        <f t="shared" si="2"/>
        <v>4.241573768094118E-3</v>
      </c>
      <c r="I94" s="39"/>
    </row>
    <row r="95" spans="1:9" x14ac:dyDescent="0.25">
      <c r="A95" s="26" t="s">
        <v>36</v>
      </c>
      <c r="B95" s="26" t="s">
        <v>160</v>
      </c>
      <c r="C95" s="26" t="s">
        <v>161</v>
      </c>
      <c r="D95" s="26" t="s">
        <v>123</v>
      </c>
      <c r="E95" s="41">
        <v>24000</v>
      </c>
      <c r="F95" s="7">
        <v>20584800</v>
      </c>
      <c r="G95" s="8">
        <f t="shared" si="2"/>
        <v>4.0358490059400213E-3</v>
      </c>
      <c r="I95" s="39"/>
    </row>
    <row r="96" spans="1:9" x14ac:dyDescent="0.25">
      <c r="A96" s="26" t="s">
        <v>35</v>
      </c>
      <c r="B96" s="26" t="s">
        <v>160</v>
      </c>
      <c r="C96" s="26" t="s">
        <v>161</v>
      </c>
      <c r="D96" s="26" t="s">
        <v>122</v>
      </c>
      <c r="E96" s="41">
        <v>58985</v>
      </c>
      <c r="F96" s="7">
        <v>55856435.600000001</v>
      </c>
      <c r="G96" s="8">
        <f t="shared" si="2"/>
        <v>1.0951194089406398E-2</v>
      </c>
      <c r="I96" s="39"/>
    </row>
    <row r="97" spans="1:9" ht="30" x14ac:dyDescent="0.25">
      <c r="A97" s="26" t="s">
        <v>359</v>
      </c>
      <c r="B97" s="26" t="s">
        <v>226</v>
      </c>
      <c r="C97" s="26" t="s">
        <v>227</v>
      </c>
      <c r="D97" s="26" t="s">
        <v>74</v>
      </c>
      <c r="E97" s="41">
        <v>3607</v>
      </c>
      <c r="F97" s="7">
        <v>3597333.24</v>
      </c>
      <c r="G97" s="8">
        <f t="shared" si="2"/>
        <v>7.0529195234780016E-4</v>
      </c>
      <c r="I97" s="39"/>
    </row>
    <row r="98" spans="1:9" x14ac:dyDescent="0.25">
      <c r="A98" s="26" t="s">
        <v>503</v>
      </c>
      <c r="B98" s="26" t="s">
        <v>287</v>
      </c>
      <c r="C98" s="26" t="s">
        <v>288</v>
      </c>
      <c r="D98" s="26" t="s">
        <v>60</v>
      </c>
      <c r="E98" s="41">
        <v>116750</v>
      </c>
      <c r="F98" s="7">
        <v>117282380</v>
      </c>
      <c r="G98" s="8">
        <f t="shared" si="2"/>
        <v>2.2994344212102127E-2</v>
      </c>
      <c r="I98" s="39"/>
    </row>
    <row r="99" spans="1:9" ht="30" x14ac:dyDescent="0.25">
      <c r="A99" s="26" t="s">
        <v>367</v>
      </c>
      <c r="B99" s="26" t="s">
        <v>234</v>
      </c>
      <c r="C99" s="26" t="s">
        <v>235</v>
      </c>
      <c r="D99" s="26" t="s">
        <v>86</v>
      </c>
      <c r="E99" s="41">
        <v>35060</v>
      </c>
      <c r="F99" s="7">
        <v>33211636.800000001</v>
      </c>
      <c r="G99" s="8">
        <f t="shared" si="2"/>
        <v>6.511462407452151E-3</v>
      </c>
      <c r="I99" s="39"/>
    </row>
    <row r="100" spans="1:9" x14ac:dyDescent="0.25">
      <c r="A100" s="26" t="s">
        <v>414</v>
      </c>
      <c r="B100" s="26" t="s">
        <v>277</v>
      </c>
      <c r="C100" s="26" t="s">
        <v>278</v>
      </c>
      <c r="D100" s="26" t="s">
        <v>134</v>
      </c>
      <c r="E100" s="41">
        <v>4616</v>
      </c>
      <c r="F100" s="7">
        <v>4642338.04</v>
      </c>
      <c r="G100" s="8">
        <f t="shared" si="2"/>
        <v>9.1017524406219867E-4</v>
      </c>
      <c r="I100" s="39"/>
    </row>
    <row r="101" spans="1:9" ht="30" x14ac:dyDescent="0.25">
      <c r="A101" s="26" t="s">
        <v>603</v>
      </c>
      <c r="B101" s="26" t="s">
        <v>168</v>
      </c>
      <c r="C101" s="26" t="s">
        <v>169</v>
      </c>
      <c r="D101" s="26" t="s">
        <v>599</v>
      </c>
      <c r="E101" s="41">
        <v>1485</v>
      </c>
      <c r="F101" s="7">
        <v>1488593.7</v>
      </c>
      <c r="G101" s="8">
        <f t="shared" ref="G101:G132" si="3">F101/$F$263</f>
        <v>2.9185318314453281E-4</v>
      </c>
      <c r="I101" s="39"/>
    </row>
    <row r="102" spans="1:9" ht="30" x14ac:dyDescent="0.25">
      <c r="A102" s="26" t="s">
        <v>409</v>
      </c>
      <c r="B102" s="26" t="s">
        <v>556</v>
      </c>
      <c r="C102" s="26" t="s">
        <v>274</v>
      </c>
      <c r="D102" s="26" t="s">
        <v>51</v>
      </c>
      <c r="E102" s="41">
        <v>23250</v>
      </c>
      <c r="F102" s="7">
        <v>23214427.5</v>
      </c>
      <c r="G102" s="8">
        <f t="shared" si="3"/>
        <v>4.5514128944338398E-3</v>
      </c>
      <c r="I102" s="39"/>
    </row>
    <row r="103" spans="1:9" ht="30" x14ac:dyDescent="0.25">
      <c r="A103" s="26" t="s">
        <v>338</v>
      </c>
      <c r="B103" s="26" t="s">
        <v>208</v>
      </c>
      <c r="C103" s="26" t="s">
        <v>209</v>
      </c>
      <c r="D103" s="26" t="s">
        <v>581</v>
      </c>
      <c r="E103" s="41">
        <v>12197</v>
      </c>
      <c r="F103" s="7">
        <v>11851458.99</v>
      </c>
      <c r="G103" s="8">
        <f t="shared" si="3"/>
        <v>2.3235930873134756E-3</v>
      </c>
      <c r="I103" s="39"/>
    </row>
    <row r="104" spans="1:9" ht="30" x14ac:dyDescent="0.25">
      <c r="A104" s="51" t="s">
        <v>343</v>
      </c>
      <c r="B104" s="51" t="s">
        <v>218</v>
      </c>
      <c r="C104" s="51" t="s">
        <v>219</v>
      </c>
      <c r="D104" s="51" t="s">
        <v>592</v>
      </c>
      <c r="E104" s="41">
        <v>48000</v>
      </c>
      <c r="F104" s="7">
        <v>47637600</v>
      </c>
      <c r="G104" s="8">
        <f t="shared" si="3"/>
        <v>9.3398119294512642E-3</v>
      </c>
      <c r="I104" s="39"/>
    </row>
    <row r="105" spans="1:9" x14ac:dyDescent="0.25">
      <c r="A105" s="26" t="s">
        <v>717</v>
      </c>
      <c r="B105" s="26" t="s">
        <v>160</v>
      </c>
      <c r="C105" s="26" t="s">
        <v>161</v>
      </c>
      <c r="D105" s="26" t="s">
        <v>716</v>
      </c>
      <c r="E105" s="41">
        <v>35681</v>
      </c>
      <c r="F105" s="7">
        <v>35712755.130000003</v>
      </c>
      <c r="G105" s="8">
        <f t="shared" si="3"/>
        <v>7.0018308310398894E-3</v>
      </c>
      <c r="I105" s="39"/>
    </row>
    <row r="106" spans="1:9" x14ac:dyDescent="0.25">
      <c r="A106" s="26" t="s">
        <v>304</v>
      </c>
      <c r="B106" s="26" t="s">
        <v>170</v>
      </c>
      <c r="C106" s="26" t="s">
        <v>171</v>
      </c>
      <c r="D106" s="26" t="s">
        <v>568</v>
      </c>
      <c r="E106" s="41">
        <v>4000</v>
      </c>
      <c r="F106" s="7">
        <v>3996082.24</v>
      </c>
      <c r="G106" s="8">
        <f t="shared" si="3"/>
        <v>7.8347054797513584E-4</v>
      </c>
      <c r="I106" s="39"/>
    </row>
    <row r="107" spans="1:9" ht="30" x14ac:dyDescent="0.25">
      <c r="A107" s="26" t="s">
        <v>390</v>
      </c>
      <c r="B107" s="26" t="s">
        <v>250</v>
      </c>
      <c r="C107" s="33" t="s">
        <v>251</v>
      </c>
      <c r="D107" s="26" t="s">
        <v>132</v>
      </c>
      <c r="E107" s="41">
        <v>4460</v>
      </c>
      <c r="F107" s="7">
        <v>4425658</v>
      </c>
      <c r="G107" s="8">
        <f t="shared" si="3"/>
        <v>8.6769302786184489E-4</v>
      </c>
      <c r="I107" s="39"/>
    </row>
    <row r="108" spans="1:9" x14ac:dyDescent="0.25">
      <c r="A108" s="26" t="s">
        <v>413</v>
      </c>
      <c r="B108" s="26" t="s">
        <v>275</v>
      </c>
      <c r="C108" s="33" t="s">
        <v>276</v>
      </c>
      <c r="D108" s="26" t="s">
        <v>102</v>
      </c>
      <c r="E108" s="41">
        <v>30720</v>
      </c>
      <c r="F108" s="7">
        <v>30045643.16</v>
      </c>
      <c r="G108" s="8">
        <f t="shared" si="3"/>
        <v>5.8907387528717601E-3</v>
      </c>
      <c r="I108" s="39"/>
    </row>
    <row r="109" spans="1:9" ht="30" x14ac:dyDescent="0.25">
      <c r="A109" s="26" t="s">
        <v>349</v>
      </c>
      <c r="B109" s="26" t="s">
        <v>224</v>
      </c>
      <c r="C109" s="26" t="s">
        <v>225</v>
      </c>
      <c r="D109" s="26" t="s">
        <v>587</v>
      </c>
      <c r="E109" s="41">
        <v>33065</v>
      </c>
      <c r="F109" s="7">
        <v>31207408.300000001</v>
      </c>
      <c r="G109" s="8">
        <f t="shared" si="3"/>
        <v>6.1185140378103931E-3</v>
      </c>
      <c r="I109" s="39"/>
    </row>
    <row r="110" spans="1:9" x14ac:dyDescent="0.25">
      <c r="A110" s="26" t="s">
        <v>604</v>
      </c>
      <c r="B110" s="26" t="s">
        <v>246</v>
      </c>
      <c r="C110" s="26" t="s">
        <v>247</v>
      </c>
      <c r="D110" s="26" t="s">
        <v>600</v>
      </c>
      <c r="E110" s="41">
        <v>46262</v>
      </c>
      <c r="F110" s="7">
        <v>43099992.299999997</v>
      </c>
      <c r="G110" s="8">
        <f t="shared" si="3"/>
        <v>8.4501700808352551E-3</v>
      </c>
      <c r="I110" s="39"/>
    </row>
    <row r="111" spans="1:9" x14ac:dyDescent="0.25">
      <c r="A111" s="26" t="s">
        <v>348</v>
      </c>
      <c r="B111" s="26" t="s">
        <v>222</v>
      </c>
      <c r="C111" s="26" t="s">
        <v>223</v>
      </c>
      <c r="D111" s="26" t="s">
        <v>566</v>
      </c>
      <c r="E111" s="41">
        <v>3294</v>
      </c>
      <c r="F111" s="7">
        <v>3196135.26</v>
      </c>
      <c r="G111" s="8">
        <f t="shared" si="3"/>
        <v>6.2663321052042534E-4</v>
      </c>
      <c r="I111" s="39"/>
    </row>
    <row r="112" spans="1:9" x14ac:dyDescent="0.25">
      <c r="A112" s="26" t="s">
        <v>315</v>
      </c>
      <c r="B112" s="26" t="s">
        <v>182</v>
      </c>
      <c r="C112" s="26" t="s">
        <v>183</v>
      </c>
      <c r="D112" s="26" t="s">
        <v>141</v>
      </c>
      <c r="E112" s="41">
        <v>8705</v>
      </c>
      <c r="F112" s="7">
        <v>8542129.4499999993</v>
      </c>
      <c r="G112" s="8">
        <f t="shared" si="3"/>
        <v>1.6747670441001846E-3</v>
      </c>
      <c r="I112" s="39"/>
    </row>
    <row r="113" spans="1:9" ht="30" x14ac:dyDescent="0.25">
      <c r="A113" s="26" t="s">
        <v>360</v>
      </c>
      <c r="B113" s="26" t="s">
        <v>226</v>
      </c>
      <c r="C113" s="26" t="s">
        <v>227</v>
      </c>
      <c r="D113" s="26" t="s">
        <v>586</v>
      </c>
      <c r="E113" s="41">
        <v>25000</v>
      </c>
      <c r="F113" s="7">
        <v>18678750</v>
      </c>
      <c r="G113" s="8">
        <f t="shared" si="3"/>
        <v>3.6621494801845136E-3</v>
      </c>
      <c r="I113" s="39"/>
    </row>
    <row r="114" spans="1:9" x14ac:dyDescent="0.25">
      <c r="A114" s="26" t="s">
        <v>369</v>
      </c>
      <c r="B114" s="26" t="s">
        <v>236</v>
      </c>
      <c r="C114" s="26" t="s">
        <v>237</v>
      </c>
      <c r="D114" s="26" t="s">
        <v>81</v>
      </c>
      <c r="E114" s="41">
        <v>2000</v>
      </c>
      <c r="F114" s="7">
        <v>2055500</v>
      </c>
      <c r="G114" s="8">
        <f t="shared" si="3"/>
        <v>4.0300064279029743E-4</v>
      </c>
      <c r="I114" s="39"/>
    </row>
    <row r="115" spans="1:9" ht="30" x14ac:dyDescent="0.25">
      <c r="A115" s="26" t="s">
        <v>410</v>
      </c>
      <c r="B115" s="26" t="s">
        <v>556</v>
      </c>
      <c r="C115" s="26" t="s">
        <v>274</v>
      </c>
      <c r="D115" s="26" t="s">
        <v>595</v>
      </c>
      <c r="E115" s="41">
        <v>55000</v>
      </c>
      <c r="F115" s="7">
        <v>52754900</v>
      </c>
      <c r="G115" s="8">
        <f t="shared" si="3"/>
        <v>1.0343108056598327E-2</v>
      </c>
      <c r="I115" s="39"/>
    </row>
    <row r="116" spans="1:9" ht="30" x14ac:dyDescent="0.25">
      <c r="A116" s="26" t="s">
        <v>678</v>
      </c>
      <c r="B116" s="26" t="s">
        <v>210</v>
      </c>
      <c r="C116" s="26" t="s">
        <v>211</v>
      </c>
      <c r="D116" s="26" t="s">
        <v>677</v>
      </c>
      <c r="E116" s="41">
        <v>2865</v>
      </c>
      <c r="F116" s="7">
        <v>2939919.75</v>
      </c>
      <c r="G116" s="8">
        <f t="shared" si="3"/>
        <v>5.7639968328965729E-4</v>
      </c>
      <c r="I116" s="39"/>
    </row>
    <row r="117" spans="1:9" x14ac:dyDescent="0.25">
      <c r="A117" s="26" t="s">
        <v>361</v>
      </c>
      <c r="B117" s="26" t="s">
        <v>228</v>
      </c>
      <c r="C117" s="26" t="s">
        <v>229</v>
      </c>
      <c r="D117" s="26" t="s">
        <v>67</v>
      </c>
      <c r="E117" s="41">
        <v>2000</v>
      </c>
      <c r="F117" s="7">
        <v>1888020</v>
      </c>
      <c r="G117" s="8">
        <f t="shared" si="3"/>
        <v>3.7016456998342854E-4</v>
      </c>
      <c r="I117" s="39"/>
    </row>
    <row r="118" spans="1:9" ht="30" x14ac:dyDescent="0.25">
      <c r="A118" s="51" t="s">
        <v>312</v>
      </c>
      <c r="B118" s="51" t="s">
        <v>176</v>
      </c>
      <c r="C118" s="51" t="s">
        <v>177</v>
      </c>
      <c r="D118" s="51" t="s">
        <v>113</v>
      </c>
      <c r="E118" s="41">
        <v>13903</v>
      </c>
      <c r="F118" s="7">
        <v>13664146.460000001</v>
      </c>
      <c r="G118" s="8">
        <f t="shared" si="3"/>
        <v>2.6789879866508234E-3</v>
      </c>
      <c r="I118" s="39"/>
    </row>
    <row r="119" spans="1:9" x14ac:dyDescent="0.25">
      <c r="A119" s="26" t="s">
        <v>504</v>
      </c>
      <c r="B119" s="26" t="s">
        <v>287</v>
      </c>
      <c r="C119" s="26" t="s">
        <v>288</v>
      </c>
      <c r="D119" s="26" t="s">
        <v>61</v>
      </c>
      <c r="E119" s="41">
        <v>6743</v>
      </c>
      <c r="F119" s="7">
        <v>6165596.9100000001</v>
      </c>
      <c r="G119" s="8">
        <f t="shared" si="3"/>
        <v>1.2088248688474198E-3</v>
      </c>
      <c r="I119" s="39"/>
    </row>
    <row r="120" spans="1:9" x14ac:dyDescent="0.25">
      <c r="A120" s="26" t="s">
        <v>37</v>
      </c>
      <c r="B120" s="26" t="s">
        <v>160</v>
      </c>
      <c r="C120" s="26" t="s">
        <v>161</v>
      </c>
      <c r="D120" s="26" t="s">
        <v>124</v>
      </c>
      <c r="E120" s="41">
        <v>73439</v>
      </c>
      <c r="F120" s="7">
        <v>61780624.57</v>
      </c>
      <c r="G120" s="8">
        <f t="shared" si="3"/>
        <v>1.2112688598246676E-2</v>
      </c>
      <c r="I120" s="39"/>
    </row>
    <row r="121" spans="1:9" ht="30" x14ac:dyDescent="0.25">
      <c r="A121" s="26" t="s">
        <v>321</v>
      </c>
      <c r="B121" s="26" t="s">
        <v>192</v>
      </c>
      <c r="C121" s="26" t="s">
        <v>193</v>
      </c>
      <c r="D121" s="26" t="s">
        <v>147</v>
      </c>
      <c r="E121" s="41">
        <v>3850</v>
      </c>
      <c r="F121" s="7">
        <v>3713710</v>
      </c>
      <c r="G121" s="8">
        <f t="shared" si="3"/>
        <v>7.2810874100547572E-4</v>
      </c>
      <c r="I121" s="39"/>
    </row>
    <row r="122" spans="1:9" ht="30" x14ac:dyDescent="0.25">
      <c r="A122" s="26" t="s">
        <v>507</v>
      </c>
      <c r="B122" s="26" t="s">
        <v>289</v>
      </c>
      <c r="C122" s="26" t="s">
        <v>290</v>
      </c>
      <c r="D122" s="26" t="s">
        <v>48</v>
      </c>
      <c r="E122" s="41">
        <v>35722</v>
      </c>
      <c r="F122" s="7">
        <v>32120150.739999998</v>
      </c>
      <c r="G122" s="8">
        <f t="shared" si="3"/>
        <v>6.2974660154421049E-3</v>
      </c>
      <c r="I122" s="39"/>
    </row>
    <row r="123" spans="1:9" ht="30" x14ac:dyDescent="0.25">
      <c r="A123" s="26" t="s">
        <v>395</v>
      </c>
      <c r="B123" s="26" t="s">
        <v>259</v>
      </c>
      <c r="C123" s="26" t="s">
        <v>260</v>
      </c>
      <c r="D123" s="26" t="s">
        <v>580</v>
      </c>
      <c r="E123" s="41">
        <v>11295</v>
      </c>
      <c r="F123" s="7">
        <v>11065937.4</v>
      </c>
      <c r="G123" s="8">
        <f t="shared" si="3"/>
        <v>2.1695839869993639E-3</v>
      </c>
      <c r="I123" s="39"/>
    </row>
    <row r="124" spans="1:9" x14ac:dyDescent="0.25">
      <c r="A124" s="26" t="s">
        <v>645</v>
      </c>
      <c r="B124" s="26" t="s">
        <v>160</v>
      </c>
      <c r="C124" s="26" t="s">
        <v>161</v>
      </c>
      <c r="D124" s="26" t="s">
        <v>642</v>
      </c>
      <c r="E124" s="41">
        <v>103607</v>
      </c>
      <c r="F124" s="7">
        <v>103141091.58</v>
      </c>
      <c r="G124" s="8">
        <f t="shared" si="3"/>
        <v>2.0221807932295274E-2</v>
      </c>
      <c r="I124" s="39"/>
    </row>
    <row r="125" spans="1:9" ht="30" x14ac:dyDescent="0.25">
      <c r="A125" s="26" t="s">
        <v>345</v>
      </c>
      <c r="B125" s="26" t="s">
        <v>220</v>
      </c>
      <c r="C125" s="26" t="s">
        <v>221</v>
      </c>
      <c r="D125" s="26" t="s">
        <v>139</v>
      </c>
      <c r="E125" s="41">
        <v>15698</v>
      </c>
      <c r="F125" s="7">
        <v>14482660.84</v>
      </c>
      <c r="G125" s="8">
        <f t="shared" si="3"/>
        <v>2.8394656423419455E-3</v>
      </c>
      <c r="I125" s="39"/>
    </row>
    <row r="126" spans="1:9" x14ac:dyDescent="0.25">
      <c r="A126" s="26" t="s">
        <v>336</v>
      </c>
      <c r="B126" s="26" t="s">
        <v>204</v>
      </c>
      <c r="C126" s="26" t="s">
        <v>205</v>
      </c>
      <c r="D126" s="26" t="s">
        <v>68</v>
      </c>
      <c r="E126" s="41">
        <v>42000</v>
      </c>
      <c r="F126" s="7">
        <v>41344800</v>
      </c>
      <c r="G126" s="8">
        <f t="shared" si="3"/>
        <v>8.1060476653059058E-3</v>
      </c>
      <c r="I126" s="39"/>
    </row>
    <row r="127" spans="1:9" x14ac:dyDescent="0.25">
      <c r="A127" s="26" t="s">
        <v>38</v>
      </c>
      <c r="B127" s="26" t="s">
        <v>160</v>
      </c>
      <c r="C127" s="26" t="s">
        <v>161</v>
      </c>
      <c r="D127" s="26" t="s">
        <v>125</v>
      </c>
      <c r="E127" s="41">
        <v>15000</v>
      </c>
      <c r="F127" s="7">
        <v>11422050</v>
      </c>
      <c r="G127" s="8">
        <f t="shared" si="3"/>
        <v>2.2394033042972107E-3</v>
      </c>
      <c r="I127" s="39"/>
    </row>
    <row r="128" spans="1:9" x14ac:dyDescent="0.25">
      <c r="A128" s="26" t="s">
        <v>385</v>
      </c>
      <c r="B128" s="26" t="s">
        <v>248</v>
      </c>
      <c r="C128" s="26" t="s">
        <v>249</v>
      </c>
      <c r="D128" s="26" t="s">
        <v>577</v>
      </c>
      <c r="E128" s="41">
        <v>6614</v>
      </c>
      <c r="F128" s="7">
        <v>6462539.4000000004</v>
      </c>
      <c r="G128" s="8">
        <f t="shared" si="3"/>
        <v>1.267043314160848E-3</v>
      </c>
      <c r="I128" s="39"/>
    </row>
    <row r="129" spans="1:9" x14ac:dyDescent="0.25">
      <c r="A129" s="26" t="s">
        <v>386</v>
      </c>
      <c r="B129" s="26" t="s">
        <v>248</v>
      </c>
      <c r="C129" s="26" t="s">
        <v>249</v>
      </c>
      <c r="D129" s="26" t="s">
        <v>130</v>
      </c>
      <c r="E129" s="41">
        <v>1310</v>
      </c>
      <c r="F129" s="7">
        <v>1166843.2</v>
      </c>
      <c r="G129" s="8">
        <f t="shared" si="3"/>
        <v>2.2877088768449893E-4</v>
      </c>
      <c r="I129" s="39"/>
    </row>
    <row r="130" spans="1:9" ht="30" x14ac:dyDescent="0.25">
      <c r="A130" s="26" t="s">
        <v>301</v>
      </c>
      <c r="B130" s="26" t="s">
        <v>168</v>
      </c>
      <c r="C130" s="26" t="s">
        <v>169</v>
      </c>
      <c r="D130" s="26" t="s">
        <v>585</v>
      </c>
      <c r="E130" s="41">
        <v>22200</v>
      </c>
      <c r="F130" s="7">
        <v>20672862</v>
      </c>
      <c r="G130" s="8">
        <f t="shared" si="3"/>
        <v>4.0531144122184937E-3</v>
      </c>
      <c r="I130" s="39"/>
    </row>
    <row r="131" spans="1:9" ht="30" x14ac:dyDescent="0.25">
      <c r="A131" s="26" t="s">
        <v>401</v>
      </c>
      <c r="B131" s="26" t="s">
        <v>265</v>
      </c>
      <c r="C131" s="26" t="s">
        <v>266</v>
      </c>
      <c r="D131" s="26" t="s">
        <v>572</v>
      </c>
      <c r="E131" s="41">
        <v>5550</v>
      </c>
      <c r="F131" s="7">
        <v>5066426.5599999996</v>
      </c>
      <c r="G131" s="8">
        <f t="shared" si="3"/>
        <v>9.9332189750904161E-4</v>
      </c>
      <c r="I131" s="39"/>
    </row>
    <row r="132" spans="1:9" x14ac:dyDescent="0.25">
      <c r="A132" s="26" t="s">
        <v>388</v>
      </c>
      <c r="B132" s="26" t="s">
        <v>248</v>
      </c>
      <c r="C132" s="26" t="s">
        <v>249</v>
      </c>
      <c r="D132" s="26" t="s">
        <v>579</v>
      </c>
      <c r="E132" s="41">
        <v>5255</v>
      </c>
      <c r="F132" s="7">
        <v>5096246.45</v>
      </c>
      <c r="G132" s="8">
        <f t="shared" si="3"/>
        <v>9.9916837517283934E-4</v>
      </c>
      <c r="I132" s="39"/>
    </row>
    <row r="133" spans="1:9" ht="30" x14ac:dyDescent="0.25">
      <c r="A133" s="26" t="s">
        <v>331</v>
      </c>
      <c r="B133" s="26" t="s">
        <v>196</v>
      </c>
      <c r="C133" s="26" t="s">
        <v>197</v>
      </c>
      <c r="D133" s="26" t="s">
        <v>98</v>
      </c>
      <c r="E133" s="41">
        <v>35992</v>
      </c>
      <c r="F133" s="7">
        <v>32270787.120000001</v>
      </c>
      <c r="G133" s="8">
        <f t="shared" ref="G133:G164" si="4">F133/$F$263</f>
        <v>6.3269997337430557E-3</v>
      </c>
      <c r="I133" s="39"/>
    </row>
    <row r="134" spans="1:9" x14ac:dyDescent="0.25">
      <c r="A134" s="26" t="s">
        <v>393</v>
      </c>
      <c r="B134" s="26" t="s">
        <v>256</v>
      </c>
      <c r="C134" s="26" t="s">
        <v>257</v>
      </c>
      <c r="D134" s="26" t="s">
        <v>138</v>
      </c>
      <c r="E134" s="41">
        <v>20000</v>
      </c>
      <c r="F134" s="7">
        <v>19406800</v>
      </c>
      <c r="G134" s="8">
        <f t="shared" si="4"/>
        <v>3.8048907197775449E-3</v>
      </c>
      <c r="I134" s="39"/>
    </row>
    <row r="135" spans="1:9" x14ac:dyDescent="0.25">
      <c r="A135" s="26" t="s">
        <v>732</v>
      </c>
      <c r="B135" s="26" t="s">
        <v>236</v>
      </c>
      <c r="C135" s="26" t="s">
        <v>237</v>
      </c>
      <c r="D135" s="26" t="s">
        <v>733</v>
      </c>
      <c r="E135" s="41">
        <v>4399</v>
      </c>
      <c r="F135" s="7">
        <v>4136687.63</v>
      </c>
      <c r="G135" s="8">
        <f t="shared" si="4"/>
        <v>8.110375937303196E-4</v>
      </c>
      <c r="I135" s="39"/>
    </row>
    <row r="136" spans="1:9" ht="30" x14ac:dyDescent="0.25">
      <c r="A136" s="26" t="s">
        <v>322</v>
      </c>
      <c r="B136" s="26" t="s">
        <v>194</v>
      </c>
      <c r="C136" s="26" t="s">
        <v>195</v>
      </c>
      <c r="D136" s="26" t="s">
        <v>54</v>
      </c>
      <c r="E136" s="41">
        <v>5987</v>
      </c>
      <c r="F136" s="7">
        <v>6021185.7699999996</v>
      </c>
      <c r="G136" s="8">
        <f t="shared" si="4"/>
        <v>1.1805116690196018E-3</v>
      </c>
      <c r="I136" s="39"/>
    </row>
    <row r="137" spans="1:9" x14ac:dyDescent="0.25">
      <c r="A137" s="26" t="s">
        <v>368</v>
      </c>
      <c r="B137" s="26" t="s">
        <v>236</v>
      </c>
      <c r="C137" s="26" t="s">
        <v>237</v>
      </c>
      <c r="D137" s="26" t="s">
        <v>80</v>
      </c>
      <c r="E137" s="41">
        <v>34415</v>
      </c>
      <c r="F137" s="7">
        <v>33603494.299999997</v>
      </c>
      <c r="G137" s="8">
        <f t="shared" si="4"/>
        <v>6.5882898578935025E-3</v>
      </c>
      <c r="I137" s="39"/>
    </row>
    <row r="138" spans="1:9" ht="30" x14ac:dyDescent="0.25">
      <c r="A138" s="26" t="s">
        <v>316</v>
      </c>
      <c r="B138" s="26" t="s">
        <v>184</v>
      </c>
      <c r="C138" s="26" t="s">
        <v>185</v>
      </c>
      <c r="D138" s="26" t="s">
        <v>142</v>
      </c>
      <c r="E138" s="41">
        <v>15000</v>
      </c>
      <c r="F138" s="7">
        <v>14422050</v>
      </c>
      <c r="G138" s="8">
        <f t="shared" si="4"/>
        <v>2.8275823013154018E-3</v>
      </c>
      <c r="I138" s="39"/>
    </row>
    <row r="139" spans="1:9" x14ac:dyDescent="0.25">
      <c r="A139" s="26" t="s">
        <v>549</v>
      </c>
      <c r="B139" s="26" t="s">
        <v>160</v>
      </c>
      <c r="C139" s="26" t="s">
        <v>161</v>
      </c>
      <c r="D139" s="26" t="s">
        <v>548</v>
      </c>
      <c r="E139" s="41">
        <v>47950</v>
      </c>
      <c r="F139" s="7">
        <v>41231725.5</v>
      </c>
      <c r="G139" s="8">
        <f t="shared" si="4"/>
        <v>8.0838783166397934E-3</v>
      </c>
      <c r="I139" s="39"/>
    </row>
    <row r="140" spans="1:9" ht="30" x14ac:dyDescent="0.25">
      <c r="A140" s="26" t="s">
        <v>335</v>
      </c>
      <c r="B140" s="26" t="s">
        <v>202</v>
      </c>
      <c r="C140" s="26" t="s">
        <v>203</v>
      </c>
      <c r="D140" s="26" t="s">
        <v>63</v>
      </c>
      <c r="E140" s="41">
        <v>220</v>
      </c>
      <c r="F140" s="7">
        <v>194183</v>
      </c>
      <c r="G140" s="8">
        <f t="shared" si="4"/>
        <v>3.8071454059327818E-5</v>
      </c>
      <c r="I140" s="39"/>
    </row>
    <row r="141" spans="1:9" x14ac:dyDescent="0.25">
      <c r="A141" s="26" t="s">
        <v>307</v>
      </c>
      <c r="B141" s="26" t="s">
        <v>174</v>
      </c>
      <c r="C141" s="26" t="s">
        <v>175</v>
      </c>
      <c r="D141" s="26" t="s">
        <v>101</v>
      </c>
      <c r="E141" s="41">
        <v>38000</v>
      </c>
      <c r="F141" s="7">
        <v>34800400</v>
      </c>
      <c r="G141" s="8">
        <f t="shared" si="4"/>
        <v>6.8229547892772885E-3</v>
      </c>
      <c r="I141" s="39"/>
    </row>
    <row r="142" spans="1:9" ht="30" x14ac:dyDescent="0.25">
      <c r="A142" s="26" t="s">
        <v>371</v>
      </c>
      <c r="B142" s="26" t="s">
        <v>240</v>
      </c>
      <c r="C142" s="26" t="s">
        <v>241</v>
      </c>
      <c r="D142" s="26" t="s">
        <v>135</v>
      </c>
      <c r="E142" s="41">
        <v>2492</v>
      </c>
      <c r="F142" s="7">
        <v>2194135.92</v>
      </c>
      <c r="G142" s="8">
        <f t="shared" si="4"/>
        <v>4.3018155491572879E-4</v>
      </c>
      <c r="I142" s="39"/>
    </row>
    <row r="143" spans="1:9" ht="30" x14ac:dyDescent="0.25">
      <c r="A143" s="26" t="s">
        <v>403</v>
      </c>
      <c r="B143" s="26" t="s">
        <v>267</v>
      </c>
      <c r="C143" s="26" t="s">
        <v>268</v>
      </c>
      <c r="D143" s="26" t="s">
        <v>148</v>
      </c>
      <c r="E143" s="41">
        <v>50400</v>
      </c>
      <c r="F143" s="7">
        <v>46816560</v>
      </c>
      <c r="G143" s="8">
        <f t="shared" si="4"/>
        <v>9.1788391015473255E-3</v>
      </c>
      <c r="I143" s="39"/>
    </row>
    <row r="144" spans="1:9" ht="45" x14ac:dyDescent="0.25">
      <c r="A144" s="26" t="s">
        <v>382</v>
      </c>
      <c r="B144" s="26" t="s">
        <v>244</v>
      </c>
      <c r="C144" s="26" t="s">
        <v>245</v>
      </c>
      <c r="D144" s="26" t="s">
        <v>87</v>
      </c>
      <c r="E144" s="41">
        <v>22203</v>
      </c>
      <c r="F144" s="7">
        <v>21091961.879999999</v>
      </c>
      <c r="G144" s="8">
        <f t="shared" si="4"/>
        <v>4.1352829945747746E-3</v>
      </c>
      <c r="I144" s="39"/>
    </row>
    <row r="145" spans="1:9" ht="30" x14ac:dyDescent="0.25">
      <c r="A145" s="26" t="s">
        <v>411</v>
      </c>
      <c r="B145" s="26" t="s">
        <v>556</v>
      </c>
      <c r="C145" s="26" t="s">
        <v>274</v>
      </c>
      <c r="D145" s="26" t="s">
        <v>52</v>
      </c>
      <c r="E145" s="41">
        <v>34949</v>
      </c>
      <c r="F145" s="7">
        <v>33165552.530000001</v>
      </c>
      <c r="G145" s="8">
        <f t="shared" si="4"/>
        <v>6.5024271408831791E-3</v>
      </c>
      <c r="I145" s="39"/>
    </row>
    <row r="146" spans="1:9" x14ac:dyDescent="0.25">
      <c r="A146" s="26" t="s">
        <v>305</v>
      </c>
      <c r="B146" s="26" t="s">
        <v>170</v>
      </c>
      <c r="C146" s="26" t="s">
        <v>171</v>
      </c>
      <c r="D146" s="26" t="s">
        <v>91</v>
      </c>
      <c r="E146" s="41">
        <v>25000</v>
      </c>
      <c r="F146" s="7">
        <v>22862118.5</v>
      </c>
      <c r="G146" s="8">
        <f t="shared" si="4"/>
        <v>4.4823393096803457E-3</v>
      </c>
      <c r="I146" s="39"/>
    </row>
    <row r="147" spans="1:9" x14ac:dyDescent="0.25">
      <c r="A147" s="26" t="s">
        <v>44</v>
      </c>
      <c r="B147" s="26" t="s">
        <v>160</v>
      </c>
      <c r="C147" s="26" t="s">
        <v>161</v>
      </c>
      <c r="D147" s="26" t="s">
        <v>90</v>
      </c>
      <c r="E147" s="41">
        <v>40301</v>
      </c>
      <c r="F147" s="7">
        <v>42906273.93</v>
      </c>
      <c r="G147" s="8">
        <f t="shared" si="4"/>
        <v>8.412189721978389E-3</v>
      </c>
      <c r="I147" s="39"/>
    </row>
    <row r="148" spans="1:9" x14ac:dyDescent="0.25">
      <c r="A148" s="26" t="s">
        <v>342</v>
      </c>
      <c r="B148" s="26" t="s">
        <v>216</v>
      </c>
      <c r="C148" s="26" t="s">
        <v>217</v>
      </c>
      <c r="D148" s="26" t="s">
        <v>92</v>
      </c>
      <c r="E148" s="41">
        <v>7100</v>
      </c>
      <c r="F148" s="7">
        <v>6346690</v>
      </c>
      <c r="G148" s="8">
        <f t="shared" si="4"/>
        <v>1.2443299195284616E-3</v>
      </c>
      <c r="I148" s="39"/>
    </row>
    <row r="149" spans="1:9" x14ac:dyDescent="0.25">
      <c r="A149" s="26" t="s">
        <v>47</v>
      </c>
      <c r="B149" s="26" t="s">
        <v>164</v>
      </c>
      <c r="C149" s="51" t="s">
        <v>165</v>
      </c>
      <c r="D149" s="26" t="s">
        <v>79</v>
      </c>
      <c r="E149" s="41">
        <v>2000</v>
      </c>
      <c r="F149" s="7">
        <v>1511426.75</v>
      </c>
      <c r="G149" s="8">
        <f t="shared" si="4"/>
        <v>2.9632982329382153E-4</v>
      </c>
      <c r="I149" s="39"/>
    </row>
    <row r="150" spans="1:9" ht="30" x14ac:dyDescent="0.25">
      <c r="A150" s="26" t="s">
        <v>323</v>
      </c>
      <c r="B150" s="26" t="s">
        <v>194</v>
      </c>
      <c r="C150" s="26" t="s">
        <v>195</v>
      </c>
      <c r="D150" s="26" t="s">
        <v>55</v>
      </c>
      <c r="E150" s="41">
        <v>13650</v>
      </c>
      <c r="F150" s="7">
        <v>13330793.109999999</v>
      </c>
      <c r="G150" s="8">
        <f t="shared" si="4"/>
        <v>2.6136308402989381E-3</v>
      </c>
      <c r="I150" s="39"/>
    </row>
    <row r="151" spans="1:9" ht="30" x14ac:dyDescent="0.25">
      <c r="A151" s="26" t="s">
        <v>332</v>
      </c>
      <c r="B151" s="26" t="s">
        <v>198</v>
      </c>
      <c r="C151" s="33" t="s">
        <v>199</v>
      </c>
      <c r="D151" s="26" t="s">
        <v>56</v>
      </c>
      <c r="E151" s="41">
        <v>11000</v>
      </c>
      <c r="F151" s="7">
        <v>10411170</v>
      </c>
      <c r="G151" s="8">
        <f t="shared" si="4"/>
        <v>2.0412105094619608E-3</v>
      </c>
      <c r="I151" s="39"/>
    </row>
    <row r="152" spans="1:9" x14ac:dyDescent="0.25">
      <c r="A152" s="26" t="s">
        <v>306</v>
      </c>
      <c r="B152" s="26" t="s">
        <v>172</v>
      </c>
      <c r="C152" s="13" t="s">
        <v>173</v>
      </c>
      <c r="D152" s="26" t="s">
        <v>100</v>
      </c>
      <c r="E152" s="41">
        <v>50000</v>
      </c>
      <c r="F152" s="7">
        <v>47001500</v>
      </c>
      <c r="G152" s="8">
        <f t="shared" si="4"/>
        <v>9.2150983761168405E-3</v>
      </c>
      <c r="I152" s="39"/>
    </row>
    <row r="153" spans="1:9" ht="30" x14ac:dyDescent="0.25">
      <c r="A153" s="26" t="s">
        <v>508</v>
      </c>
      <c r="B153" s="26" t="s">
        <v>291</v>
      </c>
      <c r="C153" s="26" t="s">
        <v>292</v>
      </c>
      <c r="D153" s="26" t="s">
        <v>144</v>
      </c>
      <c r="E153" s="41">
        <v>12000</v>
      </c>
      <c r="F153" s="7">
        <v>11058525.6</v>
      </c>
      <c r="G153" s="8">
        <f t="shared" si="4"/>
        <v>2.1681308319693306E-3</v>
      </c>
      <c r="I153" s="39"/>
    </row>
    <row r="154" spans="1:9" ht="30" x14ac:dyDescent="0.25">
      <c r="A154" s="26" t="s">
        <v>607</v>
      </c>
      <c r="B154" s="26" t="s">
        <v>472</v>
      </c>
      <c r="C154" s="9" t="s">
        <v>473</v>
      </c>
      <c r="D154" s="26" t="s">
        <v>448</v>
      </c>
      <c r="E154" s="41">
        <v>2780</v>
      </c>
      <c r="F154" s="7">
        <v>2453238.7999999998</v>
      </c>
      <c r="G154" s="8">
        <f t="shared" si="4"/>
        <v>4.8098117894337038E-4</v>
      </c>
      <c r="I154" s="39"/>
    </row>
    <row r="155" spans="1:9" ht="30" x14ac:dyDescent="0.25">
      <c r="A155" s="26" t="s">
        <v>405</v>
      </c>
      <c r="B155" s="26" t="s">
        <v>269</v>
      </c>
      <c r="C155" s="51" t="s">
        <v>270</v>
      </c>
      <c r="D155" s="26" t="s">
        <v>150</v>
      </c>
      <c r="E155" s="41">
        <v>32500</v>
      </c>
      <c r="F155" s="7">
        <v>32319625</v>
      </c>
      <c r="G155" s="8">
        <f t="shared" si="4"/>
        <v>6.3365748721680203E-3</v>
      </c>
      <c r="I155" s="39"/>
    </row>
    <row r="156" spans="1:9" x14ac:dyDescent="0.25">
      <c r="A156" s="26" t="s">
        <v>412</v>
      </c>
      <c r="B156" s="26" t="s">
        <v>275</v>
      </c>
      <c r="C156" s="26" t="s">
        <v>276</v>
      </c>
      <c r="D156" s="26" t="s">
        <v>103</v>
      </c>
      <c r="E156" s="41">
        <v>32000</v>
      </c>
      <c r="F156" s="7">
        <v>31658240</v>
      </c>
      <c r="G156" s="8">
        <f t="shared" si="4"/>
        <v>6.2069039501870616E-3</v>
      </c>
      <c r="I156" s="39"/>
    </row>
    <row r="157" spans="1:9" ht="30" x14ac:dyDescent="0.25">
      <c r="A157" s="26" t="s">
        <v>404</v>
      </c>
      <c r="B157" s="26" t="s">
        <v>267</v>
      </c>
      <c r="C157" s="51" t="s">
        <v>268</v>
      </c>
      <c r="D157" s="26" t="s">
        <v>149</v>
      </c>
      <c r="E157" s="41">
        <v>29250</v>
      </c>
      <c r="F157" s="7">
        <v>28556482.5</v>
      </c>
      <c r="G157" s="8">
        <f t="shared" si="4"/>
        <v>5.5987744117391774E-3</v>
      </c>
      <c r="I157" s="39"/>
    </row>
    <row r="158" spans="1:9" x14ac:dyDescent="0.25">
      <c r="A158" s="26" t="s">
        <v>505</v>
      </c>
      <c r="B158" s="26" t="s">
        <v>287</v>
      </c>
      <c r="C158" s="26" t="s">
        <v>288</v>
      </c>
      <c r="D158" s="26" t="s">
        <v>62</v>
      </c>
      <c r="E158" s="41">
        <v>17557</v>
      </c>
      <c r="F158" s="7">
        <v>16722033.369999999</v>
      </c>
      <c r="G158" s="8">
        <f t="shared" si="4"/>
        <v>3.2785162718904416E-3</v>
      </c>
      <c r="I158" s="39"/>
    </row>
    <row r="159" spans="1:9" x14ac:dyDescent="0.25">
      <c r="A159" s="26" t="s">
        <v>46</v>
      </c>
      <c r="B159" s="26" t="s">
        <v>162</v>
      </c>
      <c r="C159" s="33" t="s">
        <v>163</v>
      </c>
      <c r="D159" s="26" t="s">
        <v>84</v>
      </c>
      <c r="E159" s="41">
        <v>10500</v>
      </c>
      <c r="F159" s="7">
        <v>9526299.8300000001</v>
      </c>
      <c r="G159" s="8">
        <f t="shared" si="4"/>
        <v>1.8677231597679887E-3</v>
      </c>
      <c r="I159" s="39"/>
    </row>
    <row r="160" spans="1:9" ht="30" x14ac:dyDescent="0.25">
      <c r="A160" s="26" t="s">
        <v>333</v>
      </c>
      <c r="B160" s="26" t="s">
        <v>200</v>
      </c>
      <c r="C160" s="26" t="s">
        <v>201</v>
      </c>
      <c r="D160" s="26" t="s">
        <v>57</v>
      </c>
      <c r="E160" s="41">
        <v>7959</v>
      </c>
      <c r="F160" s="7">
        <v>7079371.3200000003</v>
      </c>
      <c r="G160" s="8">
        <f t="shared" si="4"/>
        <v>1.3879791741723164E-3</v>
      </c>
      <c r="I160" s="39"/>
    </row>
    <row r="161" spans="1:9" ht="30" x14ac:dyDescent="0.25">
      <c r="A161" s="26" t="s">
        <v>506</v>
      </c>
      <c r="B161" s="26" t="s">
        <v>289</v>
      </c>
      <c r="C161" s="26" t="s">
        <v>290</v>
      </c>
      <c r="D161" s="26" t="s">
        <v>49</v>
      </c>
      <c r="E161" s="41">
        <v>74800</v>
      </c>
      <c r="F161" s="7">
        <v>66873032.600000001</v>
      </c>
      <c r="G161" s="8">
        <f t="shared" si="4"/>
        <v>1.3111104414077604E-2</v>
      </c>
      <c r="I161" s="39"/>
    </row>
    <row r="162" spans="1:9" ht="30" x14ac:dyDescent="0.25">
      <c r="A162" s="26" t="s">
        <v>344</v>
      </c>
      <c r="B162" s="26" t="s">
        <v>218</v>
      </c>
      <c r="C162" s="26" t="s">
        <v>219</v>
      </c>
      <c r="D162" s="26" t="s">
        <v>93</v>
      </c>
      <c r="E162" s="41">
        <v>15000</v>
      </c>
      <c r="F162" s="7">
        <v>14210103.300000001</v>
      </c>
      <c r="G162" s="8">
        <f t="shared" si="4"/>
        <v>2.7860281021729635E-3</v>
      </c>
      <c r="I162" s="39"/>
    </row>
    <row r="163" spans="1:9" x14ac:dyDescent="0.25">
      <c r="A163" s="26" t="s">
        <v>337</v>
      </c>
      <c r="B163" s="26" t="s">
        <v>206</v>
      </c>
      <c r="C163" s="26" t="s">
        <v>207</v>
      </c>
      <c r="D163" s="26" t="s">
        <v>70</v>
      </c>
      <c r="E163" s="41">
        <v>47100</v>
      </c>
      <c r="F163" s="7">
        <v>44215596</v>
      </c>
      <c r="G163" s="8">
        <f t="shared" si="4"/>
        <v>8.6688949692805169E-3</v>
      </c>
      <c r="I163" s="39"/>
    </row>
    <row r="164" spans="1:9" ht="30" x14ac:dyDescent="0.25">
      <c r="A164" s="26" t="s">
        <v>605</v>
      </c>
      <c r="B164" s="26" t="s">
        <v>196</v>
      </c>
      <c r="C164" s="26" t="s">
        <v>197</v>
      </c>
      <c r="D164" s="26" t="s">
        <v>601</v>
      </c>
      <c r="E164" s="41">
        <v>56100</v>
      </c>
      <c r="F164" s="7">
        <v>50880456</v>
      </c>
      <c r="G164" s="8">
        <f t="shared" si="4"/>
        <v>9.9756051926360723E-3</v>
      </c>
      <c r="I164" s="39"/>
    </row>
    <row r="165" spans="1:9" x14ac:dyDescent="0.25">
      <c r="A165" s="26" t="s">
        <v>609</v>
      </c>
      <c r="B165" s="26" t="s">
        <v>608</v>
      </c>
      <c r="C165" s="9" t="s">
        <v>610</v>
      </c>
      <c r="D165" s="26" t="s">
        <v>602</v>
      </c>
      <c r="E165" s="41">
        <v>40000</v>
      </c>
      <c r="F165" s="7">
        <v>37784800</v>
      </c>
      <c r="G165" s="8">
        <f t="shared" ref="G165:G185" si="5">F165/$F$263</f>
        <v>7.4080752555109848E-3</v>
      </c>
      <c r="I165" s="39"/>
    </row>
    <row r="166" spans="1:9" ht="30" x14ac:dyDescent="0.25">
      <c r="A166" s="51" t="s">
        <v>734</v>
      </c>
      <c r="B166" s="51" t="s">
        <v>743</v>
      </c>
      <c r="C166" s="51" t="s">
        <v>288</v>
      </c>
      <c r="D166" s="51" t="s">
        <v>731</v>
      </c>
      <c r="E166" s="56">
        <v>3398</v>
      </c>
      <c r="F166" s="7">
        <v>3417130.74</v>
      </c>
      <c r="G166" s="8">
        <f t="shared" si="5"/>
        <v>6.6996151044441E-4</v>
      </c>
    </row>
    <row r="167" spans="1:9" ht="30" x14ac:dyDescent="0.25">
      <c r="A167" s="51"/>
      <c r="B167" s="51" t="s">
        <v>742</v>
      </c>
      <c r="C167" s="51" t="s">
        <v>288</v>
      </c>
      <c r="D167" s="51" t="s">
        <v>741</v>
      </c>
      <c r="E167" s="56">
        <v>10495</v>
      </c>
      <c r="F167" s="7">
        <v>10496335.5</v>
      </c>
      <c r="G167" s="8">
        <f t="shared" si="5"/>
        <v>2.057908028918812E-3</v>
      </c>
    </row>
    <row r="168" spans="1:9" x14ac:dyDescent="0.25">
      <c r="A168" s="26" t="s">
        <v>638</v>
      </c>
      <c r="B168" s="26" t="s">
        <v>637</v>
      </c>
      <c r="C168" s="9" t="s">
        <v>639</v>
      </c>
      <c r="D168" s="26" t="s">
        <v>631</v>
      </c>
      <c r="E168" s="41">
        <v>21218</v>
      </c>
      <c r="F168" s="7">
        <v>19797242.719999999</v>
      </c>
      <c r="G168" s="8">
        <f t="shared" si="5"/>
        <v>3.8814407889250961E-3</v>
      </c>
      <c r="I168" s="39"/>
    </row>
    <row r="169" spans="1:9" ht="30" x14ac:dyDescent="0.25">
      <c r="A169" s="26" t="s">
        <v>636</v>
      </c>
      <c r="B169" s="26" t="s">
        <v>635</v>
      </c>
      <c r="C169" s="9" t="s">
        <v>640</v>
      </c>
      <c r="D169" s="26" t="s">
        <v>632</v>
      </c>
      <c r="E169" s="41">
        <v>10000</v>
      </c>
      <c r="F169" s="7">
        <v>9576000</v>
      </c>
      <c r="G169" s="8">
        <f t="shared" si="5"/>
        <v>1.8774673584820666E-3</v>
      </c>
      <c r="I169" s="39"/>
    </row>
    <row r="170" spans="1:9" ht="30" x14ac:dyDescent="0.25">
      <c r="A170" s="26" t="s">
        <v>726</v>
      </c>
      <c r="B170" s="26" t="s">
        <v>637</v>
      </c>
      <c r="C170" s="51" t="s">
        <v>639</v>
      </c>
      <c r="D170" s="26" t="s">
        <v>723</v>
      </c>
      <c r="E170" s="41">
        <v>11541</v>
      </c>
      <c r="F170" s="7">
        <v>10553552.039999999</v>
      </c>
      <c r="G170" s="8">
        <f t="shared" si="5"/>
        <v>2.0691258846221622E-3</v>
      </c>
      <c r="I170" s="39"/>
    </row>
    <row r="171" spans="1:9" x14ac:dyDescent="0.25">
      <c r="A171" s="26" t="s">
        <v>652</v>
      </c>
      <c r="B171" s="26" t="s">
        <v>236</v>
      </c>
      <c r="C171" s="51" t="s">
        <v>237</v>
      </c>
      <c r="D171" s="26" t="s">
        <v>653</v>
      </c>
      <c r="E171" s="41">
        <v>10000</v>
      </c>
      <c r="F171" s="7">
        <v>9736800</v>
      </c>
      <c r="G171" s="8">
        <f t="shared" si="5"/>
        <v>1.9089937527222416E-3</v>
      </c>
      <c r="I171" s="39"/>
    </row>
    <row r="172" spans="1:9" x14ac:dyDescent="0.25">
      <c r="A172" s="26" t="s">
        <v>654</v>
      </c>
      <c r="B172" s="26" t="s">
        <v>608</v>
      </c>
      <c r="C172" s="9" t="s">
        <v>610</v>
      </c>
      <c r="D172" s="26" t="s">
        <v>655</v>
      </c>
      <c r="E172" s="41">
        <v>10000</v>
      </c>
      <c r="F172" s="7">
        <v>9752500</v>
      </c>
      <c r="G172" s="8">
        <f t="shared" si="5"/>
        <v>1.9120718894733036E-3</v>
      </c>
      <c r="I172" s="39"/>
    </row>
    <row r="173" spans="1:9" ht="29.25" customHeight="1" x14ac:dyDescent="0.25">
      <c r="A173" s="26" t="s">
        <v>692</v>
      </c>
      <c r="B173" s="26" t="s">
        <v>160</v>
      </c>
      <c r="C173" s="26" t="s">
        <v>161</v>
      </c>
      <c r="D173" s="26" t="s">
        <v>694</v>
      </c>
      <c r="E173" s="41">
        <v>58226</v>
      </c>
      <c r="F173" s="7">
        <v>49096614.140000001</v>
      </c>
      <c r="G173" s="8">
        <f t="shared" si="5"/>
        <v>9.6258657539514507E-3</v>
      </c>
      <c r="I173" s="39"/>
    </row>
    <row r="174" spans="1:9" ht="36" customHeight="1" x14ac:dyDescent="0.25">
      <c r="A174" s="26" t="s">
        <v>691</v>
      </c>
      <c r="B174" s="26" t="s">
        <v>160</v>
      </c>
      <c r="C174" s="51" t="s">
        <v>161</v>
      </c>
      <c r="D174" s="26" t="s">
        <v>693</v>
      </c>
      <c r="E174" s="41">
        <v>30000</v>
      </c>
      <c r="F174" s="7">
        <v>25531800</v>
      </c>
      <c r="G174" s="8">
        <f t="shared" si="5"/>
        <v>5.0057561720230192E-3</v>
      </c>
      <c r="I174" s="39"/>
    </row>
    <row r="175" spans="1:9" ht="26.25" customHeight="1" x14ac:dyDescent="0.25">
      <c r="A175" s="26" t="s">
        <v>666</v>
      </c>
      <c r="B175" s="26" t="s">
        <v>665</v>
      </c>
      <c r="C175" s="9" t="s">
        <v>667</v>
      </c>
      <c r="D175" s="26" t="s">
        <v>658</v>
      </c>
      <c r="E175" s="41">
        <v>10000</v>
      </c>
      <c r="F175" s="7">
        <v>9787541.8000000007</v>
      </c>
      <c r="G175" s="8">
        <f t="shared" si="5"/>
        <v>1.9189421730658744E-3</v>
      </c>
      <c r="I175" s="39"/>
    </row>
    <row r="176" spans="1:9" ht="27.75" customHeight="1" x14ac:dyDescent="0.25">
      <c r="A176" s="26" t="s">
        <v>661</v>
      </c>
      <c r="B176" s="26" t="s">
        <v>275</v>
      </c>
      <c r="C176" s="26" t="s">
        <v>276</v>
      </c>
      <c r="D176" s="26" t="s">
        <v>659</v>
      </c>
      <c r="E176" s="41">
        <v>7000</v>
      </c>
      <c r="F176" s="7">
        <v>6922860</v>
      </c>
      <c r="G176" s="8">
        <f t="shared" si="5"/>
        <v>1.3572936170991186E-3</v>
      </c>
      <c r="I176" s="39"/>
    </row>
    <row r="177" spans="1:10" ht="31.5" customHeight="1" x14ac:dyDescent="0.25">
      <c r="A177" s="26" t="s">
        <v>663</v>
      </c>
      <c r="B177" s="26" t="s">
        <v>662</v>
      </c>
      <c r="C177" s="9" t="s">
        <v>664</v>
      </c>
      <c r="D177" s="26" t="s">
        <v>660</v>
      </c>
      <c r="E177" s="41">
        <v>28500</v>
      </c>
      <c r="F177" s="7">
        <v>27804600</v>
      </c>
      <c r="G177" s="8">
        <f t="shared" si="5"/>
        <v>5.4513605801640008E-3</v>
      </c>
      <c r="I177" s="39"/>
    </row>
    <row r="178" spans="1:10" ht="30.75" customHeight="1" x14ac:dyDescent="0.25">
      <c r="A178" s="26" t="s">
        <v>737</v>
      </c>
      <c r="B178" s="26" t="s">
        <v>277</v>
      </c>
      <c r="C178" s="26" t="s">
        <v>278</v>
      </c>
      <c r="D178" s="26" t="s">
        <v>738</v>
      </c>
      <c r="E178" s="41">
        <v>27000</v>
      </c>
      <c r="F178" s="7">
        <v>25779395</v>
      </c>
      <c r="G178" s="8">
        <f t="shared" si="5"/>
        <v>5.0542995649452589E-3</v>
      </c>
      <c r="I178" s="39"/>
    </row>
    <row r="179" spans="1:10" ht="30.75" customHeight="1" x14ac:dyDescent="0.25">
      <c r="A179" s="26" t="s">
        <v>679</v>
      </c>
      <c r="B179" s="26" t="s">
        <v>176</v>
      </c>
      <c r="C179" s="51" t="s">
        <v>177</v>
      </c>
      <c r="D179" s="26" t="s">
        <v>680</v>
      </c>
      <c r="E179" s="41">
        <v>16000</v>
      </c>
      <c r="F179" s="7">
        <v>15308800</v>
      </c>
      <c r="G179" s="8">
        <f t="shared" si="5"/>
        <v>3.0014382098506958E-3</v>
      </c>
      <c r="I179" s="39"/>
    </row>
    <row r="180" spans="1:10" ht="30.75" customHeight="1" x14ac:dyDescent="0.25">
      <c r="A180" s="26" t="s">
        <v>740</v>
      </c>
      <c r="B180" s="26" t="s">
        <v>160</v>
      </c>
      <c r="C180" s="26" t="s">
        <v>161</v>
      </c>
      <c r="D180" s="26" t="s">
        <v>739</v>
      </c>
      <c r="E180" s="41">
        <v>49444</v>
      </c>
      <c r="F180" s="7">
        <v>52574273.399999999</v>
      </c>
      <c r="G180" s="8">
        <f t="shared" si="5"/>
        <v>1.0307694465790725E-2</v>
      </c>
      <c r="I180" s="39"/>
    </row>
    <row r="181" spans="1:10" ht="30.75" customHeight="1" x14ac:dyDescent="0.25">
      <c r="A181" s="26" t="s">
        <v>687</v>
      </c>
      <c r="B181" s="26" t="s">
        <v>210</v>
      </c>
      <c r="C181" s="26" t="s">
        <v>211</v>
      </c>
      <c r="D181" s="26" t="s">
        <v>688</v>
      </c>
      <c r="E181" s="41">
        <v>22000</v>
      </c>
      <c r="F181" s="7">
        <v>20913640</v>
      </c>
      <c r="G181" s="8">
        <f t="shared" si="5"/>
        <v>4.1003212663998419E-3</v>
      </c>
      <c r="I181" s="39"/>
    </row>
    <row r="182" spans="1:10" ht="30.75" customHeight="1" x14ac:dyDescent="0.25">
      <c r="A182" s="26" t="s">
        <v>689</v>
      </c>
      <c r="B182" s="26" t="s">
        <v>608</v>
      </c>
      <c r="C182" s="9" t="s">
        <v>610</v>
      </c>
      <c r="D182" s="26" t="s">
        <v>690</v>
      </c>
      <c r="E182" s="41">
        <v>91000</v>
      </c>
      <c r="F182" s="7">
        <v>86691450</v>
      </c>
      <c r="G182" s="8">
        <f t="shared" si="5"/>
        <v>1.6996696703684228E-2</v>
      </c>
      <c r="I182" s="39"/>
    </row>
    <row r="183" spans="1:10" ht="15" customHeight="1" x14ac:dyDescent="0.25">
      <c r="A183" s="26" t="s">
        <v>708</v>
      </c>
      <c r="B183" s="26" t="s">
        <v>204</v>
      </c>
      <c r="C183" s="26" t="s">
        <v>205</v>
      </c>
      <c r="D183" s="26" t="s">
        <v>707</v>
      </c>
      <c r="E183" s="41">
        <v>27000</v>
      </c>
      <c r="F183" s="7">
        <v>27515430</v>
      </c>
      <c r="G183" s="8">
        <f t="shared" si="5"/>
        <v>5.3946660066414177E-3</v>
      </c>
      <c r="I183" s="39"/>
    </row>
    <row r="184" spans="1:10" x14ac:dyDescent="0.25">
      <c r="A184" s="26" t="s">
        <v>725</v>
      </c>
      <c r="B184" s="26" t="s">
        <v>204</v>
      </c>
      <c r="C184" s="26" t="s">
        <v>205</v>
      </c>
      <c r="D184" s="33" t="s">
        <v>724</v>
      </c>
      <c r="E184" s="41">
        <v>25000</v>
      </c>
      <c r="F184" s="7">
        <v>25002500</v>
      </c>
      <c r="G184" s="8">
        <f t="shared" si="5"/>
        <v>4.9019817909824424E-3</v>
      </c>
      <c r="I184" s="39"/>
    </row>
    <row r="185" spans="1:10" ht="16.5" customHeight="1" x14ac:dyDescent="0.25">
      <c r="A185" s="26" t="s">
        <v>293</v>
      </c>
      <c r="B185" s="26"/>
      <c r="C185" s="26"/>
      <c r="D185" s="26"/>
      <c r="E185" s="41"/>
      <c r="F185" s="7">
        <f>SUM(F5:F184)</f>
        <v>4510514821.8199997</v>
      </c>
      <c r="G185" s="8">
        <f t="shared" si="5"/>
        <v>0.88433002797792448</v>
      </c>
      <c r="I185" s="39"/>
    </row>
    <row r="186" spans="1:10" ht="16.5" customHeight="1" x14ac:dyDescent="0.25">
      <c r="A186" s="13"/>
      <c r="B186" s="13"/>
      <c r="C186" s="13"/>
      <c r="D186" s="13"/>
      <c r="E186" s="14"/>
      <c r="F186" s="15"/>
      <c r="G186" s="16"/>
    </row>
    <row r="187" spans="1:10" ht="16.5" customHeight="1" x14ac:dyDescent="0.25">
      <c r="A187" s="17" t="s">
        <v>511</v>
      </c>
      <c r="B187" s="13"/>
      <c r="C187" s="13"/>
      <c r="D187" s="13"/>
      <c r="E187" s="14"/>
      <c r="F187" s="15"/>
      <c r="G187" s="16"/>
    </row>
    <row r="188" spans="1:10" ht="28.5" customHeight="1" x14ac:dyDescent="0.25">
      <c r="A188" s="26" t="s">
        <v>0</v>
      </c>
      <c r="B188" s="26" t="s">
        <v>20</v>
      </c>
      <c r="C188" s="26" t="s">
        <v>1</v>
      </c>
      <c r="D188" s="26" t="s">
        <v>22</v>
      </c>
      <c r="E188" s="33" t="s">
        <v>10</v>
      </c>
      <c r="F188" s="33" t="s">
        <v>6</v>
      </c>
      <c r="G188" s="26" t="s">
        <v>2</v>
      </c>
    </row>
    <row r="189" spans="1:10" ht="30" x14ac:dyDescent="0.25">
      <c r="A189" s="26" t="s">
        <v>415</v>
      </c>
      <c r="B189" s="26" t="s">
        <v>279</v>
      </c>
      <c r="C189" s="26" t="s">
        <v>280</v>
      </c>
      <c r="D189" s="26" t="s">
        <v>151</v>
      </c>
      <c r="E189" s="6">
        <v>63200</v>
      </c>
      <c r="F189" s="7">
        <v>6915344</v>
      </c>
      <c r="G189" s="8">
        <f t="shared" ref="G189:G201" si="6">F189/$F$263</f>
        <v>1.3558200326519224E-3</v>
      </c>
      <c r="H189" s="39"/>
      <c r="I189" s="46"/>
      <c r="J189" s="46"/>
    </row>
    <row r="190" spans="1:10" ht="30" x14ac:dyDescent="0.25">
      <c r="A190" s="26" t="s">
        <v>416</v>
      </c>
      <c r="B190" s="26" t="s">
        <v>224</v>
      </c>
      <c r="C190" s="26" t="s">
        <v>225</v>
      </c>
      <c r="D190" s="26" t="s">
        <v>153</v>
      </c>
      <c r="E190" s="6">
        <v>1255</v>
      </c>
      <c r="F190" s="7">
        <v>21443450</v>
      </c>
      <c r="G190" s="8">
        <f t="shared" si="6"/>
        <v>4.2041956378699114E-3</v>
      </c>
      <c r="H190" s="39"/>
      <c r="I190" s="46"/>
      <c r="J190" s="46"/>
    </row>
    <row r="191" spans="1:10" ht="26.25" customHeight="1" x14ac:dyDescent="0.25">
      <c r="A191" s="26" t="s">
        <v>417</v>
      </c>
      <c r="B191" s="26" t="s">
        <v>281</v>
      </c>
      <c r="C191" s="26" t="s">
        <v>282</v>
      </c>
      <c r="D191" s="26" t="s">
        <v>152</v>
      </c>
      <c r="E191" s="6">
        <v>198010</v>
      </c>
      <c r="F191" s="7">
        <v>36378600</v>
      </c>
      <c r="G191" s="8">
        <f t="shared" si="6"/>
        <v>7.1323761536419917E-3</v>
      </c>
      <c r="H191" s="39"/>
      <c r="I191" s="46"/>
      <c r="J191" s="46"/>
    </row>
    <row r="192" spans="1:10" ht="30.75" customHeight="1" x14ac:dyDescent="0.25">
      <c r="A192" s="26" t="s">
        <v>419</v>
      </c>
      <c r="B192" s="26" t="s">
        <v>234</v>
      </c>
      <c r="C192" s="26" t="s">
        <v>235</v>
      </c>
      <c r="D192" s="26" t="s">
        <v>155</v>
      </c>
      <c r="E192" s="6">
        <v>37950</v>
      </c>
      <c r="F192" s="7">
        <v>10751235</v>
      </c>
      <c r="G192" s="8">
        <f t="shared" si="6"/>
        <v>2.107883539668958E-3</v>
      </c>
      <c r="H192" s="39"/>
      <c r="I192" s="46"/>
      <c r="J192" s="46"/>
    </row>
    <row r="193" spans="1:10" ht="27.75" customHeight="1" x14ac:dyDescent="0.25">
      <c r="A193" s="26" t="s">
        <v>418</v>
      </c>
      <c r="B193" s="26" t="s">
        <v>283</v>
      </c>
      <c r="C193" s="26" t="s">
        <v>284</v>
      </c>
      <c r="D193" s="26" t="s">
        <v>154</v>
      </c>
      <c r="E193" s="6">
        <v>3525</v>
      </c>
      <c r="F193" s="7">
        <v>22417862.5</v>
      </c>
      <c r="G193" s="8">
        <f t="shared" si="6"/>
        <v>4.3952386268472409E-3</v>
      </c>
      <c r="H193" s="39"/>
      <c r="I193" s="46"/>
      <c r="J193" s="46"/>
    </row>
    <row r="194" spans="1:10" ht="27.75" customHeight="1" x14ac:dyDescent="0.25">
      <c r="A194" s="26" t="s">
        <v>425</v>
      </c>
      <c r="B194" s="26" t="s">
        <v>277</v>
      </c>
      <c r="C194" s="26" t="s">
        <v>278</v>
      </c>
      <c r="D194" s="26" t="s">
        <v>158</v>
      </c>
      <c r="E194" s="6">
        <v>125250</v>
      </c>
      <c r="F194" s="7">
        <v>31637725</v>
      </c>
      <c r="G194" s="8">
        <f t="shared" si="6"/>
        <v>6.202881786145786E-3</v>
      </c>
      <c r="H194" s="39"/>
      <c r="I194" s="46"/>
      <c r="J194" s="46"/>
    </row>
    <row r="195" spans="1:10" ht="30" x14ac:dyDescent="0.25">
      <c r="A195" s="26" t="s">
        <v>423</v>
      </c>
      <c r="B195" s="26" t="s">
        <v>259</v>
      </c>
      <c r="C195" s="26" t="s">
        <v>260</v>
      </c>
      <c r="D195" s="26" t="s">
        <v>159</v>
      </c>
      <c r="E195" s="6">
        <v>9135</v>
      </c>
      <c r="F195" s="7">
        <v>4476150</v>
      </c>
      <c r="G195" s="8">
        <f t="shared" si="6"/>
        <v>8.7759247250099239E-4</v>
      </c>
      <c r="H195" s="39"/>
      <c r="I195" s="46"/>
      <c r="J195" s="46"/>
    </row>
    <row r="196" spans="1:10" ht="30" customHeight="1" x14ac:dyDescent="0.25">
      <c r="A196" s="26" t="s">
        <v>626</v>
      </c>
      <c r="B196" s="26" t="s">
        <v>625</v>
      </c>
      <c r="C196" s="26" t="s">
        <v>628</v>
      </c>
      <c r="D196" s="26" t="s">
        <v>623</v>
      </c>
      <c r="E196" s="6">
        <v>22500</v>
      </c>
      <c r="F196" s="7">
        <v>5109750</v>
      </c>
      <c r="G196" s="8">
        <f t="shared" si="6"/>
        <v>1.0018158766712344E-3</v>
      </c>
      <c r="H196" s="39"/>
      <c r="I196" s="46"/>
      <c r="J196" s="46"/>
    </row>
    <row r="197" spans="1:10" ht="16.5" customHeight="1" x14ac:dyDescent="0.25">
      <c r="A197" s="26" t="s">
        <v>627</v>
      </c>
      <c r="B197" s="26" t="s">
        <v>254</v>
      </c>
      <c r="C197" s="26" t="s">
        <v>255</v>
      </c>
      <c r="D197" s="26" t="s">
        <v>624</v>
      </c>
      <c r="E197" s="6">
        <v>4175</v>
      </c>
      <c r="F197" s="7">
        <v>6733440</v>
      </c>
      <c r="G197" s="8">
        <f t="shared" si="6"/>
        <v>1.32015599522739E-3</v>
      </c>
      <c r="H197" s="39"/>
      <c r="I197" s="46"/>
      <c r="J197" s="46"/>
    </row>
    <row r="198" spans="1:10" x14ac:dyDescent="0.25">
      <c r="A198" s="26" t="s">
        <v>421</v>
      </c>
      <c r="B198" s="26" t="s">
        <v>285</v>
      </c>
      <c r="C198" s="26" t="s">
        <v>286</v>
      </c>
      <c r="D198" s="26" t="s">
        <v>156</v>
      </c>
      <c r="E198" s="6">
        <v>6000</v>
      </c>
      <c r="F198" s="7">
        <v>9228000</v>
      </c>
      <c r="G198" s="8">
        <f t="shared" si="6"/>
        <v>1.8092385948279565E-3</v>
      </c>
      <c r="H198" s="39"/>
      <c r="I198" s="46"/>
      <c r="J198" s="46"/>
    </row>
    <row r="199" spans="1:10" ht="30" x14ac:dyDescent="0.25">
      <c r="A199" s="26" t="s">
        <v>420</v>
      </c>
      <c r="B199" s="26" t="s">
        <v>242</v>
      </c>
      <c r="C199" s="26" t="s">
        <v>243</v>
      </c>
      <c r="D199" s="26" t="s">
        <v>157</v>
      </c>
      <c r="E199" s="6">
        <v>72002</v>
      </c>
      <c r="F199" s="7">
        <v>15799680</v>
      </c>
      <c r="G199" s="8">
        <f t="shared" si="6"/>
        <v>3.0976799785361257E-3</v>
      </c>
      <c r="H199" s="39"/>
      <c r="I199" s="46"/>
      <c r="J199" s="46"/>
    </row>
    <row r="200" spans="1:10" x14ac:dyDescent="0.25">
      <c r="A200" s="26" t="s">
        <v>703</v>
      </c>
      <c r="B200" s="26" t="s">
        <v>704</v>
      </c>
      <c r="C200" s="9" t="s">
        <v>705</v>
      </c>
      <c r="D200" s="26" t="s">
        <v>706</v>
      </c>
      <c r="E200" s="6">
        <v>310000000</v>
      </c>
      <c r="F200" s="7">
        <v>12758050</v>
      </c>
      <c r="G200" s="8">
        <f t="shared" si="6"/>
        <v>2.5013390176359786E-3</v>
      </c>
      <c r="I200" s="46"/>
      <c r="J200" s="46"/>
    </row>
    <row r="201" spans="1:10" ht="16.5" customHeight="1" x14ac:dyDescent="0.25">
      <c r="A201" s="26" t="s">
        <v>293</v>
      </c>
      <c r="B201" s="26"/>
      <c r="C201" s="26"/>
      <c r="D201" s="26"/>
      <c r="E201" s="6"/>
      <c r="F201" s="7">
        <f>SUM(F189:F200)</f>
        <v>183649286.5</v>
      </c>
      <c r="G201" s="8">
        <f t="shared" si="6"/>
        <v>3.6006217712225487E-2</v>
      </c>
    </row>
    <row r="202" spans="1:10" ht="16.5" customHeight="1" x14ac:dyDescent="0.25">
      <c r="A202" s="13"/>
      <c r="B202" s="13"/>
      <c r="C202" s="13"/>
      <c r="D202" s="13"/>
      <c r="E202" s="14"/>
      <c r="F202" s="15"/>
      <c r="G202" s="16"/>
    </row>
    <row r="203" spans="1:10" x14ac:dyDescent="0.25">
      <c r="A203" s="3" t="s">
        <v>512</v>
      </c>
    </row>
    <row r="204" spans="1:10" ht="45" customHeight="1" x14ac:dyDescent="0.25">
      <c r="A204" s="26" t="s">
        <v>3</v>
      </c>
      <c r="B204" s="26" t="s">
        <v>1</v>
      </c>
      <c r="C204" s="26" t="s">
        <v>520</v>
      </c>
      <c r="D204" s="26" t="s">
        <v>7</v>
      </c>
      <c r="E204" s="26" t="s">
        <v>5</v>
      </c>
      <c r="F204" s="26" t="s">
        <v>12</v>
      </c>
      <c r="G204" s="26" t="s">
        <v>2</v>
      </c>
    </row>
    <row r="205" spans="1:10" ht="17.25" customHeight="1" x14ac:dyDescent="0.25">
      <c r="A205" s="26" t="s">
        <v>293</v>
      </c>
      <c r="B205" s="26"/>
      <c r="C205" s="26"/>
      <c r="D205" s="26"/>
      <c r="E205" s="6"/>
      <c r="F205" s="7"/>
      <c r="G205" s="8"/>
    </row>
    <row r="207" spans="1:10" x14ac:dyDescent="0.25">
      <c r="A207" s="3" t="s">
        <v>513</v>
      </c>
    </row>
    <row r="208" spans="1:10" ht="58.5" customHeight="1" x14ac:dyDescent="0.25">
      <c r="A208" s="26" t="s">
        <v>11</v>
      </c>
      <c r="B208" s="26" t="s">
        <v>8</v>
      </c>
      <c r="C208" s="26" t="s">
        <v>9</v>
      </c>
      <c r="D208" s="26" t="s">
        <v>17</v>
      </c>
      <c r="E208" s="26" t="s">
        <v>10</v>
      </c>
      <c r="F208" s="26" t="s">
        <v>6</v>
      </c>
      <c r="G208" s="26" t="s">
        <v>2</v>
      </c>
    </row>
    <row r="209" spans="1:11" ht="17.25" customHeight="1" x14ac:dyDescent="0.25">
      <c r="A209" s="26" t="s">
        <v>293</v>
      </c>
      <c r="B209" s="26"/>
      <c r="C209" s="26"/>
      <c r="D209" s="26"/>
      <c r="E209" s="6"/>
      <c r="F209" s="7"/>
      <c r="G209" s="8"/>
    </row>
    <row r="211" spans="1:11" x14ac:dyDescent="0.25">
      <c r="A211" s="3" t="s">
        <v>514</v>
      </c>
    </row>
    <row r="212" spans="1:11" ht="42.75" customHeight="1" x14ac:dyDescent="0.25">
      <c r="A212" s="26" t="s">
        <v>15</v>
      </c>
      <c r="B212" s="26" t="s">
        <v>14</v>
      </c>
      <c r="C212" s="26" t="s">
        <v>16</v>
      </c>
      <c r="D212" s="71" t="s">
        <v>13</v>
      </c>
      <c r="E212" s="72"/>
      <c r="F212" s="26" t="s">
        <v>6</v>
      </c>
      <c r="G212" s="26" t="s">
        <v>2</v>
      </c>
    </row>
    <row r="213" spans="1:11" ht="17.25" customHeight="1" x14ac:dyDescent="0.25">
      <c r="A213" s="26" t="s">
        <v>293</v>
      </c>
      <c r="B213" s="26"/>
      <c r="C213" s="26"/>
      <c r="D213" s="71"/>
      <c r="E213" s="72"/>
      <c r="F213" s="7"/>
      <c r="G213" s="8"/>
    </row>
    <row r="215" spans="1:11" x14ac:dyDescent="0.25">
      <c r="A215" s="3" t="s">
        <v>515</v>
      </c>
      <c r="H215" s="50"/>
    </row>
    <row r="216" spans="1:11" ht="28.5" customHeight="1" x14ac:dyDescent="0.25">
      <c r="A216" s="26" t="s">
        <v>3</v>
      </c>
      <c r="B216" s="22" t="s">
        <v>1</v>
      </c>
      <c r="C216" s="26" t="s">
        <v>520</v>
      </c>
      <c r="D216" s="71" t="s">
        <v>4</v>
      </c>
      <c r="E216" s="72"/>
      <c r="F216" s="23" t="s">
        <v>18</v>
      </c>
      <c r="G216" s="47" t="s">
        <v>2</v>
      </c>
      <c r="J216" s="46"/>
    </row>
    <row r="217" spans="1:11" x14ac:dyDescent="0.25">
      <c r="A217" s="26" t="s">
        <v>295</v>
      </c>
      <c r="B217" s="35">
        <v>1027700167110</v>
      </c>
      <c r="C217" s="36" t="s">
        <v>525</v>
      </c>
      <c r="D217" s="75" t="s">
        <v>294</v>
      </c>
      <c r="E217" s="75"/>
      <c r="F217" s="7">
        <v>426765.81</v>
      </c>
      <c r="G217" s="8">
        <f t="shared" ref="G217:G224" si="7">F217/$F$263</f>
        <v>8.3671562029151997E-5</v>
      </c>
      <c r="J217" s="46"/>
      <c r="K217" s="46"/>
    </row>
    <row r="218" spans="1:11" x14ac:dyDescent="0.25">
      <c r="A218" s="26" t="s">
        <v>295</v>
      </c>
      <c r="B218" s="35">
        <v>1027700167110</v>
      </c>
      <c r="C218" s="36" t="s">
        <v>526</v>
      </c>
      <c r="D218" s="75" t="s">
        <v>294</v>
      </c>
      <c r="E218" s="75"/>
      <c r="F218" s="7">
        <v>54016.47</v>
      </c>
      <c r="G218" s="8">
        <f t="shared" si="7"/>
        <v>1.0590451049021074E-5</v>
      </c>
      <c r="J218" s="46"/>
      <c r="K218" s="46"/>
    </row>
    <row r="219" spans="1:11" x14ac:dyDescent="0.25">
      <c r="A219" s="26" t="s">
        <v>295</v>
      </c>
      <c r="B219" s="35">
        <v>1027700167110</v>
      </c>
      <c r="C219" s="36" t="s">
        <v>524</v>
      </c>
      <c r="D219" s="75" t="s">
        <v>294</v>
      </c>
      <c r="E219" s="75"/>
      <c r="F219" s="7">
        <v>39555148.490000002</v>
      </c>
      <c r="G219" s="8">
        <f t="shared" si="7"/>
        <v>7.755169188584609E-3</v>
      </c>
      <c r="J219" s="46"/>
      <c r="K219" s="46"/>
    </row>
    <row r="220" spans="1:11" x14ac:dyDescent="0.25">
      <c r="A220" s="26" t="s">
        <v>295</v>
      </c>
      <c r="B220" s="35">
        <v>1027700167110</v>
      </c>
      <c r="C220" s="36" t="s">
        <v>523</v>
      </c>
      <c r="D220" s="75" t="s">
        <v>294</v>
      </c>
      <c r="E220" s="75"/>
      <c r="F220" s="7">
        <v>2135866.59</v>
      </c>
      <c r="G220" s="8">
        <f t="shared" si="7"/>
        <v>4.1875728955695476E-4</v>
      </c>
      <c r="J220" s="46"/>
      <c r="K220" s="46"/>
    </row>
    <row r="221" spans="1:11" ht="30" hidden="1" x14ac:dyDescent="0.25">
      <c r="A221" s="26" t="s">
        <v>296</v>
      </c>
      <c r="B221" s="35">
        <v>1027700167110</v>
      </c>
      <c r="C221" s="19" t="s">
        <v>611</v>
      </c>
      <c r="D221" s="76" t="s">
        <v>294</v>
      </c>
      <c r="E221" s="76"/>
      <c r="F221" s="7">
        <v>0</v>
      </c>
      <c r="G221" s="8">
        <f t="shared" si="7"/>
        <v>0</v>
      </c>
      <c r="J221" s="46"/>
      <c r="K221" s="46"/>
    </row>
    <row r="222" spans="1:11" ht="30" x14ac:dyDescent="0.25">
      <c r="A222" s="26" t="s">
        <v>296</v>
      </c>
      <c r="B222" s="35">
        <v>1027700167110</v>
      </c>
      <c r="C222" s="36" t="s">
        <v>521</v>
      </c>
      <c r="D222" s="76" t="s">
        <v>294</v>
      </c>
      <c r="E222" s="76"/>
      <c r="F222" s="7">
        <v>4297234.79</v>
      </c>
      <c r="G222" s="8">
        <f t="shared" si="7"/>
        <v>8.4251441624462605E-4</v>
      </c>
      <c r="J222" s="46"/>
      <c r="K222" s="46"/>
    </row>
    <row r="223" spans="1:11" ht="30" x14ac:dyDescent="0.25">
      <c r="A223" s="26" t="s">
        <v>296</v>
      </c>
      <c r="B223" s="35">
        <v>1027700167110</v>
      </c>
      <c r="C223" s="36" t="s">
        <v>522</v>
      </c>
      <c r="D223" s="76" t="s">
        <v>294</v>
      </c>
      <c r="E223" s="76"/>
      <c r="F223" s="7">
        <v>210013.73</v>
      </c>
      <c r="G223" s="8">
        <f t="shared" si="7"/>
        <v>4.117522169048308E-5</v>
      </c>
      <c r="J223" s="46"/>
      <c r="K223" s="46"/>
    </row>
    <row r="224" spans="1:11" x14ac:dyDescent="0.25">
      <c r="A224" s="26" t="s">
        <v>293</v>
      </c>
      <c r="B224" s="74"/>
      <c r="C224" s="74"/>
      <c r="D224" s="73"/>
      <c r="E224" s="73"/>
      <c r="F224" s="7">
        <f>SUM(F217:F223)</f>
        <v>46679045.879999995</v>
      </c>
      <c r="G224" s="8">
        <f t="shared" si="7"/>
        <v>9.1518781291548435E-3</v>
      </c>
      <c r="K224" s="46"/>
    </row>
    <row r="226" spans="1:10" ht="15.75" x14ac:dyDescent="0.25">
      <c r="A226" s="3" t="s">
        <v>516</v>
      </c>
      <c r="B226" s="27"/>
    </row>
    <row r="227" spans="1:10" ht="30" x14ac:dyDescent="0.25">
      <c r="A227" s="26" t="s">
        <v>19</v>
      </c>
      <c r="B227" s="29" t="s">
        <v>1</v>
      </c>
      <c r="C227" s="25" t="s">
        <v>527</v>
      </c>
      <c r="D227" s="77" t="s">
        <v>531</v>
      </c>
      <c r="E227" s="78"/>
      <c r="F227" s="23" t="s">
        <v>18</v>
      </c>
      <c r="G227" s="26" t="s">
        <v>2</v>
      </c>
    </row>
    <row r="228" spans="1:10" ht="30" x14ac:dyDescent="0.25">
      <c r="A228" s="26" t="s">
        <v>295</v>
      </c>
      <c r="B228" s="37">
        <v>1027700167110</v>
      </c>
      <c r="C228" s="26" t="s">
        <v>528</v>
      </c>
      <c r="D228" s="79" t="s">
        <v>533</v>
      </c>
      <c r="E228" s="80"/>
      <c r="F228" s="42">
        <v>75040.23</v>
      </c>
      <c r="G228" s="43">
        <f t="shared" ref="G228:G234" si="8">F228/$F$263</f>
        <v>1.4712362405804795E-5</v>
      </c>
      <c r="J228" s="46"/>
    </row>
    <row r="229" spans="1:10" ht="30" x14ac:dyDescent="0.25">
      <c r="A229" s="26" t="s">
        <v>295</v>
      </c>
      <c r="B229" s="37">
        <v>1027700167110</v>
      </c>
      <c r="C229" s="26" t="s">
        <v>528</v>
      </c>
      <c r="D229" s="79" t="s">
        <v>534</v>
      </c>
      <c r="E229" s="80"/>
      <c r="F229" s="42">
        <v>2466.11</v>
      </c>
      <c r="G229" s="43">
        <f t="shared" si="8"/>
        <v>4.8350470211217725E-7</v>
      </c>
      <c r="J229" s="46"/>
    </row>
    <row r="230" spans="1:10" ht="30.75" customHeight="1" x14ac:dyDescent="0.25">
      <c r="A230" s="26" t="s">
        <v>295</v>
      </c>
      <c r="B230" s="37">
        <v>1027700167110</v>
      </c>
      <c r="C230" s="26" t="s">
        <v>528</v>
      </c>
      <c r="D230" s="79" t="s">
        <v>535</v>
      </c>
      <c r="E230" s="80"/>
      <c r="F230" s="42">
        <v>1875.54</v>
      </c>
      <c r="G230" s="43">
        <f t="shared" si="8"/>
        <v>3.6771774535583286E-7</v>
      </c>
      <c r="J230" s="46"/>
    </row>
    <row r="231" spans="1:10" ht="34.5" customHeight="1" x14ac:dyDescent="0.25">
      <c r="A231" s="26" t="s">
        <v>529</v>
      </c>
      <c r="B231" s="37">
        <v>1027700067328</v>
      </c>
      <c r="C231" s="26" t="s">
        <v>529</v>
      </c>
      <c r="D231" s="79" t="s">
        <v>532</v>
      </c>
      <c r="E231" s="80"/>
      <c r="F231" s="42">
        <v>66138.23</v>
      </c>
      <c r="G231" s="43">
        <f t="shared" si="8"/>
        <v>1.296703926198615E-5</v>
      </c>
      <c r="J231" s="46"/>
    </row>
    <row r="232" spans="1:10" ht="30" x14ac:dyDescent="0.25">
      <c r="A232" s="26" t="s">
        <v>297</v>
      </c>
      <c r="B232" s="37">
        <v>1047796383030</v>
      </c>
      <c r="C232" s="26" t="s">
        <v>530</v>
      </c>
      <c r="D232" s="79" t="s">
        <v>536</v>
      </c>
      <c r="E232" s="80"/>
      <c r="F232" s="42">
        <v>16001.77</v>
      </c>
      <c r="G232" s="43">
        <f t="shared" si="8"/>
        <v>3.1373016763719277E-6</v>
      </c>
      <c r="J232" s="46"/>
    </row>
    <row r="233" spans="1:10" ht="30" x14ac:dyDescent="0.25">
      <c r="A233" s="26" t="s">
        <v>297</v>
      </c>
      <c r="B233" s="37">
        <v>1047796383030</v>
      </c>
      <c r="C233" s="26" t="s">
        <v>530</v>
      </c>
      <c r="D233" s="79" t="s">
        <v>537</v>
      </c>
      <c r="E233" s="80"/>
      <c r="F233" s="42">
        <v>30074.66</v>
      </c>
      <c r="G233" s="43">
        <f t="shared" si="8"/>
        <v>5.8964277848210392E-6</v>
      </c>
      <c r="J233" s="46"/>
    </row>
    <row r="234" spans="1:10" x14ac:dyDescent="0.25">
      <c r="A234" s="26" t="s">
        <v>293</v>
      </c>
      <c r="B234" s="87"/>
      <c r="C234" s="77"/>
      <c r="D234" s="77"/>
      <c r="E234" s="78"/>
      <c r="F234" s="7">
        <f>SUM(F228:F233)</f>
        <v>191596.53999999998</v>
      </c>
      <c r="G234" s="8">
        <f t="shared" si="8"/>
        <v>3.7564353576451918E-5</v>
      </c>
    </row>
    <row r="236" spans="1:10" x14ac:dyDescent="0.25">
      <c r="A236" s="3" t="s">
        <v>517</v>
      </c>
    </row>
    <row r="237" spans="1:10" ht="46.5" customHeight="1" x14ac:dyDescent="0.25">
      <c r="A237" s="26" t="s">
        <v>20</v>
      </c>
      <c r="B237" s="74" t="s">
        <v>1</v>
      </c>
      <c r="C237" s="74"/>
      <c r="D237" s="74" t="s">
        <v>22</v>
      </c>
      <c r="E237" s="74"/>
      <c r="F237" s="32" t="s">
        <v>21</v>
      </c>
      <c r="G237" s="26" t="s">
        <v>2</v>
      </c>
    </row>
    <row r="238" spans="1:10" ht="30" hidden="1" customHeight="1" x14ac:dyDescent="0.25">
      <c r="A238" s="26"/>
      <c r="B238" s="71"/>
      <c r="C238" s="72"/>
      <c r="D238" s="71"/>
      <c r="E238" s="72"/>
      <c r="F238" s="38">
        <v>0</v>
      </c>
      <c r="G238" s="8">
        <f>F238/$F$263</f>
        <v>0</v>
      </c>
    </row>
    <row r="239" spans="1:10" ht="16.5" customHeight="1" x14ac:dyDescent="0.25">
      <c r="A239" s="26" t="s">
        <v>293</v>
      </c>
      <c r="B239" s="81"/>
      <c r="C239" s="82"/>
      <c r="D239" s="71"/>
      <c r="E239" s="72"/>
      <c r="F239" s="7"/>
      <c r="G239" s="8"/>
    </row>
    <row r="241" spans="1:7" x14ac:dyDescent="0.25">
      <c r="A241" s="3" t="s">
        <v>518</v>
      </c>
    </row>
    <row r="242" spans="1:7" ht="30" customHeight="1" x14ac:dyDescent="0.25">
      <c r="A242" s="26" t="s">
        <v>23</v>
      </c>
      <c r="B242" s="71" t="s">
        <v>20</v>
      </c>
      <c r="C242" s="72"/>
      <c r="D242" s="26" t="s">
        <v>22</v>
      </c>
      <c r="E242" s="26" t="s">
        <v>24</v>
      </c>
      <c r="F242" s="26" t="s">
        <v>21</v>
      </c>
      <c r="G242" s="26" t="s">
        <v>2</v>
      </c>
    </row>
    <row r="243" spans="1:7" ht="45" customHeight="1" x14ac:dyDescent="0.25">
      <c r="A243" s="26" t="s">
        <v>298</v>
      </c>
      <c r="B243" s="81" t="s">
        <v>160</v>
      </c>
      <c r="C243" s="82"/>
      <c r="D243" s="49" t="s">
        <v>115</v>
      </c>
      <c r="E243" s="2">
        <v>81942</v>
      </c>
      <c r="F243" s="7">
        <v>80001073.459999993</v>
      </c>
      <c r="G243" s="8">
        <f t="shared" ref="G243:G251" si="9">F243/$F$263</f>
        <v>1.5684983716027147E-2</v>
      </c>
    </row>
    <row r="244" spans="1:7" ht="45" customHeight="1" x14ac:dyDescent="0.25">
      <c r="A244" s="26" t="s">
        <v>298</v>
      </c>
      <c r="B244" s="81" t="s">
        <v>160</v>
      </c>
      <c r="C244" s="82"/>
      <c r="D244" s="49" t="s">
        <v>115</v>
      </c>
      <c r="E244" s="2">
        <v>1024</v>
      </c>
      <c r="F244" s="7">
        <v>999744.94</v>
      </c>
      <c r="G244" s="8">
        <f t="shared" si="9"/>
        <v>1.9600965869440395E-4</v>
      </c>
    </row>
    <row r="245" spans="1:7" ht="45" customHeight="1" x14ac:dyDescent="0.25">
      <c r="A245" s="26" t="s">
        <v>298</v>
      </c>
      <c r="B245" s="81" t="s">
        <v>160</v>
      </c>
      <c r="C245" s="82"/>
      <c r="D245" s="47" t="s">
        <v>744</v>
      </c>
      <c r="E245" s="2">
        <v>232393</v>
      </c>
      <c r="F245" s="7">
        <v>218993052.31</v>
      </c>
      <c r="G245" s="8">
        <f t="shared" si="9"/>
        <v>4.2935704620549367E-2</v>
      </c>
    </row>
    <row r="246" spans="1:7" ht="45" customHeight="1" x14ac:dyDescent="0.25">
      <c r="A246" s="26" t="s">
        <v>298</v>
      </c>
      <c r="B246" s="81" t="s">
        <v>160</v>
      </c>
      <c r="C246" s="82"/>
      <c r="D246" s="49" t="s">
        <v>88</v>
      </c>
      <c r="E246" s="2">
        <v>41436</v>
      </c>
      <c r="F246" s="7">
        <v>55000739.240000002</v>
      </c>
      <c r="G246" s="8">
        <f t="shared" si="9"/>
        <v>1.0783426547147427E-2</v>
      </c>
    </row>
    <row r="247" spans="1:7" ht="45" customHeight="1" x14ac:dyDescent="0.25">
      <c r="A247" s="26" t="s">
        <v>298</v>
      </c>
      <c r="B247" s="81" t="s">
        <v>160</v>
      </c>
      <c r="C247" s="82"/>
      <c r="D247" s="26" t="s">
        <v>122</v>
      </c>
      <c r="E247" s="2">
        <v>1224</v>
      </c>
      <c r="F247" s="7">
        <v>1090215.54</v>
      </c>
      <c r="G247" s="8">
        <f t="shared" si="9"/>
        <v>2.137472942836153E-4</v>
      </c>
    </row>
    <row r="248" spans="1:7" ht="45" customHeight="1" x14ac:dyDescent="0.25">
      <c r="A248" s="26" t="s">
        <v>298</v>
      </c>
      <c r="B248" s="81" t="s">
        <v>160</v>
      </c>
      <c r="C248" s="82"/>
      <c r="D248" s="52" t="s">
        <v>122</v>
      </c>
      <c r="E248" s="2">
        <v>1546</v>
      </c>
      <c r="F248" s="7">
        <v>1377020.6</v>
      </c>
      <c r="G248" s="8">
        <f t="shared" si="9"/>
        <v>2.6997819846046267E-4</v>
      </c>
    </row>
    <row r="249" spans="1:7" ht="45" customHeight="1" x14ac:dyDescent="0.25">
      <c r="A249" s="26" t="s">
        <v>298</v>
      </c>
      <c r="B249" s="81" t="s">
        <v>160</v>
      </c>
      <c r="C249" s="82"/>
      <c r="D249" s="49" t="s">
        <v>126</v>
      </c>
      <c r="E249" s="6">
        <v>2068</v>
      </c>
      <c r="F249" s="7">
        <v>1973540.26</v>
      </c>
      <c r="G249" s="8">
        <f t="shared" si="9"/>
        <v>3.869316435672735E-4</v>
      </c>
    </row>
    <row r="250" spans="1:7" ht="45" hidden="1" customHeight="1" x14ac:dyDescent="0.25">
      <c r="A250" s="26" t="s">
        <v>298</v>
      </c>
      <c r="B250" s="81" t="s">
        <v>160</v>
      </c>
      <c r="C250" s="82"/>
      <c r="D250" s="26" t="s">
        <v>713</v>
      </c>
      <c r="E250" s="6">
        <v>0</v>
      </c>
      <c r="F250" s="7">
        <v>0</v>
      </c>
      <c r="G250" s="8">
        <f t="shared" si="9"/>
        <v>0</v>
      </c>
    </row>
    <row r="251" spans="1:7" x14ac:dyDescent="0.25">
      <c r="A251" s="26" t="s">
        <v>293</v>
      </c>
      <c r="B251" s="88"/>
      <c r="C251" s="88"/>
      <c r="D251" s="31"/>
      <c r="E251" s="1"/>
      <c r="F251" s="7">
        <f>SUM(F243:F250)</f>
        <v>359435386.35000002</v>
      </c>
      <c r="G251" s="8">
        <f t="shared" si="9"/>
        <v>7.0470781678729708E-2</v>
      </c>
    </row>
    <row r="253" spans="1:7" x14ac:dyDescent="0.25">
      <c r="A253" s="3" t="s">
        <v>519</v>
      </c>
    </row>
    <row r="254" spans="1:7" ht="30" x14ac:dyDescent="0.25">
      <c r="A254" s="89" t="s">
        <v>25</v>
      </c>
      <c r="B254" s="90"/>
      <c r="C254" s="90"/>
      <c r="D254" s="90"/>
      <c r="E254" s="91"/>
      <c r="F254" s="26" t="s">
        <v>21</v>
      </c>
      <c r="G254" s="26" t="s">
        <v>2</v>
      </c>
    </row>
    <row r="255" spans="1:7" x14ac:dyDescent="0.25">
      <c r="A255" s="53" t="s">
        <v>749</v>
      </c>
      <c r="B255" s="54"/>
      <c r="C255" s="54"/>
      <c r="D255" s="54"/>
      <c r="E255" s="55"/>
      <c r="F255" s="7">
        <v>15575.34</v>
      </c>
      <c r="G255" s="8">
        <f t="shared" ref="G255" si="10">F255/$F$263</f>
        <v>3.0536959531391054E-6</v>
      </c>
    </row>
    <row r="256" spans="1:7" x14ac:dyDescent="0.25">
      <c r="A256" s="53" t="s">
        <v>750</v>
      </c>
      <c r="B256" s="58"/>
      <c r="C256" s="54"/>
      <c r="D256" s="54"/>
      <c r="E256" s="55"/>
      <c r="F256" s="52">
        <v>145.88999999999999</v>
      </c>
      <c r="G256" s="8">
        <f>F256/$F$263</f>
        <v>2.860314462499464E-8</v>
      </c>
    </row>
    <row r="257" spans="1:7" ht="15" customHeight="1" x14ac:dyDescent="0.25">
      <c r="A257" s="83" t="s">
        <v>745</v>
      </c>
      <c r="B257" s="84"/>
      <c r="C257" s="84"/>
      <c r="D257" s="84"/>
      <c r="E257" s="85"/>
      <c r="F257" s="7">
        <v>268.64</v>
      </c>
      <c r="G257" s="8">
        <f>F257/$F$263</f>
        <v>5.2669468586322304E-8</v>
      </c>
    </row>
    <row r="258" spans="1:7" ht="15" customHeight="1" x14ac:dyDescent="0.25">
      <c r="A258" s="83" t="s">
        <v>746</v>
      </c>
      <c r="B258" s="84"/>
      <c r="C258" s="84"/>
      <c r="D258" s="84"/>
      <c r="E258" s="85"/>
      <c r="F258" s="7">
        <v>671.77</v>
      </c>
      <c r="G258" s="8">
        <f t="shared" ref="G258:G261" si="11">F258/$F$263</f>
        <v>1.3170700160897014E-7</v>
      </c>
    </row>
    <row r="259" spans="1:7" ht="15" customHeight="1" x14ac:dyDescent="0.25">
      <c r="A259" s="83" t="s">
        <v>747</v>
      </c>
      <c r="B259" s="84"/>
      <c r="C259" s="84"/>
      <c r="D259" s="84"/>
      <c r="E259" s="85"/>
      <c r="F259" s="7">
        <v>940.65</v>
      </c>
      <c r="G259" s="8">
        <f t="shared" si="11"/>
        <v>1.8442352451505387E-7</v>
      </c>
    </row>
    <row r="260" spans="1:7" ht="15" customHeight="1" x14ac:dyDescent="0.25">
      <c r="A260" s="83" t="s">
        <v>748</v>
      </c>
      <c r="B260" s="84"/>
      <c r="C260" s="84"/>
      <c r="D260" s="84"/>
      <c r="E260" s="85"/>
      <c r="F260" s="7">
        <v>403.19</v>
      </c>
      <c r="G260" s="8">
        <f t="shared" si="11"/>
        <v>7.9049296602588183E-8</v>
      </c>
    </row>
    <row r="261" spans="1:7" ht="15" customHeight="1" x14ac:dyDescent="0.25">
      <c r="A261" s="71" t="s">
        <v>293</v>
      </c>
      <c r="B261" s="86"/>
      <c r="C261" s="86"/>
      <c r="D261" s="86"/>
      <c r="E261" s="72"/>
      <c r="F261" s="7">
        <f>SUM(F255:F260)</f>
        <v>18005.48</v>
      </c>
      <c r="G261" s="8">
        <f t="shared" si="11"/>
        <v>3.5301483890770342E-6</v>
      </c>
    </row>
    <row r="263" spans="1:7" x14ac:dyDescent="0.25">
      <c r="A263" s="66" t="s">
        <v>26</v>
      </c>
      <c r="B263" s="67"/>
      <c r="C263" s="67"/>
      <c r="D263" s="67"/>
      <c r="E263" s="68"/>
      <c r="F263" s="7">
        <f>F185+F205+F209+F213+F224+F234+F239+F251+F261+F201</f>
        <v>5100488142.5699997</v>
      </c>
      <c r="G263" s="8">
        <f>F263/$F$263</f>
        <v>1</v>
      </c>
    </row>
  </sheetData>
  <mergeCells count="44">
    <mergeCell ref="A257:E257"/>
    <mergeCell ref="A261:E261"/>
    <mergeCell ref="B234:E234"/>
    <mergeCell ref="B251:C251"/>
    <mergeCell ref="A254:E254"/>
    <mergeCell ref="B243:C243"/>
    <mergeCell ref="A258:E258"/>
    <mergeCell ref="B248:C248"/>
    <mergeCell ref="B244:C244"/>
    <mergeCell ref="B245:C245"/>
    <mergeCell ref="B246:C246"/>
    <mergeCell ref="B249:C249"/>
    <mergeCell ref="B250:C250"/>
    <mergeCell ref="B247:C247"/>
    <mergeCell ref="A259:E259"/>
    <mergeCell ref="A260:E260"/>
    <mergeCell ref="D213:E213"/>
    <mergeCell ref="B239:C239"/>
    <mergeCell ref="D239:E239"/>
    <mergeCell ref="D231:E231"/>
    <mergeCell ref="D232:E232"/>
    <mergeCell ref="D233:E233"/>
    <mergeCell ref="D229:E229"/>
    <mergeCell ref="D230:E230"/>
    <mergeCell ref="D222:E222"/>
    <mergeCell ref="D223:E223"/>
    <mergeCell ref="B238:C238"/>
    <mergeCell ref="D238:E238"/>
    <mergeCell ref="A263:E263"/>
    <mergeCell ref="A1:G1"/>
    <mergeCell ref="B242:C242"/>
    <mergeCell ref="D224:E224"/>
    <mergeCell ref="B237:C237"/>
    <mergeCell ref="D237:E237"/>
    <mergeCell ref="B224:C224"/>
    <mergeCell ref="D217:E217"/>
    <mergeCell ref="D212:E212"/>
    <mergeCell ref="D216:E216"/>
    <mergeCell ref="D218:E218"/>
    <mergeCell ref="D219:E219"/>
    <mergeCell ref="D221:E221"/>
    <mergeCell ref="D227:E227"/>
    <mergeCell ref="D228:E228"/>
    <mergeCell ref="D220:E2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2"/>
  <sheetViews>
    <sheetView tabSelected="1" zoomScale="80" zoomScaleNormal="80" workbookViewId="0">
      <selection activeCell="C9" sqref="C9"/>
    </sheetView>
  </sheetViews>
  <sheetFormatPr defaultRowHeight="15" x14ac:dyDescent="0.25"/>
  <cols>
    <col min="1" max="1" width="73.28515625" style="3" customWidth="1"/>
    <col min="2" max="2" width="62.5703125" style="3" customWidth="1"/>
    <col min="3" max="3" width="35.5703125" style="3" customWidth="1"/>
    <col min="4" max="4" width="28.5703125" style="3" customWidth="1"/>
    <col min="5" max="6" width="25.85546875" style="3" customWidth="1"/>
    <col min="7" max="7" width="27.28515625" style="3" customWidth="1"/>
    <col min="8" max="8" width="23.140625" style="3" bestFit="1" customWidth="1"/>
    <col min="9" max="9" width="13.7109375" style="3" bestFit="1" customWidth="1"/>
    <col min="10" max="10" width="19.85546875" style="3" customWidth="1"/>
    <col min="11" max="11" width="0" style="3" hidden="1" customWidth="1"/>
    <col min="12" max="12" width="14.85546875" style="3" hidden="1" customWidth="1"/>
    <col min="13" max="13" width="14.28515625" style="3" hidden="1" customWidth="1"/>
    <col min="14" max="14" width="12.42578125" style="3" hidden="1" customWidth="1"/>
    <col min="15" max="15" width="12" style="3" hidden="1" customWidth="1"/>
    <col min="16" max="16" width="32.7109375" style="3" hidden="1" customWidth="1"/>
    <col min="17" max="24" width="0" style="3" hidden="1" customWidth="1"/>
    <col min="25" max="25" width="34.5703125" style="3" hidden="1" customWidth="1"/>
    <col min="26" max="28" width="0" style="3" hidden="1" customWidth="1"/>
    <col min="29" max="29" width="18" style="3" customWidth="1"/>
    <col min="30" max="30" width="19.7109375" style="3" customWidth="1"/>
    <col min="31" max="55" width="0" style="3" hidden="1" customWidth="1"/>
    <col min="56" max="56" width="43.42578125" style="3" bestFit="1" customWidth="1"/>
    <col min="57" max="16384" width="9.140625" style="3"/>
  </cols>
  <sheetData>
    <row r="1" spans="1:8" ht="33.75" customHeight="1" x14ac:dyDescent="0.25">
      <c r="A1" s="69" t="s">
        <v>751</v>
      </c>
      <c r="B1" s="70"/>
      <c r="C1" s="70"/>
      <c r="D1" s="70"/>
      <c r="E1" s="70"/>
      <c r="F1" s="70"/>
      <c r="G1" s="70"/>
    </row>
    <row r="2" spans="1:8" ht="18.75" x14ac:dyDescent="0.3">
      <c r="A2" s="4"/>
      <c r="B2" s="4"/>
      <c r="C2" s="4"/>
    </row>
    <row r="3" spans="1:8" x14ac:dyDescent="0.25">
      <c r="A3" s="3" t="s">
        <v>510</v>
      </c>
    </row>
    <row r="4" spans="1:8" ht="45" x14ac:dyDescent="0.25">
      <c r="A4" s="5" t="s">
        <v>0</v>
      </c>
      <c r="B4" s="5" t="s">
        <v>20</v>
      </c>
      <c r="C4" s="5" t="s">
        <v>1</v>
      </c>
      <c r="D4" s="5" t="s">
        <v>22</v>
      </c>
      <c r="E4" s="5" t="s">
        <v>10</v>
      </c>
      <c r="F4" s="5" t="s">
        <v>6</v>
      </c>
      <c r="G4" s="5" t="s">
        <v>509</v>
      </c>
    </row>
    <row r="5" spans="1:8" ht="30" x14ac:dyDescent="0.25">
      <c r="A5" s="5" t="s">
        <v>434</v>
      </c>
      <c r="B5" s="5" t="s">
        <v>196</v>
      </c>
      <c r="C5" s="5" t="s">
        <v>197</v>
      </c>
      <c r="D5" s="5" t="s">
        <v>456</v>
      </c>
      <c r="E5" s="6">
        <v>1002</v>
      </c>
      <c r="F5" s="7">
        <v>975887.88</v>
      </c>
      <c r="G5" s="8">
        <f t="shared" ref="G5:G36" si="0">F5/$F$222</f>
        <v>6.3434705953854819E-4</v>
      </c>
      <c r="H5" s="65"/>
    </row>
    <row r="6" spans="1:8" x14ac:dyDescent="0.25">
      <c r="A6" s="5" t="s">
        <v>27</v>
      </c>
      <c r="B6" s="5" t="s">
        <v>160</v>
      </c>
      <c r="C6" s="5" t="s">
        <v>161</v>
      </c>
      <c r="D6" s="5" t="s">
        <v>668</v>
      </c>
      <c r="E6" s="6">
        <v>42900</v>
      </c>
      <c r="F6" s="7">
        <v>43348075.5</v>
      </c>
      <c r="G6" s="8">
        <f t="shared" si="0"/>
        <v>2.8177134682808011E-2</v>
      </c>
      <c r="H6" s="65"/>
    </row>
    <row r="7" spans="1:8" x14ac:dyDescent="0.25">
      <c r="A7" s="5" t="s">
        <v>501</v>
      </c>
      <c r="B7" s="5" t="s">
        <v>287</v>
      </c>
      <c r="C7" s="5" t="s">
        <v>288</v>
      </c>
      <c r="D7" s="5" t="s">
        <v>58</v>
      </c>
      <c r="E7" s="6">
        <v>9840</v>
      </c>
      <c r="F7" s="7">
        <v>9448466.4000000004</v>
      </c>
      <c r="G7" s="8">
        <f t="shared" si="0"/>
        <v>6.1416961936127052E-3</v>
      </c>
      <c r="H7" s="65"/>
    </row>
    <row r="8" spans="1:8" ht="23.25" customHeight="1" x14ac:dyDescent="0.25">
      <c r="A8" s="5" t="s">
        <v>442</v>
      </c>
      <c r="B8" s="5" t="s">
        <v>242</v>
      </c>
      <c r="C8" s="5" t="s">
        <v>243</v>
      </c>
      <c r="D8" s="5" t="s">
        <v>464</v>
      </c>
      <c r="E8" s="6">
        <v>5530</v>
      </c>
      <c r="F8" s="7">
        <v>5481225.4000000004</v>
      </c>
      <c r="G8" s="8">
        <f t="shared" si="0"/>
        <v>3.5629084922727009E-3</v>
      </c>
      <c r="H8" s="65"/>
    </row>
    <row r="9" spans="1:8" ht="30" x14ac:dyDescent="0.25">
      <c r="A9" s="5" t="s">
        <v>373</v>
      </c>
      <c r="B9" s="5" t="s">
        <v>242</v>
      </c>
      <c r="C9" s="5" t="s">
        <v>243</v>
      </c>
      <c r="D9" s="5" t="s">
        <v>108</v>
      </c>
      <c r="E9" s="6">
        <v>333</v>
      </c>
      <c r="F9" s="7">
        <v>329197.14</v>
      </c>
      <c r="G9" s="8">
        <f t="shared" si="0"/>
        <v>2.1398486654788641E-4</v>
      </c>
      <c r="H9" s="65"/>
    </row>
    <row r="10" spans="1:8" x14ac:dyDescent="0.25">
      <c r="A10" s="5" t="s">
        <v>715</v>
      </c>
      <c r="B10" s="5" t="s">
        <v>160</v>
      </c>
      <c r="C10" s="5" t="s">
        <v>161</v>
      </c>
      <c r="D10" s="5" t="s">
        <v>714</v>
      </c>
      <c r="E10" s="6">
        <v>550</v>
      </c>
      <c r="F10" s="7">
        <v>546166.5</v>
      </c>
      <c r="G10" s="8">
        <f t="shared" si="0"/>
        <v>3.550193832650739E-4</v>
      </c>
      <c r="H10" s="65"/>
    </row>
    <row r="11" spans="1:8" ht="30" x14ac:dyDescent="0.25">
      <c r="A11" s="5" t="s">
        <v>319</v>
      </c>
      <c r="B11" s="5" t="s">
        <v>188</v>
      </c>
      <c r="C11" s="5" t="s">
        <v>189</v>
      </c>
      <c r="D11" s="5" t="s">
        <v>146</v>
      </c>
      <c r="E11" s="6">
        <v>24500</v>
      </c>
      <c r="F11" s="7">
        <v>24475704.329999998</v>
      </c>
      <c r="G11" s="8">
        <f t="shared" si="0"/>
        <v>1.5909707856880454E-2</v>
      </c>
      <c r="H11" s="65"/>
    </row>
    <row r="12" spans="1:8" ht="30" x14ac:dyDescent="0.25">
      <c r="A12" s="5" t="s">
        <v>406</v>
      </c>
      <c r="B12" s="5" t="s">
        <v>271</v>
      </c>
      <c r="C12" s="5" t="s">
        <v>272</v>
      </c>
      <c r="D12" s="5" t="s">
        <v>53</v>
      </c>
      <c r="E12" s="6">
        <v>48000</v>
      </c>
      <c r="F12" s="7">
        <v>47925600</v>
      </c>
      <c r="G12" s="8">
        <f t="shared" si="0"/>
        <v>3.1152619127333196E-2</v>
      </c>
      <c r="H12" s="65"/>
    </row>
    <row r="13" spans="1:8" ht="30" x14ac:dyDescent="0.25">
      <c r="A13" s="5" t="s">
        <v>445</v>
      </c>
      <c r="B13" s="5" t="s">
        <v>271</v>
      </c>
      <c r="C13" s="5" t="s">
        <v>272</v>
      </c>
      <c r="D13" s="5" t="s">
        <v>467</v>
      </c>
      <c r="E13" s="6">
        <v>12150</v>
      </c>
      <c r="F13" s="7">
        <v>12076006.5</v>
      </c>
      <c r="G13" s="8">
        <f t="shared" si="0"/>
        <v>7.8496509396585538E-3</v>
      </c>
      <c r="H13" s="65"/>
    </row>
    <row r="14" spans="1:8" ht="30" x14ac:dyDescent="0.25">
      <c r="A14" s="5" t="s">
        <v>374</v>
      </c>
      <c r="B14" s="5" t="s">
        <v>242</v>
      </c>
      <c r="C14" s="5" t="s">
        <v>243</v>
      </c>
      <c r="D14" s="5" t="s">
        <v>109</v>
      </c>
      <c r="E14" s="6">
        <v>4700</v>
      </c>
      <c r="F14" s="7">
        <v>4650650</v>
      </c>
      <c r="G14" s="8">
        <f t="shared" si="0"/>
        <v>3.0230175134903295E-3</v>
      </c>
      <c r="H14" s="65"/>
    </row>
    <row r="15" spans="1:8" ht="30" x14ac:dyDescent="0.25">
      <c r="A15" s="5" t="s">
        <v>644</v>
      </c>
      <c r="B15" s="5" t="s">
        <v>196</v>
      </c>
      <c r="C15" s="5" t="s">
        <v>197</v>
      </c>
      <c r="D15" s="5" t="s">
        <v>641</v>
      </c>
      <c r="E15" s="6">
        <v>1000</v>
      </c>
      <c r="F15" s="7">
        <v>943580</v>
      </c>
      <c r="G15" s="8">
        <f t="shared" si="0"/>
        <v>6.1334627748362166E-4</v>
      </c>
      <c r="H15" s="65"/>
    </row>
    <row r="16" spans="1:8" ht="30" x14ac:dyDescent="0.25">
      <c r="A16" s="5" t="s">
        <v>443</v>
      </c>
      <c r="B16" s="5" t="s">
        <v>242</v>
      </c>
      <c r="C16" s="5" t="s">
        <v>243</v>
      </c>
      <c r="D16" s="5" t="s">
        <v>465</v>
      </c>
      <c r="E16" s="6">
        <v>100</v>
      </c>
      <c r="F16" s="7">
        <v>103924.47</v>
      </c>
      <c r="G16" s="8">
        <f t="shared" si="0"/>
        <v>6.7553028692806454E-5</v>
      </c>
      <c r="H16" s="65"/>
    </row>
    <row r="17" spans="1:8" x14ac:dyDescent="0.25">
      <c r="A17" s="5" t="s">
        <v>685</v>
      </c>
      <c r="B17" s="5" t="s">
        <v>160</v>
      </c>
      <c r="C17" s="5" t="s">
        <v>161</v>
      </c>
      <c r="D17" s="5" t="s">
        <v>683</v>
      </c>
      <c r="E17" s="6">
        <v>250</v>
      </c>
      <c r="F17" s="7">
        <v>243432.5</v>
      </c>
      <c r="G17" s="8">
        <f t="shared" si="0"/>
        <v>1.5823609836318247E-4</v>
      </c>
      <c r="H17" s="65"/>
    </row>
    <row r="18" spans="1:8" ht="30" x14ac:dyDescent="0.25">
      <c r="A18" s="5" t="s">
        <v>380</v>
      </c>
      <c r="B18" s="5" t="s">
        <v>242</v>
      </c>
      <c r="C18" s="5" t="s">
        <v>243</v>
      </c>
      <c r="D18" s="5" t="s">
        <v>111</v>
      </c>
      <c r="E18" s="6">
        <v>140</v>
      </c>
      <c r="F18" s="7">
        <v>143580.53</v>
      </c>
      <c r="G18" s="8">
        <f t="shared" si="0"/>
        <v>9.3330277872173488E-5</v>
      </c>
      <c r="H18" s="65"/>
    </row>
    <row r="19" spans="1:8" x14ac:dyDescent="0.25">
      <c r="A19" s="5" t="s">
        <v>433</v>
      </c>
      <c r="B19" s="5" t="s">
        <v>166</v>
      </c>
      <c r="C19" s="5" t="s">
        <v>167</v>
      </c>
      <c r="D19" s="5" t="s">
        <v>455</v>
      </c>
      <c r="E19" s="6">
        <v>5000</v>
      </c>
      <c r="F19" s="7">
        <v>5058660.95</v>
      </c>
      <c r="G19" s="8">
        <f t="shared" si="0"/>
        <v>3.2882329667164004E-3</v>
      </c>
      <c r="H19" s="65"/>
    </row>
    <row r="20" spans="1:8" ht="30" x14ac:dyDescent="0.25">
      <c r="A20" s="5" t="s">
        <v>310</v>
      </c>
      <c r="B20" s="5" t="s">
        <v>176</v>
      </c>
      <c r="C20" s="5" t="s">
        <v>177</v>
      </c>
      <c r="D20" s="5" t="s">
        <v>114</v>
      </c>
      <c r="E20" s="6">
        <v>491</v>
      </c>
      <c r="F20" s="7">
        <v>485776.88</v>
      </c>
      <c r="G20" s="8">
        <f t="shared" si="0"/>
        <v>3.1576489649590703E-4</v>
      </c>
      <c r="H20" s="65"/>
    </row>
    <row r="21" spans="1:8" ht="30" x14ac:dyDescent="0.25">
      <c r="A21" s="5" t="s">
        <v>376</v>
      </c>
      <c r="B21" s="5" t="s">
        <v>242</v>
      </c>
      <c r="C21" s="5" t="s">
        <v>243</v>
      </c>
      <c r="D21" s="5" t="s">
        <v>110</v>
      </c>
      <c r="E21" s="6">
        <v>4000</v>
      </c>
      <c r="F21" s="7">
        <v>4134480</v>
      </c>
      <c r="G21" s="8">
        <f t="shared" si="0"/>
        <v>2.6874964680583353E-3</v>
      </c>
      <c r="H21" s="65"/>
    </row>
    <row r="22" spans="1:8" x14ac:dyDescent="0.25">
      <c r="A22" s="5" t="s">
        <v>39</v>
      </c>
      <c r="B22" s="5" t="s">
        <v>160</v>
      </c>
      <c r="C22" s="5" t="s">
        <v>161</v>
      </c>
      <c r="D22" s="5" t="s">
        <v>126</v>
      </c>
      <c r="E22" s="6">
        <v>14500</v>
      </c>
      <c r="F22" s="7">
        <v>14755780</v>
      </c>
      <c r="G22" s="8">
        <f t="shared" si="0"/>
        <v>9.5915584628407501E-3</v>
      </c>
      <c r="H22" s="65"/>
    </row>
    <row r="23" spans="1:8" ht="30" x14ac:dyDescent="0.25">
      <c r="A23" s="5" t="s">
        <v>351</v>
      </c>
      <c r="B23" s="5" t="s">
        <v>226</v>
      </c>
      <c r="C23" s="5" t="s">
        <v>227</v>
      </c>
      <c r="D23" s="5" t="s">
        <v>75</v>
      </c>
      <c r="E23" s="6">
        <v>5144</v>
      </c>
      <c r="F23" s="7">
        <v>4971315.92</v>
      </c>
      <c r="G23" s="8">
        <f t="shared" si="0"/>
        <v>3.2314569127440871E-3</v>
      </c>
      <c r="H23" s="65"/>
    </row>
    <row r="24" spans="1:8" ht="30" x14ac:dyDescent="0.25">
      <c r="A24" s="5" t="s">
        <v>391</v>
      </c>
      <c r="B24" s="5" t="s">
        <v>252</v>
      </c>
      <c r="C24" s="5" t="s">
        <v>253</v>
      </c>
      <c r="D24" s="5" t="s">
        <v>133</v>
      </c>
      <c r="E24" s="6">
        <v>1660</v>
      </c>
      <c r="F24" s="7">
        <v>1651617</v>
      </c>
      <c r="G24" s="8">
        <f t="shared" si="0"/>
        <v>1.0735847927877517E-3</v>
      </c>
      <c r="H24" s="65"/>
    </row>
    <row r="25" spans="1:8" x14ac:dyDescent="0.25">
      <c r="A25" s="5" t="s">
        <v>42</v>
      </c>
      <c r="B25" s="5" t="s">
        <v>160</v>
      </c>
      <c r="C25" s="5" t="s">
        <v>161</v>
      </c>
      <c r="D25" s="5" t="s">
        <v>88</v>
      </c>
      <c r="E25" s="6">
        <v>9000</v>
      </c>
      <c r="F25" s="7">
        <v>12499075.08</v>
      </c>
      <c r="G25" s="8">
        <f t="shared" si="0"/>
        <v>8.1246541600143076E-3</v>
      </c>
      <c r="H25" s="65"/>
    </row>
    <row r="26" spans="1:8" ht="30" x14ac:dyDescent="0.25">
      <c r="A26" s="5" t="s">
        <v>354</v>
      </c>
      <c r="B26" s="5" t="s">
        <v>226</v>
      </c>
      <c r="C26" s="5" t="s">
        <v>227</v>
      </c>
      <c r="D26" s="5" t="s">
        <v>76</v>
      </c>
      <c r="E26" s="6">
        <v>22100</v>
      </c>
      <c r="F26" s="7">
        <v>21488935</v>
      </c>
      <c r="G26" s="8">
        <f t="shared" si="0"/>
        <v>1.3968246772226529E-2</v>
      </c>
      <c r="H26" s="65"/>
    </row>
    <row r="27" spans="1:8" ht="30" x14ac:dyDescent="0.25">
      <c r="A27" s="5" t="s">
        <v>328</v>
      </c>
      <c r="B27" s="5" t="s">
        <v>196</v>
      </c>
      <c r="C27" s="5" t="s">
        <v>197</v>
      </c>
      <c r="D27" s="5" t="s">
        <v>99</v>
      </c>
      <c r="E27" s="6">
        <v>4700</v>
      </c>
      <c r="F27" s="7">
        <v>4467859.95</v>
      </c>
      <c r="G27" s="8">
        <f t="shared" si="0"/>
        <v>2.9042002465616695E-3</v>
      </c>
      <c r="H27" s="65"/>
    </row>
    <row r="28" spans="1:8" x14ac:dyDescent="0.25">
      <c r="A28" s="5" t="s">
        <v>365</v>
      </c>
      <c r="B28" s="5" t="s">
        <v>232</v>
      </c>
      <c r="C28" s="5" t="s">
        <v>233</v>
      </c>
      <c r="D28" s="5" t="s">
        <v>85</v>
      </c>
      <c r="E28" s="6">
        <v>342</v>
      </c>
      <c r="F28" s="7">
        <v>341168.94</v>
      </c>
      <c r="G28" s="8">
        <f t="shared" si="0"/>
        <v>2.2176678113359024E-4</v>
      </c>
      <c r="H28" s="65"/>
    </row>
    <row r="29" spans="1:8" x14ac:dyDescent="0.25">
      <c r="A29" s="5" t="s">
        <v>686</v>
      </c>
      <c r="B29" s="5" t="s">
        <v>261</v>
      </c>
      <c r="C29" s="5">
        <v>1027700049486</v>
      </c>
      <c r="D29" s="5" t="s">
        <v>684</v>
      </c>
      <c r="E29" s="6">
        <v>3000</v>
      </c>
      <c r="F29" s="7">
        <v>3065730</v>
      </c>
      <c r="G29" s="8">
        <f t="shared" si="0"/>
        <v>1.992787133332482E-3</v>
      </c>
      <c r="H29" s="65"/>
    </row>
    <row r="30" spans="1:8" ht="30" x14ac:dyDescent="0.25">
      <c r="A30" s="5" t="s">
        <v>356</v>
      </c>
      <c r="B30" s="5" t="s">
        <v>226</v>
      </c>
      <c r="C30" s="5" t="s">
        <v>227</v>
      </c>
      <c r="D30" s="5" t="s">
        <v>575</v>
      </c>
      <c r="E30" s="6">
        <v>2440</v>
      </c>
      <c r="F30" s="7">
        <v>2375243.42</v>
      </c>
      <c r="G30" s="8">
        <f t="shared" si="0"/>
        <v>1.5439567495861152E-3</v>
      </c>
      <c r="H30" s="65"/>
    </row>
    <row r="31" spans="1:8" x14ac:dyDescent="0.25">
      <c r="A31" s="5" t="s">
        <v>396</v>
      </c>
      <c r="B31" s="5" t="s">
        <v>261</v>
      </c>
      <c r="C31" s="5" t="s">
        <v>262</v>
      </c>
      <c r="D31" s="5" t="s">
        <v>143</v>
      </c>
      <c r="E31" s="6">
        <v>9220</v>
      </c>
      <c r="F31" s="7">
        <v>9291823.8000000007</v>
      </c>
      <c r="G31" s="8">
        <f t="shared" si="0"/>
        <v>6.039875303380445E-3</v>
      </c>
      <c r="H31" s="65"/>
    </row>
    <row r="32" spans="1:8" x14ac:dyDescent="0.25">
      <c r="A32" s="5" t="s">
        <v>429</v>
      </c>
      <c r="B32" s="5" t="s">
        <v>476</v>
      </c>
      <c r="C32" s="5" t="s">
        <v>477</v>
      </c>
      <c r="D32" s="5" t="s">
        <v>451</v>
      </c>
      <c r="E32" s="6">
        <v>142</v>
      </c>
      <c r="F32" s="7">
        <v>87227.76</v>
      </c>
      <c r="G32" s="8">
        <f t="shared" si="0"/>
        <v>5.6699826076469138E-5</v>
      </c>
      <c r="H32" s="65"/>
    </row>
    <row r="33" spans="1:8" x14ac:dyDescent="0.25">
      <c r="A33" s="5" t="s">
        <v>427</v>
      </c>
      <c r="B33" s="5" t="s">
        <v>162</v>
      </c>
      <c r="C33" s="5" t="s">
        <v>163</v>
      </c>
      <c r="D33" s="5" t="s">
        <v>449</v>
      </c>
      <c r="E33" s="6">
        <v>220</v>
      </c>
      <c r="F33" s="7">
        <v>145337.5</v>
      </c>
      <c r="G33" s="8">
        <f t="shared" si="0"/>
        <v>9.4472344267339137E-5</v>
      </c>
      <c r="H33" s="65"/>
    </row>
    <row r="34" spans="1:8" x14ac:dyDescent="0.25">
      <c r="A34" s="5" t="s">
        <v>41</v>
      </c>
      <c r="B34" s="5" t="s">
        <v>160</v>
      </c>
      <c r="C34" s="5" t="s">
        <v>161</v>
      </c>
      <c r="D34" s="5" t="s">
        <v>128</v>
      </c>
      <c r="E34" s="6">
        <v>18850</v>
      </c>
      <c r="F34" s="7">
        <v>19103909.5</v>
      </c>
      <c r="G34" s="8">
        <f t="shared" si="0"/>
        <v>1.2417931470791026E-2</v>
      </c>
      <c r="H34" s="65"/>
    </row>
    <row r="35" spans="1:8" x14ac:dyDescent="0.25">
      <c r="A35" s="5" t="s">
        <v>430</v>
      </c>
      <c r="B35" s="5" t="s">
        <v>478</v>
      </c>
      <c r="C35" s="5" t="s">
        <v>479</v>
      </c>
      <c r="D35" s="5" t="s">
        <v>452</v>
      </c>
      <c r="E35" s="6">
        <v>14717</v>
      </c>
      <c r="F35" s="7">
        <v>2222267</v>
      </c>
      <c r="G35" s="8">
        <f t="shared" si="0"/>
        <v>1.4445189512544729E-3</v>
      </c>
      <c r="H35" s="65"/>
    </row>
    <row r="36" spans="1:8" ht="30" x14ac:dyDescent="0.25">
      <c r="A36" s="5" t="s">
        <v>375</v>
      </c>
      <c r="B36" s="5" t="s">
        <v>242</v>
      </c>
      <c r="C36" s="5" t="s">
        <v>243</v>
      </c>
      <c r="D36" s="5" t="s">
        <v>104</v>
      </c>
      <c r="E36" s="6">
        <v>1800</v>
      </c>
      <c r="F36" s="7">
        <v>1850709.1</v>
      </c>
      <c r="G36" s="8">
        <f t="shared" si="0"/>
        <v>1.202998725269785E-3</v>
      </c>
      <c r="H36" s="65"/>
    </row>
    <row r="37" spans="1:8" x14ac:dyDescent="0.25">
      <c r="A37" s="5" t="s">
        <v>28</v>
      </c>
      <c r="B37" s="5" t="s">
        <v>160</v>
      </c>
      <c r="C37" s="5" t="s">
        <v>161</v>
      </c>
      <c r="D37" s="5" t="s">
        <v>115</v>
      </c>
      <c r="E37" s="6">
        <v>12400</v>
      </c>
      <c r="F37" s="7">
        <v>12503759</v>
      </c>
      <c r="G37" s="8">
        <f t="shared" ref="G37:G68" si="1">F37/$F$222</f>
        <v>8.1276988037075094E-3</v>
      </c>
      <c r="H37" s="65"/>
    </row>
    <row r="38" spans="1:8" x14ac:dyDescent="0.25">
      <c r="A38" s="5" t="s">
        <v>29</v>
      </c>
      <c r="B38" s="5" t="s">
        <v>160</v>
      </c>
      <c r="C38" s="5" t="s">
        <v>161</v>
      </c>
      <c r="D38" s="5" t="s">
        <v>116</v>
      </c>
      <c r="E38" s="6">
        <v>13000</v>
      </c>
      <c r="F38" s="7">
        <v>11388650</v>
      </c>
      <c r="G38" s="8">
        <f t="shared" si="1"/>
        <v>7.4028551718602004E-3</v>
      </c>
      <c r="H38" s="65"/>
    </row>
    <row r="39" spans="1:8" ht="30" x14ac:dyDescent="0.25">
      <c r="A39" s="5" t="s">
        <v>352</v>
      </c>
      <c r="B39" s="5" t="s">
        <v>226</v>
      </c>
      <c r="C39" s="5" t="s">
        <v>227</v>
      </c>
      <c r="D39" s="5" t="s">
        <v>71</v>
      </c>
      <c r="E39" s="6">
        <v>21849</v>
      </c>
      <c r="F39" s="7">
        <v>21610845.899999999</v>
      </c>
      <c r="G39" s="8">
        <f t="shared" si="1"/>
        <v>1.404749134788485E-2</v>
      </c>
      <c r="H39" s="65"/>
    </row>
    <row r="40" spans="1:8" ht="30" x14ac:dyDescent="0.25">
      <c r="A40" s="5" t="s">
        <v>377</v>
      </c>
      <c r="B40" s="5" t="s">
        <v>242</v>
      </c>
      <c r="C40" s="5" t="s">
        <v>243</v>
      </c>
      <c r="D40" s="5" t="s">
        <v>105</v>
      </c>
      <c r="E40" s="6">
        <v>7098</v>
      </c>
      <c r="F40" s="7">
        <v>6942127.9199999999</v>
      </c>
      <c r="G40" s="8">
        <f t="shared" si="1"/>
        <v>4.5125249767344767E-3</v>
      </c>
      <c r="H40" s="65"/>
    </row>
    <row r="41" spans="1:8" ht="16.5" customHeight="1" x14ac:dyDescent="0.25">
      <c r="A41" s="5" t="s">
        <v>428</v>
      </c>
      <c r="B41" s="5" t="s">
        <v>474</v>
      </c>
      <c r="C41" s="5" t="s">
        <v>475</v>
      </c>
      <c r="D41" s="5" t="s">
        <v>450</v>
      </c>
      <c r="E41" s="6">
        <v>138</v>
      </c>
      <c r="F41" s="7">
        <v>92880.21</v>
      </c>
      <c r="G41" s="8">
        <f t="shared" si="1"/>
        <v>6.0374034056886599E-5</v>
      </c>
      <c r="H41" s="65"/>
    </row>
    <row r="42" spans="1:8" x14ac:dyDescent="0.25">
      <c r="A42" s="5" t="s">
        <v>340</v>
      </c>
      <c r="B42" s="5" t="s">
        <v>212</v>
      </c>
      <c r="C42" s="5" t="s">
        <v>213</v>
      </c>
      <c r="D42" s="5" t="s">
        <v>78</v>
      </c>
      <c r="E42" s="6">
        <v>5500</v>
      </c>
      <c r="F42" s="7">
        <v>5657190</v>
      </c>
      <c r="G42" s="8">
        <f t="shared" si="1"/>
        <v>3.6772890772563743E-3</v>
      </c>
      <c r="H42" s="65"/>
    </row>
    <row r="43" spans="1:8" ht="30" x14ac:dyDescent="0.25">
      <c r="A43" s="5" t="s">
        <v>325</v>
      </c>
      <c r="B43" s="5" t="s">
        <v>196</v>
      </c>
      <c r="C43" s="5" t="s">
        <v>197</v>
      </c>
      <c r="D43" s="5" t="s">
        <v>94</v>
      </c>
      <c r="E43" s="6">
        <v>4737</v>
      </c>
      <c r="F43" s="7">
        <v>4577031.51</v>
      </c>
      <c r="G43" s="8">
        <f t="shared" si="1"/>
        <v>2.9751639909533262E-3</v>
      </c>
      <c r="H43" s="65"/>
    </row>
    <row r="44" spans="1:8" x14ac:dyDescent="0.25">
      <c r="A44" s="5" t="s">
        <v>364</v>
      </c>
      <c r="B44" s="5" t="s">
        <v>230</v>
      </c>
      <c r="C44" s="5" t="s">
        <v>231</v>
      </c>
      <c r="D44" s="5" t="s">
        <v>69</v>
      </c>
      <c r="E44" s="6">
        <v>19000</v>
      </c>
      <c r="F44" s="7">
        <v>7614060</v>
      </c>
      <c r="G44" s="8">
        <f t="shared" si="1"/>
        <v>4.949294556409572E-3</v>
      </c>
      <c r="H44" s="65"/>
    </row>
    <row r="45" spans="1:8" x14ac:dyDescent="0.25">
      <c r="A45" s="5" t="s">
        <v>370</v>
      </c>
      <c r="B45" s="5" t="s">
        <v>238</v>
      </c>
      <c r="C45" s="5" t="s">
        <v>239</v>
      </c>
      <c r="D45" s="5" t="s">
        <v>82</v>
      </c>
      <c r="E45" s="6">
        <v>4973</v>
      </c>
      <c r="F45" s="7">
        <v>4943062.54</v>
      </c>
      <c r="G45" s="8">
        <f t="shared" si="1"/>
        <v>3.2130916385232156E-3</v>
      </c>
      <c r="H45" s="65"/>
    </row>
    <row r="46" spans="1:8" x14ac:dyDescent="0.25">
      <c r="A46" s="5" t="s">
        <v>615</v>
      </c>
      <c r="B46" s="5" t="s">
        <v>261</v>
      </c>
      <c r="C46" s="5" t="s">
        <v>262</v>
      </c>
      <c r="D46" s="5" t="s">
        <v>612</v>
      </c>
      <c r="E46" s="6">
        <v>4000</v>
      </c>
      <c r="F46" s="7">
        <v>3744200</v>
      </c>
      <c r="G46" s="8">
        <f t="shared" si="1"/>
        <v>2.433806494578283E-3</v>
      </c>
      <c r="H46" s="65"/>
    </row>
    <row r="47" spans="1:8" x14ac:dyDescent="0.25">
      <c r="A47" s="5" t="s">
        <v>441</v>
      </c>
      <c r="B47" s="5" t="s">
        <v>234</v>
      </c>
      <c r="C47" s="5" t="s">
        <v>235</v>
      </c>
      <c r="D47" s="5" t="s">
        <v>463</v>
      </c>
      <c r="E47" s="6">
        <v>35000</v>
      </c>
      <c r="F47" s="7">
        <v>35718549.399999999</v>
      </c>
      <c r="G47" s="8">
        <f t="shared" si="1"/>
        <v>2.3217786845423648E-2</v>
      </c>
      <c r="H47" s="65"/>
    </row>
    <row r="48" spans="1:8" x14ac:dyDescent="0.25">
      <c r="A48" s="5" t="s">
        <v>45</v>
      </c>
      <c r="B48" s="5" t="s">
        <v>162</v>
      </c>
      <c r="C48" s="9" t="s">
        <v>163</v>
      </c>
      <c r="D48" s="5" t="s">
        <v>83</v>
      </c>
      <c r="E48" s="6">
        <v>30000</v>
      </c>
      <c r="F48" s="7">
        <v>7410000</v>
      </c>
      <c r="G48" s="8">
        <f t="shared" si="1"/>
        <v>4.8166513874325825E-3</v>
      </c>
      <c r="H48" s="65"/>
    </row>
    <row r="49" spans="1:8" x14ac:dyDescent="0.25">
      <c r="A49" s="5" t="s">
        <v>431</v>
      </c>
      <c r="B49" s="5" t="s">
        <v>480</v>
      </c>
      <c r="C49" s="5" t="s">
        <v>481</v>
      </c>
      <c r="D49" s="5" t="s">
        <v>453</v>
      </c>
      <c r="E49" s="6">
        <v>14650</v>
      </c>
      <c r="F49" s="7">
        <v>10835872.5</v>
      </c>
      <c r="G49" s="8">
        <f t="shared" si="1"/>
        <v>7.0435385035313861E-3</v>
      </c>
      <c r="H49" s="65"/>
    </row>
    <row r="50" spans="1:8" ht="30" x14ac:dyDescent="0.25">
      <c r="A50" s="5" t="s">
        <v>357</v>
      </c>
      <c r="B50" s="5" t="s">
        <v>226</v>
      </c>
      <c r="C50" s="5" t="s">
        <v>227</v>
      </c>
      <c r="D50" s="5" t="s">
        <v>72</v>
      </c>
      <c r="E50" s="6">
        <v>6200</v>
      </c>
      <c r="F50" s="7">
        <v>6241576.8899999997</v>
      </c>
      <c r="G50" s="8">
        <f t="shared" si="1"/>
        <v>4.0571524948698574E-3</v>
      </c>
      <c r="H50" s="65"/>
    </row>
    <row r="51" spans="1:8" ht="30" x14ac:dyDescent="0.25">
      <c r="A51" s="5" t="s">
        <v>378</v>
      </c>
      <c r="B51" s="5" t="s">
        <v>242</v>
      </c>
      <c r="C51" s="5" t="s">
        <v>243</v>
      </c>
      <c r="D51" s="5" t="s">
        <v>106</v>
      </c>
      <c r="E51" s="6">
        <v>5410</v>
      </c>
      <c r="F51" s="7">
        <v>5357144.3</v>
      </c>
      <c r="G51" s="8">
        <f t="shared" si="1"/>
        <v>3.4822532422768625E-3</v>
      </c>
      <c r="H51" s="65"/>
    </row>
    <row r="52" spans="1:8" x14ac:dyDescent="0.25">
      <c r="A52" s="49" t="s">
        <v>729</v>
      </c>
      <c r="B52" s="49" t="s">
        <v>160</v>
      </c>
      <c r="C52" s="49" t="s">
        <v>161</v>
      </c>
      <c r="D52" s="49" t="s">
        <v>713</v>
      </c>
      <c r="E52" s="6">
        <v>8000</v>
      </c>
      <c r="F52" s="7">
        <v>7020340</v>
      </c>
      <c r="G52" s="8">
        <f t="shared" si="1"/>
        <v>4.5633644266192255E-3</v>
      </c>
      <c r="H52" s="65"/>
    </row>
    <row r="53" spans="1:8" x14ac:dyDescent="0.25">
      <c r="A53" s="5" t="s">
        <v>435</v>
      </c>
      <c r="B53" s="5" t="s">
        <v>202</v>
      </c>
      <c r="C53" s="5" t="s">
        <v>203</v>
      </c>
      <c r="D53" s="5" t="s">
        <v>457</v>
      </c>
      <c r="E53" s="6">
        <v>20000</v>
      </c>
      <c r="F53" s="7">
        <v>18294600</v>
      </c>
      <c r="G53" s="8">
        <f t="shared" si="1"/>
        <v>1.1891863761474242E-2</v>
      </c>
      <c r="H53" s="65"/>
    </row>
    <row r="54" spans="1:8" x14ac:dyDescent="0.25">
      <c r="A54" s="5" t="s">
        <v>437</v>
      </c>
      <c r="B54" s="5" t="s">
        <v>202</v>
      </c>
      <c r="C54" s="5" t="s">
        <v>203</v>
      </c>
      <c r="D54" s="5" t="s">
        <v>459</v>
      </c>
      <c r="E54" s="6">
        <v>5500</v>
      </c>
      <c r="F54" s="7">
        <v>5203715</v>
      </c>
      <c r="G54" s="8">
        <f t="shared" si="1"/>
        <v>3.3825210626928126E-3</v>
      </c>
      <c r="H54" s="65"/>
    </row>
    <row r="55" spans="1:8" ht="30" x14ac:dyDescent="0.25">
      <c r="A55" s="5" t="s">
        <v>379</v>
      </c>
      <c r="B55" s="5" t="s">
        <v>242</v>
      </c>
      <c r="C55" s="5" t="s">
        <v>243</v>
      </c>
      <c r="D55" s="5" t="s">
        <v>107</v>
      </c>
      <c r="E55" s="6">
        <v>12170</v>
      </c>
      <c r="F55" s="7">
        <v>11610180</v>
      </c>
      <c r="G55" s="8">
        <f t="shared" si="1"/>
        <v>7.5468541977519602E-3</v>
      </c>
      <c r="H55" s="65"/>
    </row>
    <row r="56" spans="1:8" x14ac:dyDescent="0.25">
      <c r="A56" s="5" t="s">
        <v>363</v>
      </c>
      <c r="B56" s="5" t="s">
        <v>228</v>
      </c>
      <c r="C56" s="5" t="s">
        <v>229</v>
      </c>
      <c r="D56" s="5" t="s">
        <v>66</v>
      </c>
      <c r="E56" s="6">
        <v>30048</v>
      </c>
      <c r="F56" s="7">
        <v>28724686.079999998</v>
      </c>
      <c r="G56" s="8">
        <f t="shared" si="1"/>
        <v>1.8671632801727043E-2</v>
      </c>
      <c r="H56" s="65"/>
    </row>
    <row r="57" spans="1:8" x14ac:dyDescent="0.25">
      <c r="A57" s="5" t="s">
        <v>387</v>
      </c>
      <c r="B57" s="5" t="s">
        <v>248</v>
      </c>
      <c r="C57" s="5" t="s">
        <v>249</v>
      </c>
      <c r="D57" s="5" t="s">
        <v>129</v>
      </c>
      <c r="E57" s="6">
        <v>23998</v>
      </c>
      <c r="F57" s="7">
        <v>22819698.199999999</v>
      </c>
      <c r="G57" s="8">
        <f t="shared" si="1"/>
        <v>1.4833270039922106E-2</v>
      </c>
      <c r="H57" s="65"/>
    </row>
    <row r="58" spans="1:8" x14ac:dyDescent="0.25">
      <c r="A58" s="5" t="s">
        <v>43</v>
      </c>
      <c r="B58" s="5" t="s">
        <v>160</v>
      </c>
      <c r="C58" s="5" t="s">
        <v>161</v>
      </c>
      <c r="D58" s="5" t="s">
        <v>89</v>
      </c>
      <c r="E58" s="6">
        <v>50324</v>
      </c>
      <c r="F58" s="7">
        <v>60038286.649999999</v>
      </c>
      <c r="G58" s="8">
        <f t="shared" si="1"/>
        <v>3.9026112913872819E-2</v>
      </c>
      <c r="H58" s="65"/>
    </row>
    <row r="59" spans="1:8" x14ac:dyDescent="0.25">
      <c r="A59" s="40" t="s">
        <v>616</v>
      </c>
      <c r="B59" s="40" t="s">
        <v>277</v>
      </c>
      <c r="C59" s="40" t="s">
        <v>278</v>
      </c>
      <c r="D59" s="40" t="s">
        <v>613</v>
      </c>
      <c r="E59" s="6">
        <v>3000</v>
      </c>
      <c r="F59" s="7">
        <v>2992980</v>
      </c>
      <c r="G59" s="8">
        <f t="shared" si="1"/>
        <v>1.9454981470388626E-3</v>
      </c>
      <c r="H59" s="65"/>
    </row>
    <row r="60" spans="1:8" ht="30" x14ac:dyDescent="0.25">
      <c r="A60" s="57" t="s">
        <v>327</v>
      </c>
      <c r="B60" s="57" t="s">
        <v>196</v>
      </c>
      <c r="C60" s="57" t="s">
        <v>197</v>
      </c>
      <c r="D60" s="57" t="s">
        <v>95</v>
      </c>
      <c r="E60" s="6">
        <v>630</v>
      </c>
      <c r="F60" s="7">
        <v>9471025</v>
      </c>
      <c r="G60" s="8">
        <f t="shared" si="1"/>
        <v>6.1563597444883504E-3</v>
      </c>
      <c r="H60" s="65"/>
    </row>
    <row r="61" spans="1:8" ht="30" x14ac:dyDescent="0.25">
      <c r="A61" s="57" t="s">
        <v>329</v>
      </c>
      <c r="B61" s="57" t="s">
        <v>196</v>
      </c>
      <c r="C61" s="57" t="s">
        <v>197</v>
      </c>
      <c r="D61" s="57" t="s">
        <v>96</v>
      </c>
      <c r="E61" s="6">
        <v>2000</v>
      </c>
      <c r="F61" s="7">
        <v>5651326.3499999996</v>
      </c>
      <c r="G61" s="8">
        <f t="shared" si="1"/>
        <v>3.6734775849611083E-3</v>
      </c>
      <c r="H61" s="65"/>
    </row>
    <row r="62" spans="1:8" ht="30" x14ac:dyDescent="0.25">
      <c r="A62" s="5" t="s">
        <v>308</v>
      </c>
      <c r="B62" s="5" t="s">
        <v>176</v>
      </c>
      <c r="C62" s="5" t="s">
        <v>177</v>
      </c>
      <c r="D62" s="5" t="s">
        <v>112</v>
      </c>
      <c r="E62" s="6">
        <v>9500</v>
      </c>
      <c r="F62" s="7">
        <v>515970</v>
      </c>
      <c r="G62" s="8">
        <f t="shared" si="1"/>
        <v>3.3539104134596353E-4</v>
      </c>
      <c r="H62" s="65"/>
    </row>
    <row r="63" spans="1:8" ht="30" x14ac:dyDescent="0.25">
      <c r="A63" s="5" t="s">
        <v>398</v>
      </c>
      <c r="B63" s="5" t="s">
        <v>265</v>
      </c>
      <c r="C63" s="5" t="s">
        <v>266</v>
      </c>
      <c r="D63" s="64" t="s">
        <v>145</v>
      </c>
      <c r="E63" s="6">
        <v>5735</v>
      </c>
      <c r="F63" s="7">
        <v>23286810</v>
      </c>
      <c r="G63" s="8">
        <f t="shared" si="1"/>
        <v>1.5136902253087576E-2</v>
      </c>
      <c r="H63" s="65"/>
    </row>
    <row r="64" spans="1:8" ht="30" x14ac:dyDescent="0.25">
      <c r="A64" s="5" t="s">
        <v>330</v>
      </c>
      <c r="B64" s="5" t="s">
        <v>196</v>
      </c>
      <c r="C64" s="5" t="s">
        <v>197</v>
      </c>
      <c r="D64" s="40" t="s">
        <v>97</v>
      </c>
      <c r="E64" s="6">
        <v>500</v>
      </c>
      <c r="F64" s="7">
        <v>6762757.5</v>
      </c>
      <c r="G64" s="8">
        <f t="shared" si="1"/>
        <v>4.3959305391693803E-3</v>
      </c>
      <c r="H64" s="65"/>
    </row>
    <row r="65" spans="1:8" x14ac:dyDescent="0.25">
      <c r="A65" s="57" t="s">
        <v>32</v>
      </c>
      <c r="B65" s="57" t="s">
        <v>160</v>
      </c>
      <c r="C65" s="57" t="s">
        <v>161</v>
      </c>
      <c r="D65" s="57" t="s">
        <v>119</v>
      </c>
      <c r="E65" s="6">
        <v>40000</v>
      </c>
      <c r="F65" s="7">
        <v>8900900</v>
      </c>
      <c r="G65" s="8">
        <f t="shared" si="1"/>
        <v>5.7857668467474598E-3</v>
      </c>
      <c r="H65" s="65"/>
    </row>
    <row r="66" spans="1:8" x14ac:dyDescent="0.25">
      <c r="A66" s="57" t="s">
        <v>33</v>
      </c>
      <c r="B66" s="57" t="s">
        <v>160</v>
      </c>
      <c r="C66" s="64" t="s">
        <v>161</v>
      </c>
      <c r="D66" s="62" t="s">
        <v>120</v>
      </c>
      <c r="E66" s="6">
        <v>74300</v>
      </c>
      <c r="F66" s="7">
        <v>11476425</v>
      </c>
      <c r="G66" s="8">
        <f t="shared" si="1"/>
        <v>7.459910715116866E-3</v>
      </c>
      <c r="H66" s="65"/>
    </row>
    <row r="67" spans="1:8" x14ac:dyDescent="0.25">
      <c r="A67" s="5" t="s">
        <v>314</v>
      </c>
      <c r="B67" s="5" t="s">
        <v>180</v>
      </c>
      <c r="C67" s="5" t="s">
        <v>181</v>
      </c>
      <c r="D67" s="62" t="s">
        <v>140</v>
      </c>
      <c r="E67" s="6">
        <v>23000</v>
      </c>
      <c r="F67" s="7">
        <v>13730920</v>
      </c>
      <c r="G67" s="8">
        <f t="shared" si="1"/>
        <v>8.9253785247943047E-3</v>
      </c>
      <c r="H67" s="65"/>
    </row>
    <row r="68" spans="1:8" ht="30" x14ac:dyDescent="0.25">
      <c r="A68" s="5" t="s">
        <v>446</v>
      </c>
      <c r="B68" s="5" t="s">
        <v>556</v>
      </c>
      <c r="C68" s="5" t="s">
        <v>274</v>
      </c>
      <c r="D68" s="5" t="s">
        <v>468</v>
      </c>
      <c r="E68" s="6">
        <v>6750</v>
      </c>
      <c r="F68" s="7">
        <v>1967712.36</v>
      </c>
      <c r="G68" s="8">
        <f t="shared" si="1"/>
        <v>1.2790532346642703E-3</v>
      </c>
      <c r="H68" s="65"/>
    </row>
    <row r="69" spans="1:8" x14ac:dyDescent="0.25">
      <c r="A69" s="5" t="s">
        <v>34</v>
      </c>
      <c r="B69" s="5" t="s">
        <v>160</v>
      </c>
      <c r="C69" s="5" t="s">
        <v>161</v>
      </c>
      <c r="D69" s="5" t="s">
        <v>121</v>
      </c>
      <c r="E69" s="6">
        <v>10000</v>
      </c>
      <c r="F69" s="7">
        <v>1894560</v>
      </c>
      <c r="G69" s="8">
        <f t="shared" ref="G69:G100" si="2">F69/$F$222</f>
        <v>1.2315027061503743E-3</v>
      </c>
      <c r="H69" s="65"/>
    </row>
    <row r="70" spans="1:8" ht="30" x14ac:dyDescent="0.25">
      <c r="A70" s="5" t="s">
        <v>389</v>
      </c>
      <c r="B70" s="5" t="s">
        <v>250</v>
      </c>
      <c r="C70" s="5" t="s">
        <v>251</v>
      </c>
      <c r="D70" s="5" t="s">
        <v>131</v>
      </c>
      <c r="E70" s="6">
        <v>11500</v>
      </c>
      <c r="F70" s="7">
        <v>1014290</v>
      </c>
      <c r="G70" s="8">
        <f t="shared" si="2"/>
        <v>6.593092220997293E-4</v>
      </c>
      <c r="H70" s="65"/>
    </row>
    <row r="71" spans="1:8" x14ac:dyDescent="0.25">
      <c r="A71" s="57" t="s">
        <v>394</v>
      </c>
      <c r="B71" s="57" t="s">
        <v>256</v>
      </c>
      <c r="C71" s="57" t="s">
        <v>257</v>
      </c>
      <c r="D71" s="57" t="s">
        <v>137</v>
      </c>
      <c r="E71" s="6">
        <v>4545</v>
      </c>
      <c r="F71" s="7">
        <v>3501609.48</v>
      </c>
      <c r="G71" s="8">
        <f t="shared" si="2"/>
        <v>2.2761177004168806E-3</v>
      </c>
      <c r="H71" s="65"/>
    </row>
    <row r="72" spans="1:8" x14ac:dyDescent="0.25">
      <c r="A72" s="5" t="s">
        <v>35</v>
      </c>
      <c r="B72" s="5" t="s">
        <v>160</v>
      </c>
      <c r="C72" s="5" t="s">
        <v>161</v>
      </c>
      <c r="D72" s="5" t="s">
        <v>122</v>
      </c>
      <c r="E72" s="6">
        <v>14500</v>
      </c>
      <c r="F72" s="7">
        <v>4410648</v>
      </c>
      <c r="G72" s="8">
        <f t="shared" si="2"/>
        <v>2.8670113102127865E-3</v>
      </c>
      <c r="H72" s="65"/>
    </row>
    <row r="73" spans="1:8" ht="30" x14ac:dyDescent="0.25">
      <c r="A73" s="5" t="s">
        <v>359</v>
      </c>
      <c r="B73" s="5" t="s">
        <v>226</v>
      </c>
      <c r="C73" s="5" t="s">
        <v>227</v>
      </c>
      <c r="D73" s="5" t="s">
        <v>74</v>
      </c>
      <c r="E73" s="6">
        <v>1973</v>
      </c>
      <c r="F73" s="7">
        <v>20516561.559999999</v>
      </c>
      <c r="G73" s="8">
        <f t="shared" si="2"/>
        <v>1.3336184170488527E-2</v>
      </c>
      <c r="H73" s="65"/>
    </row>
    <row r="74" spans="1:8" x14ac:dyDescent="0.25">
      <c r="A74" s="5" t="s">
        <v>367</v>
      </c>
      <c r="B74" s="5" t="s">
        <v>234</v>
      </c>
      <c r="C74" s="5" t="s">
        <v>235</v>
      </c>
      <c r="D74" s="5" t="s">
        <v>86</v>
      </c>
      <c r="E74" s="6">
        <v>2000</v>
      </c>
      <c r="F74" s="7">
        <v>2976300</v>
      </c>
      <c r="G74" s="8">
        <f t="shared" si="2"/>
        <v>1.934655806263913E-3</v>
      </c>
      <c r="H74" s="65"/>
    </row>
    <row r="75" spans="1:8" x14ac:dyDescent="0.25">
      <c r="A75" s="5" t="s">
        <v>414</v>
      </c>
      <c r="B75" s="5" t="s">
        <v>277</v>
      </c>
      <c r="C75" s="40" t="s">
        <v>278</v>
      </c>
      <c r="D75" s="5" t="s">
        <v>134</v>
      </c>
      <c r="E75" s="6">
        <v>1000</v>
      </c>
      <c r="F75" s="7">
        <v>20026449.760000002</v>
      </c>
      <c r="G75" s="8">
        <f t="shared" si="2"/>
        <v>1.3017601487429545E-2</v>
      </c>
      <c r="H75" s="65"/>
    </row>
    <row r="76" spans="1:8" ht="30" x14ac:dyDescent="0.25">
      <c r="A76" s="5" t="s">
        <v>447</v>
      </c>
      <c r="B76" s="5" t="s">
        <v>488</v>
      </c>
      <c r="C76" s="33" t="s">
        <v>489</v>
      </c>
      <c r="D76" s="5" t="s">
        <v>469</v>
      </c>
      <c r="E76" s="6">
        <v>3500</v>
      </c>
      <c r="F76" s="7">
        <v>23319050</v>
      </c>
      <c r="G76" s="8">
        <f t="shared" si="2"/>
        <v>1.5157858911755704E-2</v>
      </c>
      <c r="H76" s="65"/>
    </row>
    <row r="77" spans="1:8" ht="30" x14ac:dyDescent="0.25">
      <c r="A77" s="5" t="s">
        <v>603</v>
      </c>
      <c r="B77" s="5" t="s">
        <v>168</v>
      </c>
      <c r="C77" s="5" t="s">
        <v>169</v>
      </c>
      <c r="D77" s="5" t="s">
        <v>599</v>
      </c>
      <c r="E77" s="6">
        <v>4400</v>
      </c>
      <c r="F77" s="7">
        <v>14670724.199999999</v>
      </c>
      <c r="G77" s="8">
        <f t="shared" si="2"/>
        <v>9.5362704551377551E-3</v>
      </c>
      <c r="H77" s="65"/>
    </row>
    <row r="78" spans="1:8" ht="30" x14ac:dyDescent="0.25">
      <c r="A78" s="5" t="s">
        <v>409</v>
      </c>
      <c r="B78" s="5" t="s">
        <v>556</v>
      </c>
      <c r="C78" s="5" t="s">
        <v>274</v>
      </c>
      <c r="D78" s="5" t="s">
        <v>51</v>
      </c>
      <c r="E78" s="6">
        <v>20548</v>
      </c>
      <c r="F78" s="7">
        <v>38305.800000000003</v>
      </c>
      <c r="G78" s="8">
        <f t="shared" si="2"/>
        <v>2.489955259334886E-5</v>
      </c>
      <c r="H78" s="65"/>
    </row>
    <row r="79" spans="1:8" x14ac:dyDescent="0.25">
      <c r="A79" s="5" t="s">
        <v>761</v>
      </c>
      <c r="B79" s="5" t="s">
        <v>762</v>
      </c>
      <c r="C79" s="9" t="s">
        <v>760</v>
      </c>
      <c r="D79" s="64" t="s">
        <v>759</v>
      </c>
      <c r="E79" s="6">
        <v>3000</v>
      </c>
      <c r="F79" s="7">
        <v>71864446</v>
      </c>
      <c r="G79" s="8">
        <f t="shared" si="2"/>
        <v>4.6713358101615914E-2</v>
      </c>
      <c r="H79" s="65"/>
    </row>
    <row r="80" spans="1:8" x14ac:dyDescent="0.25">
      <c r="A80" s="5" t="s">
        <v>717</v>
      </c>
      <c r="B80" s="5" t="s">
        <v>160</v>
      </c>
      <c r="C80" s="5" t="s">
        <v>161</v>
      </c>
      <c r="D80" s="5" t="s">
        <v>716</v>
      </c>
      <c r="E80" s="6">
        <v>20000</v>
      </c>
      <c r="F80" s="7">
        <v>3483579.5</v>
      </c>
      <c r="G80" s="8">
        <f t="shared" si="2"/>
        <v>2.2643978450616335E-3</v>
      </c>
      <c r="H80" s="65"/>
    </row>
    <row r="81" spans="1:8" ht="30" x14ac:dyDescent="0.25">
      <c r="A81" s="5" t="s">
        <v>390</v>
      </c>
      <c r="B81" s="5" t="s">
        <v>250</v>
      </c>
      <c r="C81" s="5" t="s">
        <v>251</v>
      </c>
      <c r="D81" s="5" t="s">
        <v>132</v>
      </c>
      <c r="E81" s="6">
        <v>23500</v>
      </c>
      <c r="F81" s="7">
        <v>2241450</v>
      </c>
      <c r="G81" s="8">
        <f t="shared" si="2"/>
        <v>1.4569882931660949E-3</v>
      </c>
      <c r="H81" s="65"/>
    </row>
    <row r="82" spans="1:8" x14ac:dyDescent="0.25">
      <c r="A82" s="5" t="s">
        <v>413</v>
      </c>
      <c r="B82" s="5" t="s">
        <v>275</v>
      </c>
      <c r="C82" s="5" t="s">
        <v>276</v>
      </c>
      <c r="D82" s="5" t="s">
        <v>102</v>
      </c>
      <c r="E82" s="6">
        <v>15000</v>
      </c>
      <c r="F82" s="7">
        <v>2384725</v>
      </c>
      <c r="G82" s="8">
        <f t="shared" si="2"/>
        <v>1.5501199702962437E-3</v>
      </c>
      <c r="H82" s="65"/>
    </row>
    <row r="83" spans="1:8" x14ac:dyDescent="0.25">
      <c r="A83" s="5" t="s">
        <v>439</v>
      </c>
      <c r="B83" s="5" t="s">
        <v>220</v>
      </c>
      <c r="C83" s="5" t="s">
        <v>221</v>
      </c>
      <c r="D83" s="5" t="s">
        <v>461</v>
      </c>
      <c r="E83" s="6">
        <v>39</v>
      </c>
      <c r="F83" s="7">
        <v>5646458.5</v>
      </c>
      <c r="G83" s="8">
        <f t="shared" si="2"/>
        <v>3.6703133830101888E-3</v>
      </c>
      <c r="H83" s="65"/>
    </row>
    <row r="84" spans="1:8" x14ac:dyDescent="0.25">
      <c r="A84" s="5" t="s">
        <v>315</v>
      </c>
      <c r="B84" s="5" t="s">
        <v>182</v>
      </c>
      <c r="C84" s="5" t="s">
        <v>183</v>
      </c>
      <c r="D84" s="5" t="s">
        <v>141</v>
      </c>
      <c r="E84" s="6">
        <v>3550</v>
      </c>
      <c r="F84" s="7">
        <v>12826875</v>
      </c>
      <c r="G84" s="8">
        <f t="shared" si="2"/>
        <v>8.3377308050167753E-3</v>
      </c>
      <c r="H84" s="65"/>
    </row>
    <row r="85" spans="1:8" ht="30" x14ac:dyDescent="0.25">
      <c r="A85" s="5" t="s">
        <v>360</v>
      </c>
      <c r="B85" s="5" t="s">
        <v>226</v>
      </c>
      <c r="C85" s="5" t="s">
        <v>227</v>
      </c>
      <c r="D85" s="5" t="s">
        <v>586</v>
      </c>
      <c r="E85" s="6">
        <v>3000</v>
      </c>
      <c r="F85" s="7">
        <v>967550</v>
      </c>
      <c r="G85" s="8">
        <f t="shared" si="2"/>
        <v>6.2892726719438537E-4</v>
      </c>
      <c r="H85" s="65"/>
    </row>
    <row r="86" spans="1:8" x14ac:dyDescent="0.25">
      <c r="A86" s="5" t="s">
        <v>702</v>
      </c>
      <c r="B86" s="5" t="s">
        <v>234</v>
      </c>
      <c r="C86" s="5" t="s">
        <v>235</v>
      </c>
      <c r="D86" s="5" t="s">
        <v>701</v>
      </c>
      <c r="E86" s="6">
        <v>2500</v>
      </c>
      <c r="F86" s="7">
        <v>2655500.13</v>
      </c>
      <c r="G86" s="8">
        <f t="shared" si="2"/>
        <v>1.7261293367735362E-3</v>
      </c>
      <c r="H86" s="65"/>
    </row>
    <row r="87" spans="1:8" x14ac:dyDescent="0.25">
      <c r="A87" s="5" t="s">
        <v>369</v>
      </c>
      <c r="B87" s="5" t="s">
        <v>236</v>
      </c>
      <c r="C87" s="5" t="s">
        <v>237</v>
      </c>
      <c r="D87" s="5" t="s">
        <v>81</v>
      </c>
      <c r="E87" s="6">
        <v>5494</v>
      </c>
      <c r="F87" s="7">
        <v>4914100</v>
      </c>
      <c r="G87" s="8">
        <f t="shared" si="2"/>
        <v>3.1942653958140963E-3</v>
      </c>
      <c r="H87" s="65"/>
    </row>
    <row r="88" spans="1:8" x14ac:dyDescent="0.25">
      <c r="A88" s="5" t="s">
        <v>678</v>
      </c>
      <c r="B88" s="5" t="s">
        <v>210</v>
      </c>
      <c r="C88" s="5" t="s">
        <v>211</v>
      </c>
      <c r="D88" s="5" t="s">
        <v>677</v>
      </c>
      <c r="E88" s="6">
        <v>12500</v>
      </c>
      <c r="F88" s="7">
        <v>1404308.17</v>
      </c>
      <c r="G88" s="8">
        <f t="shared" si="2"/>
        <v>9.1282900073055482E-4</v>
      </c>
      <c r="H88" s="65"/>
    </row>
    <row r="89" spans="1:8" ht="30" x14ac:dyDescent="0.25">
      <c r="A89" s="5" t="s">
        <v>757</v>
      </c>
      <c r="B89" s="5" t="s">
        <v>176</v>
      </c>
      <c r="C89" s="5" t="s">
        <v>177</v>
      </c>
      <c r="D89" s="5" t="s">
        <v>758</v>
      </c>
      <c r="E89" s="6">
        <v>1000</v>
      </c>
      <c r="F89" s="7">
        <v>37395200</v>
      </c>
      <c r="G89" s="8">
        <f t="shared" si="2"/>
        <v>2.4307643989651677E-2</v>
      </c>
      <c r="H89" s="65"/>
    </row>
    <row r="90" spans="1:8" x14ac:dyDescent="0.25">
      <c r="A90" s="5" t="s">
        <v>361</v>
      </c>
      <c r="B90" s="5" t="s">
        <v>228</v>
      </c>
      <c r="C90" s="5" t="s">
        <v>229</v>
      </c>
      <c r="D90" s="5" t="s">
        <v>67</v>
      </c>
      <c r="E90" s="6">
        <v>2813</v>
      </c>
      <c r="F90" s="7">
        <v>18575492</v>
      </c>
      <c r="G90" s="8">
        <f t="shared" si="2"/>
        <v>1.2074449300140734E-2</v>
      </c>
      <c r="H90" s="65"/>
    </row>
    <row r="91" spans="1:8" ht="30" x14ac:dyDescent="0.25">
      <c r="A91" s="5" t="s">
        <v>312</v>
      </c>
      <c r="B91" s="5" t="s">
        <v>176</v>
      </c>
      <c r="C91" s="5" t="s">
        <v>177</v>
      </c>
      <c r="D91" s="5" t="s">
        <v>113</v>
      </c>
      <c r="E91" s="6">
        <v>5000</v>
      </c>
      <c r="F91" s="7">
        <v>2266810</v>
      </c>
      <c r="G91" s="8">
        <f t="shared" si="2"/>
        <v>1.4734728112747711E-3</v>
      </c>
      <c r="H91" s="65"/>
    </row>
    <row r="92" spans="1:8" x14ac:dyDescent="0.25">
      <c r="A92" s="5" t="s">
        <v>648</v>
      </c>
      <c r="B92" s="5" t="s">
        <v>186</v>
      </c>
      <c r="C92" s="5" t="s">
        <v>187</v>
      </c>
      <c r="D92" s="5" t="s">
        <v>647</v>
      </c>
      <c r="E92" s="6">
        <v>1499</v>
      </c>
      <c r="F92" s="7">
        <v>2285352.6800000002</v>
      </c>
      <c r="G92" s="8">
        <f t="shared" si="2"/>
        <v>1.4855259321045577E-3</v>
      </c>
      <c r="H92" s="65"/>
    </row>
    <row r="93" spans="1:8" x14ac:dyDescent="0.25">
      <c r="A93" s="5" t="s">
        <v>37</v>
      </c>
      <c r="B93" s="5" t="s">
        <v>160</v>
      </c>
      <c r="C93" s="5" t="s">
        <v>161</v>
      </c>
      <c r="D93" s="5" t="s">
        <v>124</v>
      </c>
      <c r="E93" s="6">
        <v>22100</v>
      </c>
      <c r="F93" s="7">
        <v>1889436</v>
      </c>
      <c r="G93" s="8">
        <f t="shared" si="2"/>
        <v>1.2281720014662711E-3</v>
      </c>
      <c r="H93" s="65"/>
    </row>
    <row r="94" spans="1:8" x14ac:dyDescent="0.25">
      <c r="A94" s="5" t="s">
        <v>321</v>
      </c>
      <c r="B94" s="5" t="s">
        <v>192</v>
      </c>
      <c r="C94" s="5" t="s">
        <v>193</v>
      </c>
      <c r="D94" s="5" t="s">
        <v>147</v>
      </c>
      <c r="E94" s="6">
        <v>2350</v>
      </c>
      <c r="F94" s="7">
        <v>4612900</v>
      </c>
      <c r="G94" s="8">
        <f t="shared" si="2"/>
        <v>2.9984792422520596E-3</v>
      </c>
      <c r="H94" s="65"/>
    </row>
    <row r="95" spans="1:8" x14ac:dyDescent="0.25">
      <c r="A95" s="5" t="s">
        <v>440</v>
      </c>
      <c r="B95" s="5" t="s">
        <v>484</v>
      </c>
      <c r="C95" s="5" t="s">
        <v>485</v>
      </c>
      <c r="D95" s="5" t="s">
        <v>462</v>
      </c>
      <c r="E95" s="6">
        <v>2314</v>
      </c>
      <c r="F95" s="7">
        <v>4922000</v>
      </c>
      <c r="G95" s="8">
        <f t="shared" si="2"/>
        <v>3.1994005572123039E-3</v>
      </c>
      <c r="H95" s="65"/>
    </row>
    <row r="96" spans="1:8" x14ac:dyDescent="0.25">
      <c r="A96" s="5" t="s">
        <v>645</v>
      </c>
      <c r="B96" s="5" t="s">
        <v>160</v>
      </c>
      <c r="C96" s="5" t="s">
        <v>161</v>
      </c>
      <c r="D96" s="5" t="s">
        <v>642</v>
      </c>
      <c r="E96" s="6">
        <v>1900</v>
      </c>
      <c r="F96" s="7">
        <v>4196488</v>
      </c>
      <c r="G96" s="8">
        <f t="shared" si="2"/>
        <v>2.727802934891253E-3</v>
      </c>
      <c r="H96" s="65"/>
    </row>
    <row r="97" spans="1:8" x14ac:dyDescent="0.25">
      <c r="A97" s="5" t="s">
        <v>345</v>
      </c>
      <c r="B97" s="5" t="s">
        <v>220</v>
      </c>
      <c r="C97" s="5" t="s">
        <v>221</v>
      </c>
      <c r="D97" s="5" t="s">
        <v>139</v>
      </c>
      <c r="E97" s="6">
        <v>5000</v>
      </c>
      <c r="F97" s="7">
        <v>934870</v>
      </c>
      <c r="G97" s="8">
        <f t="shared" si="2"/>
        <v>6.0768459953699041E-4</v>
      </c>
      <c r="H97" s="65"/>
    </row>
    <row r="98" spans="1:8" x14ac:dyDescent="0.25">
      <c r="A98" s="5" t="s">
        <v>336</v>
      </c>
      <c r="B98" s="5" t="s">
        <v>204</v>
      </c>
      <c r="C98" s="5" t="s">
        <v>205</v>
      </c>
      <c r="D98" s="5" t="s">
        <v>68</v>
      </c>
      <c r="E98" s="6">
        <v>5000</v>
      </c>
      <c r="F98" s="7">
        <v>846184</v>
      </c>
      <c r="G98" s="8">
        <f t="shared" si="2"/>
        <v>5.5003688766845518E-4</v>
      </c>
      <c r="H98" s="65"/>
    </row>
    <row r="99" spans="1:8" ht="30" x14ac:dyDescent="0.25">
      <c r="A99" s="5" t="s">
        <v>617</v>
      </c>
      <c r="B99" s="5" t="s">
        <v>188</v>
      </c>
      <c r="C99" s="5" t="s">
        <v>189</v>
      </c>
      <c r="D99" s="63" t="s">
        <v>614</v>
      </c>
      <c r="E99" s="6">
        <v>4600</v>
      </c>
      <c r="F99" s="7">
        <v>3893160</v>
      </c>
      <c r="G99" s="8">
        <f t="shared" si="2"/>
        <v>2.5306335378538509E-3</v>
      </c>
      <c r="H99" s="65"/>
    </row>
    <row r="100" spans="1:8" x14ac:dyDescent="0.25">
      <c r="A100" s="5" t="s">
        <v>656</v>
      </c>
      <c r="B100" s="5" t="s">
        <v>160</v>
      </c>
      <c r="C100" s="5" t="s">
        <v>161</v>
      </c>
      <c r="D100" s="5" t="s">
        <v>657</v>
      </c>
      <c r="E100" s="6">
        <v>1000</v>
      </c>
      <c r="F100" s="7">
        <v>2979872</v>
      </c>
      <c r="G100" s="8">
        <f t="shared" si="2"/>
        <v>1.936977679240419E-3</v>
      </c>
      <c r="H100" s="65"/>
    </row>
    <row r="101" spans="1:8" x14ac:dyDescent="0.25">
      <c r="A101" s="5" t="s">
        <v>386</v>
      </c>
      <c r="B101" s="5" t="s">
        <v>248</v>
      </c>
      <c r="C101" s="5" t="s">
        <v>249</v>
      </c>
      <c r="D101" s="5" t="s">
        <v>130</v>
      </c>
      <c r="E101" s="6">
        <v>950</v>
      </c>
      <c r="F101" s="7">
        <v>11655930</v>
      </c>
      <c r="G101" s="8">
        <f t="shared" ref="G101:G132" si="3">F101/$F$222</f>
        <v>7.5765926324314527E-3</v>
      </c>
      <c r="H101" s="65"/>
    </row>
    <row r="102" spans="1:8" ht="30" x14ac:dyDescent="0.25">
      <c r="A102" s="5" t="s">
        <v>719</v>
      </c>
      <c r="B102" s="5" t="s">
        <v>720</v>
      </c>
      <c r="C102" s="11">
        <v>1057746555811</v>
      </c>
      <c r="D102" s="64" t="s">
        <v>718</v>
      </c>
      <c r="E102" s="6">
        <v>4000</v>
      </c>
      <c r="F102" s="7">
        <v>10982043.98</v>
      </c>
      <c r="G102" s="8">
        <f t="shared" si="3"/>
        <v>7.1385529518370643E-3</v>
      </c>
      <c r="H102" s="65"/>
    </row>
    <row r="103" spans="1:8" ht="30" x14ac:dyDescent="0.25">
      <c r="A103" s="5" t="s">
        <v>301</v>
      </c>
      <c r="B103" s="5" t="s">
        <v>168</v>
      </c>
      <c r="C103" s="5" t="s">
        <v>169</v>
      </c>
      <c r="D103" s="40" t="s">
        <v>585</v>
      </c>
      <c r="E103" s="6">
        <v>3200</v>
      </c>
      <c r="F103" s="7">
        <v>2836500.1</v>
      </c>
      <c r="G103" s="8">
        <f t="shared" si="3"/>
        <v>1.8437830151305885E-3</v>
      </c>
      <c r="H103" s="65"/>
    </row>
    <row r="104" spans="1:8" ht="30" x14ac:dyDescent="0.25">
      <c r="A104" s="5" t="s">
        <v>331</v>
      </c>
      <c r="B104" s="5" t="s">
        <v>196</v>
      </c>
      <c r="C104" s="5" t="s">
        <v>197</v>
      </c>
      <c r="D104" s="33" t="s">
        <v>98</v>
      </c>
      <c r="E104" s="6">
        <v>13000</v>
      </c>
      <c r="F104" s="7">
        <v>2703960</v>
      </c>
      <c r="G104" s="8">
        <f t="shared" si="3"/>
        <v>1.7576292423160873E-3</v>
      </c>
      <c r="H104" s="65"/>
    </row>
    <row r="105" spans="1:8" x14ac:dyDescent="0.25">
      <c r="A105" s="5" t="s">
        <v>444</v>
      </c>
      <c r="B105" s="5" t="s">
        <v>486</v>
      </c>
      <c r="C105" s="64" t="s">
        <v>487</v>
      </c>
      <c r="D105" s="5" t="s">
        <v>466</v>
      </c>
      <c r="E105" s="6">
        <v>11990</v>
      </c>
      <c r="F105" s="7">
        <v>882650</v>
      </c>
      <c r="G105" s="8">
        <f t="shared" si="3"/>
        <v>5.7374053267440881E-4</v>
      </c>
      <c r="H105" s="65"/>
    </row>
    <row r="106" spans="1:8" x14ac:dyDescent="0.25">
      <c r="A106" s="5" t="s">
        <v>368</v>
      </c>
      <c r="B106" s="5" t="s">
        <v>236</v>
      </c>
      <c r="C106" s="33" t="s">
        <v>237</v>
      </c>
      <c r="D106" s="5" t="s">
        <v>80</v>
      </c>
      <c r="E106" s="6">
        <v>2905</v>
      </c>
      <c r="F106" s="7">
        <v>21521300</v>
      </c>
      <c r="G106" s="8">
        <f t="shared" si="3"/>
        <v>1.3989284683448427E-2</v>
      </c>
      <c r="H106" s="65"/>
    </row>
    <row r="107" spans="1:8" x14ac:dyDescent="0.25">
      <c r="A107" s="5" t="s">
        <v>436</v>
      </c>
      <c r="B107" s="5" t="s">
        <v>202</v>
      </c>
      <c r="C107" s="40" t="s">
        <v>203</v>
      </c>
      <c r="D107" s="5" t="s">
        <v>458</v>
      </c>
      <c r="E107" s="6">
        <v>3000</v>
      </c>
      <c r="F107" s="7">
        <v>20470358.73</v>
      </c>
      <c r="G107" s="8">
        <f t="shared" si="3"/>
        <v>1.330615138705765E-2</v>
      </c>
      <c r="H107" s="65"/>
    </row>
    <row r="108" spans="1:8" x14ac:dyDescent="0.25">
      <c r="A108" s="5" t="s">
        <v>335</v>
      </c>
      <c r="B108" s="5" t="s">
        <v>202</v>
      </c>
      <c r="C108" s="33" t="s">
        <v>203</v>
      </c>
      <c r="D108" s="5" t="s">
        <v>63</v>
      </c>
      <c r="E108" s="6">
        <v>1000</v>
      </c>
      <c r="F108" s="7">
        <v>2861533.61</v>
      </c>
      <c r="G108" s="8">
        <f t="shared" si="3"/>
        <v>1.8600553080690238E-3</v>
      </c>
      <c r="H108" s="65"/>
    </row>
    <row r="109" spans="1:8" x14ac:dyDescent="0.25">
      <c r="A109" s="5" t="s">
        <v>307</v>
      </c>
      <c r="B109" s="5" t="s">
        <v>174</v>
      </c>
      <c r="C109" s="5" t="s">
        <v>175</v>
      </c>
      <c r="D109" s="5" t="s">
        <v>101</v>
      </c>
      <c r="E109" s="6">
        <v>23500</v>
      </c>
      <c r="F109" s="7">
        <v>438094.8</v>
      </c>
      <c r="G109" s="8">
        <f t="shared" si="3"/>
        <v>2.8477057034372467E-4</v>
      </c>
      <c r="H109" s="65"/>
    </row>
    <row r="110" spans="1:8" x14ac:dyDescent="0.25">
      <c r="A110" s="5" t="s">
        <v>438</v>
      </c>
      <c r="B110" s="5" t="s">
        <v>218</v>
      </c>
      <c r="C110" s="5" t="s">
        <v>219</v>
      </c>
      <c r="D110" s="5" t="s">
        <v>460</v>
      </c>
      <c r="E110" s="6">
        <v>20109</v>
      </c>
      <c r="F110" s="7">
        <v>14553300</v>
      </c>
      <c r="G110" s="8">
        <f t="shared" si="3"/>
        <v>9.4599423261434012E-3</v>
      </c>
      <c r="H110" s="65"/>
    </row>
    <row r="111" spans="1:8" ht="30" x14ac:dyDescent="0.25">
      <c r="A111" s="5" t="s">
        <v>371</v>
      </c>
      <c r="B111" s="5" t="s">
        <v>240</v>
      </c>
      <c r="C111" s="5" t="s">
        <v>241</v>
      </c>
      <c r="D111" s="5" t="s">
        <v>135</v>
      </c>
      <c r="E111" s="6">
        <v>3250</v>
      </c>
      <c r="F111" s="7">
        <v>33004007.140000001</v>
      </c>
      <c r="G111" s="8">
        <f t="shared" si="3"/>
        <v>2.1453278917910375E-2</v>
      </c>
      <c r="H111" s="65"/>
    </row>
    <row r="112" spans="1:8" x14ac:dyDescent="0.25">
      <c r="A112" s="5" t="s">
        <v>722</v>
      </c>
      <c r="B112" s="5" t="s">
        <v>210</v>
      </c>
      <c r="C112" s="5" t="s">
        <v>211</v>
      </c>
      <c r="D112" s="5" t="s">
        <v>721</v>
      </c>
      <c r="E112" s="6">
        <v>460</v>
      </c>
      <c r="F112" s="7">
        <v>3597037.5</v>
      </c>
      <c r="G112" s="8">
        <f t="shared" si="3"/>
        <v>2.3381478630259147E-3</v>
      </c>
      <c r="H112" s="65"/>
    </row>
    <row r="113" spans="1:8" x14ac:dyDescent="0.25">
      <c r="A113" s="5" t="s">
        <v>432</v>
      </c>
      <c r="B113" s="5" t="s">
        <v>482</v>
      </c>
      <c r="C113" s="5" t="s">
        <v>483</v>
      </c>
      <c r="D113" s="5" t="s">
        <v>454</v>
      </c>
      <c r="E113" s="6">
        <v>15000</v>
      </c>
      <c r="F113" s="7">
        <v>25414848</v>
      </c>
      <c r="G113" s="8">
        <f t="shared" si="3"/>
        <v>1.6520170429229177E-2</v>
      </c>
      <c r="H113" s="65"/>
    </row>
    <row r="114" spans="1:8" x14ac:dyDescent="0.25">
      <c r="A114" s="5" t="s">
        <v>44</v>
      </c>
      <c r="B114" s="5" t="s">
        <v>160</v>
      </c>
      <c r="C114" s="5" t="s">
        <v>161</v>
      </c>
      <c r="D114" s="5" t="s">
        <v>90</v>
      </c>
      <c r="E114" s="6">
        <v>31000</v>
      </c>
      <c r="F114" s="7">
        <v>9745610</v>
      </c>
      <c r="G114" s="8">
        <f t="shared" si="3"/>
        <v>6.3348456043018694E-3</v>
      </c>
      <c r="H114" s="65"/>
    </row>
    <row r="115" spans="1:8" x14ac:dyDescent="0.25">
      <c r="A115" s="5" t="s">
        <v>682</v>
      </c>
      <c r="B115" s="5" t="s">
        <v>277</v>
      </c>
      <c r="C115" s="5" t="s">
        <v>278</v>
      </c>
      <c r="D115" s="5" t="s">
        <v>681</v>
      </c>
      <c r="E115" s="6">
        <v>3750</v>
      </c>
      <c r="F115" s="7">
        <v>1483980</v>
      </c>
      <c r="G115" s="8">
        <f t="shared" si="3"/>
        <v>9.6461731793821923E-4</v>
      </c>
      <c r="H115" s="65"/>
    </row>
    <row r="116" spans="1:8" x14ac:dyDescent="0.25">
      <c r="A116" s="5" t="s">
        <v>426</v>
      </c>
      <c r="B116" s="5" t="s">
        <v>472</v>
      </c>
      <c r="C116" s="5" t="s">
        <v>473</v>
      </c>
      <c r="D116" s="5" t="s">
        <v>448</v>
      </c>
      <c r="E116" s="6">
        <v>28800</v>
      </c>
      <c r="F116" s="7">
        <v>2223700</v>
      </c>
      <c r="G116" s="8">
        <f t="shared" si="3"/>
        <v>1.4454504305308818E-3</v>
      </c>
      <c r="H116" s="65"/>
    </row>
    <row r="117" spans="1:8" ht="30" x14ac:dyDescent="0.25">
      <c r="A117" s="5" t="s">
        <v>405</v>
      </c>
      <c r="B117" s="5" t="s">
        <v>269</v>
      </c>
      <c r="C117" s="5" t="s">
        <v>270</v>
      </c>
      <c r="D117" s="64" t="s">
        <v>150</v>
      </c>
      <c r="E117" s="6">
        <v>9800</v>
      </c>
      <c r="F117" s="7">
        <v>5860330.5999999996</v>
      </c>
      <c r="G117" s="8">
        <f t="shared" si="3"/>
        <v>3.8093346174498809E-3</v>
      </c>
      <c r="H117" s="65"/>
    </row>
    <row r="118" spans="1:8" x14ac:dyDescent="0.25">
      <c r="A118" s="5" t="s">
        <v>412</v>
      </c>
      <c r="B118" s="5" t="s">
        <v>275</v>
      </c>
      <c r="C118" s="5" t="s">
        <v>276</v>
      </c>
      <c r="D118" s="5" t="s">
        <v>103</v>
      </c>
      <c r="E118" s="6">
        <v>1500</v>
      </c>
      <c r="F118" s="7">
        <v>8978904</v>
      </c>
      <c r="G118" s="8">
        <f t="shared" si="3"/>
        <v>5.8364710403811023E-3</v>
      </c>
      <c r="H118" s="65"/>
    </row>
    <row r="119" spans="1:8" ht="30" x14ac:dyDescent="0.25">
      <c r="A119" s="5" t="s">
        <v>333</v>
      </c>
      <c r="B119" s="5" t="s">
        <v>200</v>
      </c>
      <c r="C119" s="5" t="s">
        <v>201</v>
      </c>
      <c r="D119" s="40" t="s">
        <v>57</v>
      </c>
      <c r="E119" s="6">
        <v>2500</v>
      </c>
      <c r="F119" s="7">
        <v>672935.1</v>
      </c>
      <c r="G119" s="8">
        <f t="shared" si="3"/>
        <v>4.3742156316694788E-4</v>
      </c>
      <c r="H119" s="65"/>
    </row>
    <row r="120" spans="1:8" x14ac:dyDescent="0.25">
      <c r="A120" s="5" t="s">
        <v>506</v>
      </c>
      <c r="B120" s="5" t="s">
        <v>289</v>
      </c>
      <c r="C120" s="5" t="s">
        <v>290</v>
      </c>
      <c r="D120" s="13" t="s">
        <v>49</v>
      </c>
      <c r="E120" s="6">
        <v>6555</v>
      </c>
      <c r="F120" s="7">
        <v>554297.69999999995</v>
      </c>
      <c r="G120" s="8">
        <f t="shared" si="3"/>
        <v>3.6030482938673273E-4</v>
      </c>
      <c r="H120" s="65"/>
    </row>
    <row r="121" spans="1:8" ht="30" x14ac:dyDescent="0.25">
      <c r="A121" s="5" t="s">
        <v>605</v>
      </c>
      <c r="B121" s="5" t="s">
        <v>196</v>
      </c>
      <c r="C121" s="5" t="s">
        <v>197</v>
      </c>
      <c r="D121" s="5" t="s">
        <v>601</v>
      </c>
      <c r="E121" s="6">
        <v>9900</v>
      </c>
      <c r="F121" s="7">
        <v>3627176</v>
      </c>
      <c r="G121" s="8">
        <f t="shared" si="3"/>
        <v>2.3577385037600765E-3</v>
      </c>
      <c r="H121" s="65"/>
    </row>
    <row r="122" spans="1:8" x14ac:dyDescent="0.25">
      <c r="A122" s="5" t="s">
        <v>755</v>
      </c>
      <c r="B122" s="5" t="s">
        <v>277</v>
      </c>
      <c r="C122" s="5" t="s">
        <v>278</v>
      </c>
      <c r="D122" s="5" t="s">
        <v>756</v>
      </c>
      <c r="E122" s="6">
        <v>700</v>
      </c>
      <c r="F122" s="7">
        <v>1941000</v>
      </c>
      <c r="G122" s="8">
        <f t="shared" si="3"/>
        <v>1.2616896549266724E-3</v>
      </c>
      <c r="H122" s="65"/>
    </row>
    <row r="123" spans="1:8" x14ac:dyDescent="0.25">
      <c r="A123" s="5" t="s">
        <v>754</v>
      </c>
      <c r="B123" s="5" t="s">
        <v>277</v>
      </c>
      <c r="C123" s="5" t="s">
        <v>278</v>
      </c>
      <c r="D123" s="5" t="s">
        <v>753</v>
      </c>
      <c r="E123" s="6">
        <v>600</v>
      </c>
      <c r="F123" s="7">
        <v>616972.6</v>
      </c>
      <c r="G123" s="8">
        <f t="shared" si="3"/>
        <v>4.0104479484451928E-4</v>
      </c>
      <c r="H123" s="65"/>
    </row>
    <row r="124" spans="1:8" ht="30" x14ac:dyDescent="0.25">
      <c r="A124" s="5" t="s">
        <v>620</v>
      </c>
      <c r="B124" s="5" t="s">
        <v>619</v>
      </c>
      <c r="C124" s="9" t="s">
        <v>258</v>
      </c>
      <c r="D124" s="5" t="s">
        <v>618</v>
      </c>
      <c r="E124" s="6">
        <v>3800</v>
      </c>
      <c r="F124" s="7">
        <v>2820060</v>
      </c>
      <c r="G124" s="8">
        <f t="shared" si="3"/>
        <v>1.8330966142568327E-3</v>
      </c>
      <c r="H124" s="65"/>
    </row>
    <row r="125" spans="1:8" x14ac:dyDescent="0.25">
      <c r="A125" s="5" t="s">
        <v>646</v>
      </c>
      <c r="B125" s="5" t="s">
        <v>172</v>
      </c>
      <c r="C125" s="9" t="s">
        <v>173</v>
      </c>
      <c r="D125" s="5" t="s">
        <v>643</v>
      </c>
      <c r="E125" s="6">
        <v>3000</v>
      </c>
      <c r="F125" s="7">
        <v>3830400</v>
      </c>
      <c r="G125" s="8">
        <f t="shared" si="3"/>
        <v>2.4898382556574582E-3</v>
      </c>
      <c r="H125" s="65"/>
    </row>
    <row r="126" spans="1:8" x14ac:dyDescent="0.25">
      <c r="A126" s="5" t="s">
        <v>636</v>
      </c>
      <c r="B126" s="5" t="s">
        <v>635</v>
      </c>
      <c r="C126" s="9" t="s">
        <v>640</v>
      </c>
      <c r="D126" s="5" t="s">
        <v>632</v>
      </c>
      <c r="E126" s="6">
        <v>4000</v>
      </c>
      <c r="F126" s="7">
        <v>2921040</v>
      </c>
      <c r="G126" s="8">
        <f t="shared" si="3"/>
        <v>1.8987356772936668E-3</v>
      </c>
      <c r="H126" s="65"/>
    </row>
    <row r="127" spans="1:8" x14ac:dyDescent="0.25">
      <c r="A127" s="5" t="s">
        <v>652</v>
      </c>
      <c r="B127" s="5" t="s">
        <v>236</v>
      </c>
      <c r="C127" s="64" t="s">
        <v>237</v>
      </c>
      <c r="D127" s="5" t="s">
        <v>653</v>
      </c>
      <c r="E127" s="6">
        <v>3000</v>
      </c>
      <c r="F127" s="7">
        <v>4876250</v>
      </c>
      <c r="G127" s="8">
        <f t="shared" si="3"/>
        <v>3.1696621225328113E-3</v>
      </c>
      <c r="H127" s="65"/>
    </row>
    <row r="128" spans="1:8" x14ac:dyDescent="0.25">
      <c r="A128" s="5" t="s">
        <v>654</v>
      </c>
      <c r="B128" s="5" t="s">
        <v>608</v>
      </c>
      <c r="C128" s="9" t="s">
        <v>610</v>
      </c>
      <c r="D128" s="5" t="s">
        <v>655</v>
      </c>
      <c r="E128" s="6">
        <v>5000</v>
      </c>
      <c r="F128" s="7">
        <v>2448655.2999999998</v>
      </c>
      <c r="G128" s="8">
        <f t="shared" si="3"/>
        <v>1.591675971402044E-3</v>
      </c>
      <c r="H128" s="65"/>
    </row>
    <row r="129" spans="1:8" x14ac:dyDescent="0.25">
      <c r="A129" s="5" t="s">
        <v>692</v>
      </c>
      <c r="B129" s="5" t="s">
        <v>160</v>
      </c>
      <c r="C129" s="64" t="s">
        <v>161</v>
      </c>
      <c r="D129" s="5" t="s">
        <v>694</v>
      </c>
      <c r="E129" s="6">
        <v>2870</v>
      </c>
      <c r="F129" s="7">
        <v>8510600</v>
      </c>
      <c r="G129" s="8">
        <f t="shared" si="3"/>
        <v>5.5320638728588046E-3</v>
      </c>
      <c r="H129" s="65"/>
    </row>
    <row r="130" spans="1:8" x14ac:dyDescent="0.25">
      <c r="A130" s="5" t="s">
        <v>691</v>
      </c>
      <c r="B130" s="5" t="s">
        <v>160</v>
      </c>
      <c r="C130" s="40" t="s">
        <v>161</v>
      </c>
      <c r="D130" s="5" t="s">
        <v>693</v>
      </c>
      <c r="E130" s="6">
        <v>10000</v>
      </c>
      <c r="F130" s="7">
        <v>526889</v>
      </c>
      <c r="G130" s="8">
        <f t="shared" si="3"/>
        <v>3.4248861442280246E-4</v>
      </c>
      <c r="H130" s="65"/>
    </row>
    <row r="131" spans="1:8" x14ac:dyDescent="0.25">
      <c r="A131" s="5" t="s">
        <v>671</v>
      </c>
      <c r="B131" s="5" t="s">
        <v>218</v>
      </c>
      <c r="C131" s="33" t="s">
        <v>219</v>
      </c>
      <c r="D131" s="5" t="s">
        <v>669</v>
      </c>
      <c r="E131" s="6">
        <v>550</v>
      </c>
      <c r="F131" s="7">
        <v>3762749.48</v>
      </c>
      <c r="G131" s="8">
        <f t="shared" si="3"/>
        <v>2.4458640355469945E-3</v>
      </c>
      <c r="H131" s="65"/>
    </row>
    <row r="132" spans="1:8" x14ac:dyDescent="0.25">
      <c r="A132" s="5" t="s">
        <v>674</v>
      </c>
      <c r="B132" s="5" t="s">
        <v>672</v>
      </c>
      <c r="C132" s="9" t="s">
        <v>673</v>
      </c>
      <c r="D132" s="5" t="s">
        <v>670</v>
      </c>
      <c r="E132" s="6">
        <v>4000</v>
      </c>
      <c r="F132" s="7">
        <v>6883578.1500000004</v>
      </c>
      <c r="G132" s="8">
        <f t="shared" si="3"/>
        <v>4.4744664300537269E-3</v>
      </c>
      <c r="H132" s="65"/>
    </row>
    <row r="133" spans="1:8" x14ac:dyDescent="0.25">
      <c r="A133" s="5" t="s">
        <v>666</v>
      </c>
      <c r="B133" s="5" t="s">
        <v>665</v>
      </c>
      <c r="C133" s="9" t="s">
        <v>667</v>
      </c>
      <c r="D133" s="5" t="s">
        <v>658</v>
      </c>
      <c r="E133" s="6">
        <v>7033</v>
      </c>
      <c r="F133" s="7">
        <v>7804800</v>
      </c>
      <c r="G133" s="8">
        <f t="shared" ref="G133:G143" si="4">F133/$F$222</f>
        <v>5.0732794532569259E-3</v>
      </c>
      <c r="H133" s="65"/>
    </row>
    <row r="134" spans="1:8" ht="30" x14ac:dyDescent="0.25">
      <c r="A134" s="5" t="s">
        <v>663</v>
      </c>
      <c r="B134" s="5" t="s">
        <v>662</v>
      </c>
      <c r="C134" s="64" t="s">
        <v>664</v>
      </c>
      <c r="D134" s="5" t="s">
        <v>660</v>
      </c>
      <c r="E134" s="6">
        <v>8000</v>
      </c>
      <c r="F134" s="7">
        <v>5980000</v>
      </c>
      <c r="G134" s="8">
        <f t="shared" si="4"/>
        <v>3.887122172314014E-3</v>
      </c>
      <c r="H134" s="65"/>
    </row>
    <row r="135" spans="1:8" ht="30" x14ac:dyDescent="0.25">
      <c r="A135" s="5" t="s">
        <v>679</v>
      </c>
      <c r="B135" s="5" t="s">
        <v>176</v>
      </c>
      <c r="C135" s="33" t="s">
        <v>177</v>
      </c>
      <c r="D135" s="5" t="s">
        <v>680</v>
      </c>
      <c r="E135" s="6">
        <v>6250</v>
      </c>
      <c r="F135" s="7">
        <v>16353828.07</v>
      </c>
      <c r="G135" s="8">
        <f t="shared" si="4"/>
        <v>1.0630322356707075E-2</v>
      </c>
      <c r="H135" s="65"/>
    </row>
    <row r="136" spans="1:8" x14ac:dyDescent="0.25">
      <c r="A136" s="5" t="s">
        <v>740</v>
      </c>
      <c r="B136" s="5" t="s">
        <v>160</v>
      </c>
      <c r="C136" s="5" t="s">
        <v>161</v>
      </c>
      <c r="D136" s="5" t="s">
        <v>739</v>
      </c>
      <c r="E136" s="6">
        <v>15300</v>
      </c>
      <c r="F136" s="7">
        <v>4545318.1500000004</v>
      </c>
      <c r="G136" s="8">
        <f t="shared" si="4"/>
        <v>2.9545496590445345E-3</v>
      </c>
      <c r="H136" s="65"/>
    </row>
    <row r="137" spans="1:8" x14ac:dyDescent="0.25">
      <c r="A137" s="5" t="s">
        <v>687</v>
      </c>
      <c r="B137" s="5" t="s">
        <v>210</v>
      </c>
      <c r="C137" s="5" t="s">
        <v>211</v>
      </c>
      <c r="D137" s="5" t="s">
        <v>688</v>
      </c>
      <c r="E137" s="6">
        <v>8000</v>
      </c>
      <c r="F137" s="7">
        <v>7604960</v>
      </c>
      <c r="G137" s="8">
        <f t="shared" si="4"/>
        <v>4.9433793704951818E-3</v>
      </c>
      <c r="H137" s="65"/>
    </row>
    <row r="138" spans="1:8" ht="30" x14ac:dyDescent="0.25">
      <c r="A138" s="5" t="s">
        <v>697</v>
      </c>
      <c r="B138" s="5" t="s">
        <v>176</v>
      </c>
      <c r="C138" s="5" t="s">
        <v>177</v>
      </c>
      <c r="D138" s="5" t="s">
        <v>695</v>
      </c>
      <c r="E138" s="6">
        <v>2500</v>
      </c>
      <c r="F138" s="7">
        <v>2403057.38</v>
      </c>
      <c r="G138" s="8">
        <f t="shared" si="4"/>
        <v>1.5620363918295692E-3</v>
      </c>
      <c r="H138" s="65"/>
    </row>
    <row r="139" spans="1:8" x14ac:dyDescent="0.25">
      <c r="A139" s="5" t="s">
        <v>689</v>
      </c>
      <c r="B139" s="5" t="s">
        <v>608</v>
      </c>
      <c r="C139" s="9" t="s">
        <v>610</v>
      </c>
      <c r="D139" s="5" t="s">
        <v>690</v>
      </c>
      <c r="E139" s="6">
        <v>68995</v>
      </c>
      <c r="F139" s="7">
        <v>65711790.25</v>
      </c>
      <c r="G139" s="8">
        <f t="shared" si="4"/>
        <v>4.271400616441854E-2</v>
      </c>
      <c r="H139" s="65"/>
    </row>
    <row r="140" spans="1:8" x14ac:dyDescent="0.25">
      <c r="A140" s="5" t="s">
        <v>699</v>
      </c>
      <c r="B140" s="5" t="s">
        <v>698</v>
      </c>
      <c r="C140" s="9" t="s">
        <v>700</v>
      </c>
      <c r="D140" s="5" t="s">
        <v>696</v>
      </c>
      <c r="E140" s="6">
        <v>2000</v>
      </c>
      <c r="F140" s="7">
        <v>1806240</v>
      </c>
      <c r="G140" s="8">
        <f t="shared" si="4"/>
        <v>1.1740929017592752E-3</v>
      </c>
      <c r="H140" s="65"/>
    </row>
    <row r="141" spans="1:8" x14ac:dyDescent="0.25">
      <c r="A141" s="5" t="s">
        <v>708</v>
      </c>
      <c r="B141" s="5" t="s">
        <v>204</v>
      </c>
      <c r="C141" s="33" t="s">
        <v>205</v>
      </c>
      <c r="D141" s="5" t="s">
        <v>707</v>
      </c>
      <c r="E141" s="6">
        <v>8000</v>
      </c>
      <c r="F141" s="7">
        <v>8152720</v>
      </c>
      <c r="G141" s="8">
        <f t="shared" si="4"/>
        <v>5.2994345613157036E-3</v>
      </c>
      <c r="H141" s="65"/>
    </row>
    <row r="142" spans="1:8" x14ac:dyDescent="0.25">
      <c r="A142" s="5" t="s">
        <v>727</v>
      </c>
      <c r="B142" s="5" t="s">
        <v>204</v>
      </c>
      <c r="C142" s="5" t="s">
        <v>205</v>
      </c>
      <c r="D142" s="5" t="s">
        <v>724</v>
      </c>
      <c r="E142" s="6">
        <v>11000</v>
      </c>
      <c r="F142" s="7">
        <v>11001100</v>
      </c>
      <c r="G142" s="8">
        <f t="shared" si="4"/>
        <v>7.1509397541544648E-3</v>
      </c>
      <c r="H142" s="65"/>
    </row>
    <row r="143" spans="1:8" ht="16.5" customHeight="1" x14ac:dyDescent="0.25">
      <c r="A143" s="5" t="s">
        <v>293</v>
      </c>
      <c r="B143" s="5"/>
      <c r="C143" s="5"/>
      <c r="D143" s="5"/>
      <c r="E143" s="6"/>
      <c r="F143" s="7">
        <f>SUM(F5:F142)</f>
        <v>1281919458.6799996</v>
      </c>
      <c r="G143" s="8">
        <f t="shared" si="4"/>
        <v>0.83327383795247578</v>
      </c>
      <c r="H143" s="45"/>
    </row>
    <row r="144" spans="1:8" ht="16.5" customHeight="1" x14ac:dyDescent="0.25">
      <c r="A144" s="13"/>
      <c r="B144" s="13"/>
      <c r="C144" s="13"/>
      <c r="D144" s="13"/>
      <c r="E144" s="14"/>
      <c r="F144" s="15"/>
      <c r="G144" s="16"/>
    </row>
    <row r="145" spans="1:9" ht="16.5" customHeight="1" x14ac:dyDescent="0.25">
      <c r="A145" s="17" t="s">
        <v>511</v>
      </c>
      <c r="B145" s="13"/>
      <c r="C145" s="13"/>
      <c r="D145" s="13"/>
      <c r="E145" s="14"/>
      <c r="F145" s="15"/>
      <c r="G145" s="16"/>
    </row>
    <row r="146" spans="1:9" ht="45" x14ac:dyDescent="0.25">
      <c r="A146" s="5" t="s">
        <v>0</v>
      </c>
      <c r="B146" s="5" t="s">
        <v>20</v>
      </c>
      <c r="C146" s="5" t="s">
        <v>1</v>
      </c>
      <c r="D146" s="5" t="s">
        <v>22</v>
      </c>
      <c r="E146" s="5" t="s">
        <v>10</v>
      </c>
      <c r="F146" s="5" t="s">
        <v>6</v>
      </c>
      <c r="G146" s="5" t="s">
        <v>509</v>
      </c>
    </row>
    <row r="147" spans="1:9" ht="30" x14ac:dyDescent="0.25">
      <c r="A147" s="5" t="s">
        <v>415</v>
      </c>
      <c r="B147" s="5" t="s">
        <v>279</v>
      </c>
      <c r="C147" s="5" t="s">
        <v>280</v>
      </c>
      <c r="D147" s="5" t="s">
        <v>151</v>
      </c>
      <c r="E147" s="6">
        <v>32005</v>
      </c>
      <c r="F147" s="7">
        <v>3501987.1</v>
      </c>
      <c r="G147" s="8">
        <f t="shared" ref="G147:G166" si="5">F147/$F$222</f>
        <v>2.2763631611317147E-3</v>
      </c>
      <c r="I147" s="46"/>
    </row>
    <row r="148" spans="1:9" ht="30" x14ac:dyDescent="0.25">
      <c r="A148" s="5" t="s">
        <v>416</v>
      </c>
      <c r="B148" s="5" t="s">
        <v>224</v>
      </c>
      <c r="C148" s="5" t="s">
        <v>225</v>
      </c>
      <c r="D148" s="5" t="s">
        <v>153</v>
      </c>
      <c r="E148" s="6">
        <v>420</v>
      </c>
      <c r="F148" s="7">
        <v>9143400</v>
      </c>
      <c r="G148" s="8">
        <f t="shared" si="5"/>
        <v>5.9433968010595244E-3</v>
      </c>
      <c r="I148" s="46"/>
    </row>
    <row r="149" spans="1:9" x14ac:dyDescent="0.25">
      <c r="A149" s="5" t="s">
        <v>417</v>
      </c>
      <c r="B149" s="5" t="s">
        <v>281</v>
      </c>
      <c r="C149" s="5" t="s">
        <v>282</v>
      </c>
      <c r="D149" s="5" t="s">
        <v>152</v>
      </c>
      <c r="E149" s="6">
        <v>7300</v>
      </c>
      <c r="F149" s="7">
        <v>2361550</v>
      </c>
      <c r="G149" s="8">
        <f t="shared" si="5"/>
        <v>1.5350557468274515E-3</v>
      </c>
      <c r="I149" s="46"/>
    </row>
    <row r="150" spans="1:9" x14ac:dyDescent="0.25">
      <c r="A150" s="5" t="s">
        <v>419</v>
      </c>
      <c r="B150" s="5" t="s">
        <v>234</v>
      </c>
      <c r="C150" s="5" t="s">
        <v>235</v>
      </c>
      <c r="D150" s="5" t="s">
        <v>155</v>
      </c>
      <c r="E150" s="6">
        <v>24750</v>
      </c>
      <c r="F150" s="7">
        <v>7011675</v>
      </c>
      <c r="G150" s="8">
        <f t="shared" si="5"/>
        <v>4.5577319995919506E-3</v>
      </c>
      <c r="I150" s="46"/>
    </row>
    <row r="151" spans="1:9" ht="30" x14ac:dyDescent="0.25">
      <c r="A151" s="5" t="s">
        <v>418</v>
      </c>
      <c r="B151" s="5" t="s">
        <v>283</v>
      </c>
      <c r="C151" s="5" t="s">
        <v>284</v>
      </c>
      <c r="D151" s="5" t="s">
        <v>154</v>
      </c>
      <c r="E151" s="6">
        <v>1660</v>
      </c>
      <c r="F151" s="7">
        <v>10735237.5</v>
      </c>
      <c r="G151" s="8">
        <f t="shared" si="5"/>
        <v>6.9781236975429541E-3</v>
      </c>
      <c r="I151" s="46"/>
    </row>
    <row r="152" spans="1:9" x14ac:dyDescent="0.25">
      <c r="A152" s="5" t="s">
        <v>422</v>
      </c>
      <c r="B152" s="5" t="s">
        <v>490</v>
      </c>
      <c r="C152" s="5" t="s">
        <v>491</v>
      </c>
      <c r="D152" s="5" t="s">
        <v>470</v>
      </c>
      <c r="E152" s="6">
        <v>43</v>
      </c>
      <c r="F152" s="7">
        <v>1600.89</v>
      </c>
      <c r="G152" s="8">
        <f t="shared" si="5"/>
        <v>1.0406112064273883E-6</v>
      </c>
      <c r="I152" s="46"/>
    </row>
    <row r="153" spans="1:9" ht="16.5" customHeight="1" x14ac:dyDescent="0.25">
      <c r="A153" s="5" t="s">
        <v>425</v>
      </c>
      <c r="B153" s="5" t="s">
        <v>277</v>
      </c>
      <c r="C153" s="5" t="s">
        <v>278</v>
      </c>
      <c r="D153" s="5" t="s">
        <v>158</v>
      </c>
      <c r="E153" s="6">
        <v>58000</v>
      </c>
      <c r="F153" s="7">
        <v>15109000</v>
      </c>
      <c r="G153" s="8">
        <f t="shared" si="5"/>
        <v>9.8211586791793377E-3</v>
      </c>
      <c r="I153" s="46"/>
    </row>
    <row r="154" spans="1:9" ht="30" x14ac:dyDescent="0.25">
      <c r="A154" s="5" t="s">
        <v>423</v>
      </c>
      <c r="B154" s="5" t="s">
        <v>259</v>
      </c>
      <c r="C154" s="5" t="s">
        <v>260</v>
      </c>
      <c r="D154" s="5" t="s">
        <v>159</v>
      </c>
      <c r="E154" s="6">
        <v>6450</v>
      </c>
      <c r="F154" s="7">
        <v>3160500</v>
      </c>
      <c r="G154" s="8">
        <f t="shared" si="5"/>
        <v>2.054389569498067E-3</v>
      </c>
      <c r="I154" s="46"/>
    </row>
    <row r="155" spans="1:9" ht="30" x14ac:dyDescent="0.25">
      <c r="A155" s="5" t="s">
        <v>626</v>
      </c>
      <c r="B155" s="5" t="s">
        <v>625</v>
      </c>
      <c r="C155" s="5" t="s">
        <v>628</v>
      </c>
      <c r="D155" s="5" t="s">
        <v>623</v>
      </c>
      <c r="E155" s="6">
        <v>8900</v>
      </c>
      <c r="F155" s="7">
        <v>2021190</v>
      </c>
      <c r="G155" s="8">
        <f t="shared" si="5"/>
        <v>1.3138147932206291E-3</v>
      </c>
      <c r="I155" s="46"/>
    </row>
    <row r="156" spans="1:9" ht="16.5" customHeight="1" x14ac:dyDescent="0.25">
      <c r="A156" s="5" t="s">
        <v>627</v>
      </c>
      <c r="B156" s="5" t="s">
        <v>254</v>
      </c>
      <c r="C156" s="5" t="s">
        <v>255</v>
      </c>
      <c r="D156" s="5" t="s">
        <v>624</v>
      </c>
      <c r="E156" s="6">
        <v>1000</v>
      </c>
      <c r="F156" s="7">
        <v>1612800</v>
      </c>
      <c r="G156" s="8">
        <f t="shared" si="5"/>
        <v>1.0483529497505087E-3</v>
      </c>
      <c r="I156" s="46"/>
    </row>
    <row r="157" spans="1:9" ht="30" x14ac:dyDescent="0.25">
      <c r="A157" s="5" t="s">
        <v>651</v>
      </c>
      <c r="B157" s="5" t="s">
        <v>650</v>
      </c>
      <c r="C157" s="18">
        <v>1027402166835</v>
      </c>
      <c r="D157" s="5" t="s">
        <v>649</v>
      </c>
      <c r="E157" s="6">
        <v>10000</v>
      </c>
      <c r="F157" s="7">
        <v>621700</v>
      </c>
      <c r="G157" s="8">
        <f t="shared" si="5"/>
        <v>4.0411770142602382E-4</v>
      </c>
      <c r="I157" s="46"/>
    </row>
    <row r="158" spans="1:9" ht="16.5" customHeight="1" x14ac:dyDescent="0.25">
      <c r="A158" s="5" t="s">
        <v>421</v>
      </c>
      <c r="B158" s="5" t="s">
        <v>285</v>
      </c>
      <c r="C158" s="5" t="s">
        <v>286</v>
      </c>
      <c r="D158" s="5" t="s">
        <v>156</v>
      </c>
      <c r="E158" s="6">
        <v>444</v>
      </c>
      <c r="F158" s="7">
        <v>682872</v>
      </c>
      <c r="G158" s="8">
        <f t="shared" si="5"/>
        <v>4.438807511793337E-4</v>
      </c>
      <c r="I158" s="46"/>
    </row>
    <row r="159" spans="1:9" x14ac:dyDescent="0.25">
      <c r="A159" s="5" t="s">
        <v>551</v>
      </c>
      <c r="B159" s="5" t="s">
        <v>273</v>
      </c>
      <c r="C159" s="5" t="s">
        <v>274</v>
      </c>
      <c r="D159" s="5" t="s">
        <v>550</v>
      </c>
      <c r="E159" s="6">
        <v>41500</v>
      </c>
      <c r="F159" s="7">
        <v>835021.5</v>
      </c>
      <c r="G159" s="8">
        <f t="shared" si="5"/>
        <v>5.4278103461687403E-4</v>
      </c>
      <c r="I159" s="46"/>
    </row>
    <row r="160" spans="1:9" ht="30" x14ac:dyDescent="0.25">
      <c r="A160" s="5" t="s">
        <v>420</v>
      </c>
      <c r="B160" s="5" t="s">
        <v>242</v>
      </c>
      <c r="C160" s="5" t="s">
        <v>243</v>
      </c>
      <c r="D160" s="5" t="s">
        <v>157</v>
      </c>
      <c r="E160" s="6">
        <v>2704</v>
      </c>
      <c r="F160" s="7">
        <v>1483414.4</v>
      </c>
      <c r="G160" s="8">
        <f t="shared" si="5"/>
        <v>9.6424966638292467E-4</v>
      </c>
      <c r="I160" s="46"/>
    </row>
    <row r="161" spans="1:15" x14ac:dyDescent="0.25">
      <c r="A161" s="5" t="s">
        <v>712</v>
      </c>
      <c r="B161" s="5" t="s">
        <v>246</v>
      </c>
      <c r="C161" s="5" t="s">
        <v>247</v>
      </c>
      <c r="D161" s="5" t="s">
        <v>709</v>
      </c>
      <c r="E161" s="6">
        <v>20</v>
      </c>
      <c r="F161" s="7">
        <v>266470</v>
      </c>
      <c r="G161" s="8">
        <f t="shared" si="5"/>
        <v>1.7321094402282866E-4</v>
      </c>
      <c r="I161" s="46"/>
    </row>
    <row r="162" spans="1:15" x14ac:dyDescent="0.25">
      <c r="A162" s="5" t="s">
        <v>703</v>
      </c>
      <c r="B162" s="5" t="s">
        <v>704</v>
      </c>
      <c r="C162" s="9" t="s">
        <v>705</v>
      </c>
      <c r="D162" s="5" t="s">
        <v>706</v>
      </c>
      <c r="E162" s="6">
        <v>52300000</v>
      </c>
      <c r="F162" s="7">
        <v>2152406.5</v>
      </c>
      <c r="G162" s="8">
        <f t="shared" si="5"/>
        <v>1.39910819899378E-3</v>
      </c>
      <c r="I162" s="46"/>
    </row>
    <row r="163" spans="1:15" x14ac:dyDescent="0.25">
      <c r="A163" s="5" t="s">
        <v>555</v>
      </c>
      <c r="B163" s="5" t="s">
        <v>554</v>
      </c>
      <c r="C163" s="12" t="s">
        <v>553</v>
      </c>
      <c r="D163" s="5" t="s">
        <v>552</v>
      </c>
      <c r="E163" s="6">
        <v>230000</v>
      </c>
      <c r="F163" s="7">
        <v>843985</v>
      </c>
      <c r="G163" s="8">
        <f t="shared" si="5"/>
        <v>5.4860749274254902E-4</v>
      </c>
      <c r="I163" s="46"/>
    </row>
    <row r="164" spans="1:15" ht="30" x14ac:dyDescent="0.25">
      <c r="A164" s="5" t="s">
        <v>424</v>
      </c>
      <c r="B164" s="5" t="s">
        <v>492</v>
      </c>
      <c r="C164" s="5" t="s">
        <v>493</v>
      </c>
      <c r="D164" s="5" t="s">
        <v>471</v>
      </c>
      <c r="E164" s="6">
        <v>3</v>
      </c>
      <c r="F164" s="7">
        <v>411.96</v>
      </c>
      <c r="G164" s="8">
        <f t="shared" si="5"/>
        <v>2.6778241640576606E-7</v>
      </c>
      <c r="I164" s="46"/>
    </row>
    <row r="165" spans="1:15" ht="16.5" customHeight="1" x14ac:dyDescent="0.25">
      <c r="A165" s="5" t="s">
        <v>711</v>
      </c>
      <c r="B165" s="5" t="s">
        <v>204</v>
      </c>
      <c r="C165" s="5" t="s">
        <v>205</v>
      </c>
      <c r="D165" s="5" t="s">
        <v>710</v>
      </c>
      <c r="E165" s="6">
        <v>130000</v>
      </c>
      <c r="F165" s="7">
        <v>1275820</v>
      </c>
      <c r="G165" s="8">
        <f t="shared" si="5"/>
        <v>8.2930906519760293E-4</v>
      </c>
      <c r="I165" s="46"/>
    </row>
    <row r="166" spans="1:15" ht="16.5" customHeight="1" x14ac:dyDescent="0.25">
      <c r="A166" s="5" t="s">
        <v>293</v>
      </c>
      <c r="B166" s="5"/>
      <c r="C166" s="5"/>
      <c r="D166" s="5"/>
      <c r="E166" s="6"/>
      <c r="F166" s="7">
        <f>SUM(F147:F165)</f>
        <v>62821041.850000001</v>
      </c>
      <c r="G166" s="8">
        <f t="shared" si="5"/>
        <v>4.0834960645986892E-2</v>
      </c>
      <c r="I166" s="46"/>
    </row>
    <row r="168" spans="1:15" x14ac:dyDescent="0.25">
      <c r="A168" s="3" t="s">
        <v>512</v>
      </c>
    </row>
    <row r="169" spans="1:15" ht="45" customHeight="1" x14ac:dyDescent="0.25">
      <c r="A169" s="5" t="s">
        <v>3</v>
      </c>
      <c r="B169" s="5" t="s">
        <v>1</v>
      </c>
      <c r="C169" s="5" t="s">
        <v>520</v>
      </c>
      <c r="D169" s="5" t="s">
        <v>7</v>
      </c>
      <c r="E169" s="5" t="s">
        <v>5</v>
      </c>
      <c r="F169" s="5" t="s">
        <v>12</v>
      </c>
      <c r="G169" s="5" t="s">
        <v>509</v>
      </c>
    </row>
    <row r="170" spans="1:15" ht="16.5" hidden="1" customHeight="1" x14ac:dyDescent="0.25">
      <c r="A170" s="5"/>
      <c r="B170" s="5"/>
      <c r="C170" s="19"/>
      <c r="D170" s="20"/>
      <c r="E170" s="6"/>
      <c r="F170" s="7"/>
      <c r="G170" s="8">
        <f t="shared" ref="G170:G175" si="6">F170/$F$222</f>
        <v>0</v>
      </c>
      <c r="L170" s="46"/>
      <c r="N170" s="45"/>
      <c r="O170" s="45"/>
    </row>
    <row r="171" spans="1:15" ht="16.5" customHeight="1" x14ac:dyDescent="0.25">
      <c r="A171" s="33" t="s">
        <v>295</v>
      </c>
      <c r="B171" s="11">
        <v>1027700167110</v>
      </c>
      <c r="C171" s="19" t="s">
        <v>728</v>
      </c>
      <c r="D171" s="20">
        <v>44692</v>
      </c>
      <c r="E171" s="6">
        <v>35500000</v>
      </c>
      <c r="F171" s="7">
        <v>36346293.039999999</v>
      </c>
      <c r="G171" s="8">
        <f t="shared" si="6"/>
        <v>2.3625833036322163E-2</v>
      </c>
      <c r="L171" s="46"/>
      <c r="N171" s="45"/>
      <c r="O171" s="45"/>
    </row>
    <row r="172" spans="1:15" ht="16.5" customHeight="1" x14ac:dyDescent="0.25">
      <c r="A172" s="40" t="s">
        <v>763</v>
      </c>
      <c r="B172" s="11">
        <v>1027739609391</v>
      </c>
      <c r="C172" s="19" t="s">
        <v>764</v>
      </c>
      <c r="D172" s="20">
        <v>44739</v>
      </c>
      <c r="E172" s="6">
        <v>8000000</v>
      </c>
      <c r="F172" s="7">
        <v>7974037.21</v>
      </c>
      <c r="G172" s="8">
        <f t="shared" si="6"/>
        <v>5.1832870972989935E-3</v>
      </c>
      <c r="L172" s="46"/>
      <c r="N172" s="45"/>
      <c r="O172" s="45"/>
    </row>
    <row r="173" spans="1:15" ht="16.5" customHeight="1" x14ac:dyDescent="0.25">
      <c r="A173" s="49" t="s">
        <v>295</v>
      </c>
      <c r="B173" s="11">
        <v>1027700167110</v>
      </c>
      <c r="C173" s="19" t="s">
        <v>730</v>
      </c>
      <c r="D173" s="20">
        <v>44707</v>
      </c>
      <c r="E173" s="6">
        <v>13000000</v>
      </c>
      <c r="F173" s="7">
        <v>13225049.710000001</v>
      </c>
      <c r="G173" s="8">
        <f t="shared" si="6"/>
        <v>8.5965525012869602E-3</v>
      </c>
      <c r="L173" s="46"/>
      <c r="N173" s="45"/>
      <c r="O173" s="45"/>
    </row>
    <row r="174" spans="1:15" ht="16.5" customHeight="1" x14ac:dyDescent="0.25">
      <c r="A174" s="5" t="s">
        <v>763</v>
      </c>
      <c r="B174" s="9" t="s">
        <v>705</v>
      </c>
      <c r="C174" s="19" t="s">
        <v>765</v>
      </c>
      <c r="D174" s="20">
        <v>44726</v>
      </c>
      <c r="E174" s="6">
        <v>20500000</v>
      </c>
      <c r="F174" s="7">
        <v>20610160.18</v>
      </c>
      <c r="G174" s="8">
        <f t="shared" si="6"/>
        <v>1.339702518572264E-2</v>
      </c>
      <c r="L174" s="46"/>
      <c r="N174" s="45"/>
      <c r="O174" s="45"/>
    </row>
    <row r="175" spans="1:15" ht="17.25" customHeight="1" x14ac:dyDescent="0.25">
      <c r="A175" s="5" t="s">
        <v>293</v>
      </c>
      <c r="B175" s="5"/>
      <c r="C175" s="5"/>
      <c r="D175" s="5"/>
      <c r="E175" s="6"/>
      <c r="F175" s="7">
        <f>SUM(F170:F174)</f>
        <v>78155540.140000001</v>
      </c>
      <c r="G175" s="8">
        <f t="shared" si="6"/>
        <v>5.0802697820630759E-2</v>
      </c>
      <c r="L175" s="46"/>
      <c r="N175" s="45"/>
      <c r="O175" s="45"/>
    </row>
    <row r="177" spans="1:30" x14ac:dyDescent="0.25">
      <c r="A177" s="3" t="s">
        <v>513</v>
      </c>
    </row>
    <row r="178" spans="1:30" ht="58.5" customHeight="1" x14ac:dyDescent="0.25">
      <c r="A178" s="5" t="s">
        <v>11</v>
      </c>
      <c r="B178" s="5" t="s">
        <v>8</v>
      </c>
      <c r="C178" s="5" t="s">
        <v>9</v>
      </c>
      <c r="D178" s="5" t="s">
        <v>17</v>
      </c>
      <c r="E178" s="5" t="s">
        <v>10</v>
      </c>
      <c r="F178" s="5" t="s">
        <v>6</v>
      </c>
      <c r="G178" s="5" t="s">
        <v>509</v>
      </c>
    </row>
    <row r="179" spans="1:30" ht="45" customHeight="1" x14ac:dyDescent="0.25">
      <c r="A179" s="5" t="s">
        <v>494</v>
      </c>
      <c r="B179" s="5" t="s">
        <v>495</v>
      </c>
      <c r="C179" s="5" t="s">
        <v>496</v>
      </c>
      <c r="D179" s="5" t="s">
        <v>497</v>
      </c>
      <c r="E179" s="21">
        <v>34678.27233</v>
      </c>
      <c r="F179" s="7">
        <v>24672203.629999999</v>
      </c>
      <c r="G179" s="8">
        <f>F179/$F$222</f>
        <v>1.6037436416391188E-2</v>
      </c>
    </row>
    <row r="180" spans="1:30" ht="17.25" customHeight="1" x14ac:dyDescent="0.25">
      <c r="A180" s="5" t="s">
        <v>293</v>
      </c>
      <c r="B180" s="5"/>
      <c r="C180" s="5"/>
      <c r="D180" s="5"/>
      <c r="E180" s="6"/>
      <c r="F180" s="7">
        <f>F179</f>
        <v>24672203.629999999</v>
      </c>
      <c r="G180" s="8">
        <f>F180/$F$222</f>
        <v>1.6037436416391188E-2</v>
      </c>
    </row>
    <row r="182" spans="1:30" x14ac:dyDescent="0.25">
      <c r="A182" s="3" t="s">
        <v>514</v>
      </c>
    </row>
    <row r="183" spans="1:30" ht="42.75" customHeight="1" x14ac:dyDescent="0.25">
      <c r="A183" s="5" t="s">
        <v>15</v>
      </c>
      <c r="B183" s="5" t="s">
        <v>14</v>
      </c>
      <c r="C183" s="5" t="s">
        <v>16</v>
      </c>
      <c r="D183" s="71" t="s">
        <v>13</v>
      </c>
      <c r="E183" s="72"/>
      <c r="F183" s="5" t="s">
        <v>6</v>
      </c>
      <c r="G183" s="5" t="s">
        <v>509</v>
      </c>
    </row>
    <row r="184" spans="1:30" ht="17.25" customHeight="1" x14ac:dyDescent="0.25">
      <c r="A184" s="5" t="s">
        <v>293</v>
      </c>
      <c r="B184" s="5"/>
      <c r="C184" s="5"/>
      <c r="D184" s="71"/>
      <c r="E184" s="72"/>
      <c r="F184" s="7"/>
      <c r="G184" s="8"/>
    </row>
    <row r="186" spans="1:30" x14ac:dyDescent="0.25">
      <c r="A186" s="3" t="s">
        <v>515</v>
      </c>
    </row>
    <row r="187" spans="1:30" ht="47.25" customHeight="1" x14ac:dyDescent="0.25">
      <c r="A187" s="5" t="s">
        <v>3</v>
      </c>
      <c r="B187" s="5" t="s">
        <v>1</v>
      </c>
      <c r="C187" s="5" t="s">
        <v>520</v>
      </c>
      <c r="D187" s="71" t="s">
        <v>4</v>
      </c>
      <c r="E187" s="72"/>
      <c r="F187" s="10" t="s">
        <v>18</v>
      </c>
      <c r="G187" s="5" t="s">
        <v>509</v>
      </c>
    </row>
    <row r="188" spans="1:30" x14ac:dyDescent="0.25">
      <c r="A188" s="5" t="s">
        <v>295</v>
      </c>
      <c r="B188" s="11">
        <v>1027700167110</v>
      </c>
      <c r="C188" s="24" t="s">
        <v>538</v>
      </c>
      <c r="D188" s="76" t="s">
        <v>294</v>
      </c>
      <c r="E188" s="76"/>
      <c r="F188" s="7">
        <v>43343.35</v>
      </c>
      <c r="G188" s="8">
        <f t="shared" ref="G188:G194" si="7">F188/$F$222</f>
        <v>2.8174063011265322E-5</v>
      </c>
      <c r="I188" s="46"/>
      <c r="K188" s="48"/>
      <c r="L188" s="48"/>
      <c r="M188" s="48"/>
      <c r="AC188" s="46"/>
      <c r="AD188" s="46"/>
    </row>
    <row r="189" spans="1:30" x14ac:dyDescent="0.25">
      <c r="A189" s="5" t="s">
        <v>295</v>
      </c>
      <c r="B189" s="11">
        <v>1027700167110</v>
      </c>
      <c r="C189" s="24" t="s">
        <v>539</v>
      </c>
      <c r="D189" s="76" t="s">
        <v>294</v>
      </c>
      <c r="E189" s="76"/>
      <c r="F189" s="7">
        <v>4891755.59</v>
      </c>
      <c r="G189" s="8">
        <f t="shared" si="7"/>
        <v>3.179741072814385E-3</v>
      </c>
      <c r="I189" s="46"/>
      <c r="K189" s="48"/>
      <c r="L189" s="48"/>
      <c r="M189" s="48"/>
      <c r="AC189" s="46"/>
      <c r="AD189" s="46"/>
    </row>
    <row r="190" spans="1:30" ht="30" x14ac:dyDescent="0.25">
      <c r="A190" s="5" t="s">
        <v>498</v>
      </c>
      <c r="B190" s="11">
        <v>1021600000124</v>
      </c>
      <c r="C190" s="24" t="s">
        <v>540</v>
      </c>
      <c r="D190" s="76" t="s">
        <v>294</v>
      </c>
      <c r="E190" s="76"/>
      <c r="F190" s="7">
        <v>44079.93</v>
      </c>
      <c r="G190" s="8">
        <f t="shared" si="7"/>
        <v>2.8652855059707303E-5</v>
      </c>
      <c r="I190" s="46"/>
      <c r="K190" s="48"/>
      <c r="L190" s="48"/>
      <c r="M190" s="48"/>
      <c r="AC190" s="46"/>
      <c r="AD190" s="46"/>
    </row>
    <row r="191" spans="1:30" ht="30" x14ac:dyDescent="0.25">
      <c r="A191" s="5" t="s">
        <v>498</v>
      </c>
      <c r="B191" s="11">
        <v>1021600000124</v>
      </c>
      <c r="C191" s="24" t="s">
        <v>541</v>
      </c>
      <c r="D191" s="76" t="s">
        <v>294</v>
      </c>
      <c r="E191" s="76"/>
      <c r="F191" s="7">
        <v>607482.04</v>
      </c>
      <c r="G191" s="8">
        <f t="shared" si="7"/>
        <v>3.9487573695092795E-4</v>
      </c>
      <c r="I191" s="46"/>
      <c r="K191" s="48"/>
      <c r="L191" s="48"/>
      <c r="M191" s="48"/>
      <c r="AC191" s="46"/>
      <c r="AD191" s="46"/>
    </row>
    <row r="192" spans="1:30" ht="30" x14ac:dyDescent="0.25">
      <c r="A192" s="5" t="s">
        <v>498</v>
      </c>
      <c r="B192" s="11">
        <v>1021600000124</v>
      </c>
      <c r="C192" s="24" t="s">
        <v>542</v>
      </c>
      <c r="D192" s="76" t="s">
        <v>294</v>
      </c>
      <c r="E192" s="76"/>
      <c r="F192" s="7">
        <v>603858</v>
      </c>
      <c r="G192" s="8">
        <f t="shared" si="7"/>
        <v>3.9252003691123681E-4</v>
      </c>
      <c r="I192" s="46"/>
      <c r="K192" s="48"/>
      <c r="L192" s="48"/>
      <c r="M192" s="48"/>
      <c r="AC192" s="46"/>
      <c r="AD192" s="46"/>
    </row>
    <row r="193" spans="1:30" x14ac:dyDescent="0.25">
      <c r="A193" s="5" t="s">
        <v>296</v>
      </c>
      <c r="B193" s="11">
        <v>1027700167110</v>
      </c>
      <c r="C193" s="24" t="s">
        <v>543</v>
      </c>
      <c r="D193" s="76" t="s">
        <v>294</v>
      </c>
      <c r="E193" s="76"/>
      <c r="F193" s="7">
        <v>186259.63</v>
      </c>
      <c r="G193" s="8">
        <f t="shared" si="7"/>
        <v>1.2107256481270979E-4</v>
      </c>
      <c r="I193" s="46"/>
      <c r="K193" s="48"/>
      <c r="L193" s="48"/>
      <c r="M193" s="48"/>
      <c r="AC193" s="46"/>
      <c r="AD193" s="46"/>
    </row>
    <row r="194" spans="1:30" x14ac:dyDescent="0.25">
      <c r="A194" s="5" t="s">
        <v>293</v>
      </c>
      <c r="B194" s="74"/>
      <c r="C194" s="74"/>
      <c r="D194" s="73"/>
      <c r="E194" s="73"/>
      <c r="F194" s="7">
        <f>SUM(F188:F193)</f>
        <v>6376778.5399999991</v>
      </c>
      <c r="G194" s="8">
        <f t="shared" si="7"/>
        <v>4.145036329560231E-3</v>
      </c>
    </row>
    <row r="196" spans="1:30" ht="15.75" x14ac:dyDescent="0.25">
      <c r="A196" s="3" t="s">
        <v>516</v>
      </c>
      <c r="B196" s="27"/>
    </row>
    <row r="197" spans="1:30" ht="44.25" customHeight="1" x14ac:dyDescent="0.25">
      <c r="A197" s="5" t="s">
        <v>19</v>
      </c>
      <c r="B197" s="12" t="s">
        <v>1</v>
      </c>
      <c r="C197" s="12" t="s">
        <v>527</v>
      </c>
      <c r="D197" s="77" t="s">
        <v>531</v>
      </c>
      <c r="E197" s="78"/>
      <c r="F197" s="10" t="s">
        <v>18</v>
      </c>
      <c r="G197" s="5" t="s">
        <v>509</v>
      </c>
    </row>
    <row r="198" spans="1:30" ht="29.25" customHeight="1" x14ac:dyDescent="0.25">
      <c r="A198" s="5" t="s">
        <v>499</v>
      </c>
      <c r="B198" s="28">
        <v>1027700075941</v>
      </c>
      <c r="C198" s="5" t="s">
        <v>544</v>
      </c>
      <c r="D198" s="79" t="s">
        <v>545</v>
      </c>
      <c r="E198" s="80"/>
      <c r="F198" s="7">
        <v>289055.75</v>
      </c>
      <c r="G198" s="8">
        <f>F198/$F$222</f>
        <v>1.8789214295315327E-4</v>
      </c>
    </row>
    <row r="199" spans="1:30" ht="30" x14ac:dyDescent="0.25">
      <c r="A199" s="5" t="s">
        <v>500</v>
      </c>
      <c r="B199" s="28">
        <v>1027708015576</v>
      </c>
      <c r="C199" s="5" t="s">
        <v>528</v>
      </c>
      <c r="D199" s="79" t="s">
        <v>546</v>
      </c>
      <c r="E199" s="80"/>
      <c r="F199" s="7">
        <v>70448.77</v>
      </c>
      <c r="G199" s="8">
        <f>F199/$F$222</f>
        <v>4.5793139779138859E-5</v>
      </c>
    </row>
    <row r="200" spans="1:30" ht="45" x14ac:dyDescent="0.25">
      <c r="A200" s="5" t="s">
        <v>297</v>
      </c>
      <c r="B200" s="28">
        <v>1047796383030</v>
      </c>
      <c r="C200" s="5" t="s">
        <v>530</v>
      </c>
      <c r="D200" s="79" t="s">
        <v>547</v>
      </c>
      <c r="E200" s="80"/>
      <c r="F200" s="7">
        <v>5876.36</v>
      </c>
      <c r="G200" s="8">
        <f>F200/$F$222</f>
        <v>3.8197540549329727E-6</v>
      </c>
    </row>
    <row r="201" spans="1:30" x14ac:dyDescent="0.25">
      <c r="A201" s="5" t="s">
        <v>293</v>
      </c>
      <c r="B201" s="87"/>
      <c r="C201" s="77"/>
      <c r="D201" s="77"/>
      <c r="E201" s="78"/>
      <c r="F201" s="7">
        <f>SUM(F198:F200)</f>
        <v>365380.88</v>
      </c>
      <c r="G201" s="8">
        <f>F201/$F$222</f>
        <v>2.3750503678722512E-4</v>
      </c>
    </row>
    <row r="203" spans="1:30" x14ac:dyDescent="0.25">
      <c r="A203" s="3" t="s">
        <v>517</v>
      </c>
    </row>
    <row r="204" spans="1:30" ht="47.25" customHeight="1" x14ac:dyDescent="0.25">
      <c r="A204" s="5" t="s">
        <v>20</v>
      </c>
      <c r="B204" s="74" t="s">
        <v>1</v>
      </c>
      <c r="C204" s="74"/>
      <c r="D204" s="74" t="s">
        <v>22</v>
      </c>
      <c r="E204" s="74"/>
      <c r="F204" s="30" t="s">
        <v>21</v>
      </c>
      <c r="G204" s="5" t="s">
        <v>509</v>
      </c>
    </row>
    <row r="205" spans="1:30" ht="25.5" customHeight="1" x14ac:dyDescent="0.25">
      <c r="A205" s="33" t="s">
        <v>766</v>
      </c>
      <c r="B205" s="92" t="s">
        <v>481</v>
      </c>
      <c r="C205" s="93"/>
      <c r="D205" s="71" t="s">
        <v>453</v>
      </c>
      <c r="E205" s="72"/>
      <c r="F205" s="38">
        <v>295783.5</v>
      </c>
      <c r="G205" s="8">
        <f>F205/$F$222</f>
        <v>1.9226531790211409E-4</v>
      </c>
    </row>
    <row r="206" spans="1:30" ht="15" customHeight="1" x14ac:dyDescent="0.25">
      <c r="A206" s="5" t="s">
        <v>293</v>
      </c>
      <c r="B206" s="81"/>
      <c r="C206" s="82"/>
      <c r="D206" s="71"/>
      <c r="E206" s="72"/>
      <c r="F206" s="7">
        <f>F205</f>
        <v>295783.5</v>
      </c>
      <c r="G206" s="8">
        <f>F206/$F$222</f>
        <v>1.9226531790211409E-4</v>
      </c>
    </row>
    <row r="208" spans="1:30" x14ac:dyDescent="0.25">
      <c r="A208" s="3" t="s">
        <v>518</v>
      </c>
    </row>
    <row r="209" spans="1:7" ht="42" customHeight="1" x14ac:dyDescent="0.25">
      <c r="A209" s="5" t="s">
        <v>23</v>
      </c>
      <c r="B209" s="71" t="s">
        <v>20</v>
      </c>
      <c r="C209" s="72"/>
      <c r="D209" s="5" t="s">
        <v>22</v>
      </c>
      <c r="E209" s="5" t="s">
        <v>24</v>
      </c>
      <c r="F209" s="5" t="s">
        <v>21</v>
      </c>
      <c r="G209" s="5" t="s">
        <v>509</v>
      </c>
    </row>
    <row r="210" spans="1:7" ht="42" customHeight="1" x14ac:dyDescent="0.25">
      <c r="A210" s="5" t="s">
        <v>298</v>
      </c>
      <c r="B210" s="81" t="s">
        <v>160</v>
      </c>
      <c r="C210" s="82"/>
      <c r="D210" s="33" t="s">
        <v>125</v>
      </c>
      <c r="E210" s="6">
        <v>35314</v>
      </c>
      <c r="F210" s="7">
        <v>23700349.23</v>
      </c>
      <c r="G210" s="8">
        <f>F210/$F$222</f>
        <v>1.5405711201257253E-2</v>
      </c>
    </row>
    <row r="211" spans="1:7" ht="42" customHeight="1" x14ac:dyDescent="0.25">
      <c r="A211" s="33" t="s">
        <v>298</v>
      </c>
      <c r="B211" s="81" t="s">
        <v>160</v>
      </c>
      <c r="C211" s="82"/>
      <c r="D211" s="44" t="s">
        <v>744</v>
      </c>
      <c r="E211" s="6">
        <v>59886</v>
      </c>
      <c r="F211" s="7">
        <v>56441261.329999998</v>
      </c>
      <c r="G211" s="8">
        <f>F211/$F$222</f>
        <v>3.6687972968095749E-2</v>
      </c>
    </row>
    <row r="212" spans="1:7" ht="42" hidden="1" customHeight="1" x14ac:dyDescent="0.25">
      <c r="A212" s="5" t="s">
        <v>298</v>
      </c>
      <c r="B212" s="81" t="s">
        <v>160</v>
      </c>
      <c r="C212" s="82"/>
      <c r="D212" s="44"/>
      <c r="E212" s="6">
        <v>0</v>
      </c>
      <c r="F212" s="7">
        <v>0</v>
      </c>
      <c r="G212" s="8">
        <f>F212/$F$222</f>
        <v>0</v>
      </c>
    </row>
    <row r="213" spans="1:7" x14ac:dyDescent="0.25">
      <c r="A213" s="5" t="s">
        <v>293</v>
      </c>
      <c r="B213" s="88"/>
      <c r="C213" s="88"/>
      <c r="D213" s="31"/>
      <c r="E213" s="1"/>
      <c r="F213" s="7">
        <f>SUM(F210:F212)</f>
        <v>80141610.560000002</v>
      </c>
      <c r="G213" s="8">
        <f>F213/$F$222</f>
        <v>5.2093684169352998E-2</v>
      </c>
    </row>
    <row r="215" spans="1:7" x14ac:dyDescent="0.25">
      <c r="A215" s="3" t="s">
        <v>519</v>
      </c>
    </row>
    <row r="216" spans="1:7" ht="45" x14ac:dyDescent="0.25">
      <c r="A216" s="89" t="s">
        <v>25</v>
      </c>
      <c r="B216" s="90"/>
      <c r="C216" s="90"/>
      <c r="D216" s="90"/>
      <c r="E216" s="91"/>
      <c r="F216" s="5" t="s">
        <v>21</v>
      </c>
      <c r="G216" s="5" t="s">
        <v>509</v>
      </c>
    </row>
    <row r="217" spans="1:7" x14ac:dyDescent="0.25">
      <c r="A217" s="59" t="s">
        <v>767</v>
      </c>
      <c r="B217" s="60"/>
      <c r="C217" s="60"/>
      <c r="D217" s="60"/>
      <c r="E217" s="61"/>
      <c r="F217" s="7">
        <v>1561.64</v>
      </c>
      <c r="G217" s="8">
        <f>F217/$F$222</f>
        <v>1.0150979045438892E-6</v>
      </c>
    </row>
    <row r="218" spans="1:7" x14ac:dyDescent="0.25">
      <c r="A218" s="59" t="s">
        <v>769</v>
      </c>
      <c r="B218" s="60"/>
      <c r="C218" s="60"/>
      <c r="D218" s="60"/>
      <c r="E218" s="61"/>
      <c r="F218" s="7">
        <v>3662500</v>
      </c>
      <c r="G218" s="8">
        <f t="shared" ref="G218:G219" si="8">F218/$F$222</f>
        <v>2.3806998254347956E-3</v>
      </c>
    </row>
    <row r="219" spans="1:7" x14ac:dyDescent="0.25">
      <c r="A219" s="83" t="s">
        <v>768</v>
      </c>
      <c r="B219" s="84"/>
      <c r="C219" s="84"/>
      <c r="D219" s="84"/>
      <c r="E219" s="85"/>
      <c r="F219" s="7">
        <v>1325.17</v>
      </c>
      <c r="G219" s="8">
        <f t="shared" si="8"/>
        <v>8.6138757342564586E-7</v>
      </c>
    </row>
    <row r="220" spans="1:7" x14ac:dyDescent="0.25">
      <c r="A220" s="71" t="s">
        <v>293</v>
      </c>
      <c r="B220" s="86"/>
      <c r="C220" s="86"/>
      <c r="D220" s="86"/>
      <c r="E220" s="72"/>
      <c r="F220" s="7">
        <f>SUM(F217:F219)</f>
        <v>3665386.81</v>
      </c>
      <c r="G220" s="8">
        <f>F220/$F$222</f>
        <v>2.3825763109127651E-3</v>
      </c>
    </row>
    <row r="222" spans="1:7" x14ac:dyDescent="0.25">
      <c r="A222" s="66" t="s">
        <v>26</v>
      </c>
      <c r="B222" s="67"/>
      <c r="C222" s="67"/>
      <c r="D222" s="67"/>
      <c r="E222" s="68"/>
      <c r="F222" s="7">
        <f>F143+F166+F175+F180+F194+F201+F213+F206+F220</f>
        <v>1538413184.5899997</v>
      </c>
      <c r="G222" s="8">
        <f>F222/$F$222</f>
        <v>1</v>
      </c>
    </row>
  </sheetData>
  <mergeCells count="32">
    <mergeCell ref="B204:C204"/>
    <mergeCell ref="D204:E204"/>
    <mergeCell ref="B206:C206"/>
    <mergeCell ref="D206:E206"/>
    <mergeCell ref="A222:E222"/>
    <mergeCell ref="B209:C209"/>
    <mergeCell ref="B213:C213"/>
    <mergeCell ref="A216:E216"/>
    <mergeCell ref="A220:E220"/>
    <mergeCell ref="B210:C210"/>
    <mergeCell ref="A219:E219"/>
    <mergeCell ref="B212:C212"/>
    <mergeCell ref="B205:C205"/>
    <mergeCell ref="D205:E205"/>
    <mergeCell ref="B211:C211"/>
    <mergeCell ref="B194:C194"/>
    <mergeCell ref="D194:E194"/>
    <mergeCell ref="B201:E201"/>
    <mergeCell ref="D197:E197"/>
    <mergeCell ref="D198:E198"/>
    <mergeCell ref="D199:E199"/>
    <mergeCell ref="D200:E200"/>
    <mergeCell ref="A1:G1"/>
    <mergeCell ref="D183:E183"/>
    <mergeCell ref="D187:E187"/>
    <mergeCell ref="D188:E188"/>
    <mergeCell ref="D184:E184"/>
    <mergeCell ref="D189:E189"/>
    <mergeCell ref="D190:E190"/>
    <mergeCell ref="D191:E191"/>
    <mergeCell ref="D192:E192"/>
    <mergeCell ref="D193:E19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Пенсионные накопления</vt:lpstr>
      <vt:lpstr>Пенсионные резервы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Чихирев</dc:creator>
  <cp:lastModifiedBy>Владимир Чихирев</cp:lastModifiedBy>
  <dcterms:created xsi:type="dcterms:W3CDTF">2021-06-25T10:52:16Z</dcterms:created>
  <dcterms:modified xsi:type="dcterms:W3CDTF">2022-11-24T10:39:15Z</dcterms:modified>
</cp:coreProperties>
</file>