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накопления'!$A$4:$I$4</definedName>
    <definedName name="_xlnm._FilterDatabase" localSheetId="1" hidden="1">'Пенсионные резервы'!$A$4:$AB$4</definedName>
  </definedNames>
  <calcPr calcId="145621"/>
</workbook>
</file>

<file path=xl/calcChain.xml><?xml version="1.0" encoding="utf-8"?>
<calcChain xmlns="http://schemas.openxmlformats.org/spreadsheetml/2006/main">
  <c r="F220" i="4" l="1"/>
  <c r="F218" i="4" l="1"/>
  <c r="F166" i="4"/>
  <c r="F131" i="4"/>
  <c r="F266" i="1"/>
  <c r="F264" i="1"/>
  <c r="G239" i="1" s="1"/>
  <c r="F184" i="1"/>
  <c r="F201" i="1"/>
  <c r="F225" i="1"/>
  <c r="F235" i="1"/>
  <c r="F245" i="1"/>
  <c r="F254" i="1"/>
  <c r="F201" i="4" l="1"/>
  <c r="F192" i="4"/>
  <c r="F209" i="4" l="1"/>
  <c r="F185" i="4" l="1"/>
  <c r="F154" i="4" l="1"/>
  <c r="G184" i="1" l="1"/>
  <c r="G16" i="1" l="1"/>
  <c r="G98" i="1"/>
  <c r="G183" i="1"/>
  <c r="G180" i="1"/>
  <c r="G182" i="1"/>
  <c r="G179" i="1"/>
  <c r="G181" i="1"/>
  <c r="G41" i="1"/>
  <c r="G103" i="1"/>
  <c r="G244" i="1"/>
  <c r="G240" i="1"/>
  <c r="G243" i="1"/>
  <c r="G242" i="1"/>
  <c r="G241" i="1"/>
  <c r="G176" i="1"/>
  <c r="G175" i="1"/>
  <c r="G178" i="1"/>
  <c r="G173" i="1"/>
  <c r="G139" i="1"/>
  <c r="G157" i="1"/>
  <c r="G177" i="1"/>
  <c r="G262" i="1"/>
  <c r="G263" i="1"/>
  <c r="G161" i="1"/>
  <c r="G253" i="1"/>
  <c r="G30" i="1"/>
  <c r="G33" i="1"/>
  <c r="G126" i="1"/>
  <c r="G84" i="1"/>
  <c r="G252" i="1" l="1"/>
  <c r="G258" i="1"/>
  <c r="G72" i="1"/>
  <c r="G14" i="1"/>
  <c r="G43" i="1"/>
  <c r="G174" i="1"/>
  <c r="G172" i="1"/>
  <c r="G34" i="1"/>
  <c r="G261" i="1"/>
  <c r="G260" i="1"/>
  <c r="G259" i="1"/>
  <c r="G222" i="1"/>
  <c r="G201" i="1"/>
  <c r="G170" i="1"/>
  <c r="G171" i="1"/>
  <c r="G159" i="1"/>
  <c r="G162" i="1"/>
  <c r="G254" i="1"/>
  <c r="G245" i="1"/>
  <c r="G168" i="1"/>
  <c r="G167" i="1"/>
  <c r="G169" i="1"/>
  <c r="G26" i="1"/>
  <c r="G88" i="1"/>
  <c r="G166" i="1"/>
  <c r="G141" i="1"/>
  <c r="G91" i="1"/>
  <c r="G165" i="1"/>
  <c r="G251" i="1"/>
  <c r="G235" i="1"/>
  <c r="G197" i="1"/>
  <c r="G163" i="1"/>
  <c r="G125" i="1"/>
  <c r="G164" i="1"/>
  <c r="G154" i="1"/>
  <c r="G152" i="1"/>
  <c r="G111" i="1"/>
  <c r="G6" i="1"/>
  <c r="G48" i="1"/>
  <c r="F171" i="4"/>
  <c r="G216" i="4" s="1"/>
  <c r="G214" i="4" l="1"/>
  <c r="G129" i="4"/>
  <c r="G95" i="4"/>
  <c r="G127" i="4"/>
  <c r="G128" i="4"/>
  <c r="G130" i="4"/>
  <c r="G37" i="4"/>
  <c r="G198" i="4"/>
  <c r="G200" i="4"/>
  <c r="G196" i="4"/>
  <c r="G199" i="4"/>
  <c r="G197" i="4"/>
  <c r="G76" i="4"/>
  <c r="G164" i="4"/>
  <c r="G162" i="4"/>
  <c r="G163" i="4"/>
  <c r="G205" i="4"/>
  <c r="G116" i="4"/>
  <c r="G126" i="4"/>
  <c r="G189" i="4"/>
  <c r="G191" i="4"/>
  <c r="G165" i="4"/>
  <c r="G160" i="4"/>
  <c r="G161" i="4"/>
  <c r="G83" i="4"/>
  <c r="G125" i="4"/>
  <c r="G120" i="4"/>
  <c r="G33" i="4"/>
  <c r="G39" i="4"/>
  <c r="G6" i="4"/>
  <c r="G124" i="4"/>
  <c r="G118" i="4"/>
  <c r="G121" i="4"/>
  <c r="G220" i="4"/>
  <c r="G218" i="4"/>
  <c r="G201" i="4"/>
  <c r="G207" i="4"/>
  <c r="G213" i="4"/>
  <c r="G122" i="4"/>
  <c r="G123" i="4"/>
  <c r="G68" i="4"/>
  <c r="G12" i="4"/>
  <c r="G190" i="4"/>
  <c r="G9" i="4"/>
  <c r="G20" i="4"/>
  <c r="G26" i="4"/>
  <c r="G31" i="4"/>
  <c r="G38" i="4"/>
  <c r="G44" i="4"/>
  <c r="G48" i="4"/>
  <c r="G54" i="4"/>
  <c r="G58" i="4"/>
  <c r="G60" i="4"/>
  <c r="G61" i="4"/>
  <c r="G64" i="4"/>
  <c r="G67" i="4"/>
  <c r="G72" i="4"/>
  <c r="G77" i="4"/>
  <c r="G81" i="4"/>
  <c r="G86" i="4"/>
  <c r="G93" i="4"/>
  <c r="G97" i="4"/>
  <c r="G101" i="4"/>
  <c r="G104" i="4"/>
  <c r="G107" i="4"/>
  <c r="G111" i="4"/>
  <c r="G115" i="4"/>
  <c r="G10" i="4"/>
  <c r="G14" i="4"/>
  <c r="G17" i="4"/>
  <c r="G21" i="4"/>
  <c r="G24" i="4"/>
  <c r="G27" i="4"/>
  <c r="G29" i="4"/>
  <c r="G32" i="4"/>
  <c r="G36" i="4"/>
  <c r="G41" i="4"/>
  <c r="G45" i="4"/>
  <c r="G49" i="4"/>
  <c r="G52" i="4"/>
  <c r="G56" i="4"/>
  <c r="G62" i="4"/>
  <c r="G69" i="4"/>
  <c r="G73" i="4"/>
  <c r="G78" i="4"/>
  <c r="G82" i="4"/>
  <c r="G87" i="4"/>
  <c r="G90" i="4"/>
  <c r="G94" i="4"/>
  <c r="G98" i="4"/>
  <c r="G102" i="4"/>
  <c r="G108" i="4"/>
  <c r="G112" i="4"/>
  <c r="G117" i="4"/>
  <c r="G11" i="4"/>
  <c r="G15" i="4"/>
  <c r="G18" i="4"/>
  <c r="G22" i="4"/>
  <c r="G25" i="4"/>
  <c r="G34" i="4"/>
  <c r="G42" i="4"/>
  <c r="G46" i="4"/>
  <c r="G50" i="4"/>
  <c r="G13" i="4"/>
  <c r="G51" i="4"/>
  <c r="G66" i="4"/>
  <c r="G75" i="4"/>
  <c r="G85" i="4"/>
  <c r="G92" i="4"/>
  <c r="G100" i="4"/>
  <c r="G106" i="4"/>
  <c r="G114" i="4"/>
  <c r="G16" i="4"/>
  <c r="G28" i="4"/>
  <c r="G40" i="4"/>
  <c r="G53" i="4"/>
  <c r="G70" i="4"/>
  <c r="G79" i="4"/>
  <c r="G88" i="4"/>
  <c r="G109" i="4"/>
  <c r="G119" i="4"/>
  <c r="G7" i="4"/>
  <c r="G19" i="4"/>
  <c r="G30" i="4"/>
  <c r="G43" i="4"/>
  <c r="G55" i="4"/>
  <c r="G59" i="4"/>
  <c r="G63" i="4"/>
  <c r="G71" i="4"/>
  <c r="G80" i="4"/>
  <c r="G89" i="4"/>
  <c r="G96" i="4"/>
  <c r="G103" i="4"/>
  <c r="G110" i="4"/>
  <c r="G8" i="4"/>
  <c r="G23" i="4"/>
  <c r="G35" i="4"/>
  <c r="G47" i="4"/>
  <c r="G57" i="4"/>
  <c r="G65" i="4"/>
  <c r="G74" i="4"/>
  <c r="G84" i="4"/>
  <c r="G91" i="4"/>
  <c r="G99" i="4"/>
  <c r="G105" i="4"/>
  <c r="G113" i="4"/>
  <c r="G215" i="4"/>
  <c r="G182" i="4"/>
  <c r="G180" i="4"/>
  <c r="G179" i="4"/>
  <c r="G183" i="4"/>
  <c r="G131" i="4"/>
  <c r="G154" i="4"/>
  <c r="G208" i="4"/>
  <c r="G153" i="4"/>
  <c r="G149" i="4"/>
  <c r="G135" i="4"/>
  <c r="G166" i="4"/>
  <c r="G206" i="4"/>
  <c r="G144" i="4"/>
  <c r="G145" i="4"/>
  <c r="G143" i="4"/>
  <c r="G209" i="4"/>
  <c r="G158" i="4"/>
  <c r="G159" i="4"/>
  <c r="G151" i="4"/>
  <c r="G146" i="4"/>
  <c r="G147" i="4"/>
  <c r="G142" i="4"/>
  <c r="G171" i="4"/>
  <c r="G137" i="4"/>
  <c r="G141" i="4"/>
  <c r="G138" i="4"/>
  <c r="G150" i="4"/>
  <c r="G181" i="4"/>
  <c r="G140" i="4"/>
  <c r="G152" i="4"/>
  <c r="G136" i="4"/>
  <c r="G184" i="4"/>
  <c r="G170" i="4"/>
  <c r="G185" i="4"/>
  <c r="G192" i="4"/>
  <c r="G5" i="4"/>
  <c r="G148" i="4"/>
  <c r="G139" i="4"/>
  <c r="G144" i="1" l="1"/>
  <c r="G160" i="1"/>
  <c r="G249" i="1"/>
  <c r="G13" i="1"/>
  <c r="G10" i="1"/>
  <c r="G11" i="1"/>
  <c r="G12" i="1"/>
  <c r="G200" i="1"/>
  <c r="G250" i="1" l="1"/>
  <c r="G155" i="1"/>
  <c r="G148" i="1"/>
  <c r="G156" i="1"/>
  <c r="G147" i="1"/>
  <c r="G37" i="1"/>
  <c r="G116" i="1"/>
  <c r="G143" i="1"/>
  <c r="G80" i="1"/>
  <c r="G31" i="1"/>
  <c r="G109" i="1"/>
  <c r="G112" i="1"/>
  <c r="G92" i="1"/>
  <c r="G49" i="1"/>
  <c r="G51" i="1"/>
  <c r="G90" i="1"/>
  <c r="G153" i="1"/>
  <c r="G45" i="1"/>
  <c r="G83" i="1"/>
  <c r="G24" i="1"/>
  <c r="G101" i="1"/>
  <c r="G42" i="1"/>
  <c r="G123" i="1"/>
  <c r="G66" i="1"/>
  <c r="G55" i="1"/>
  <c r="G69" i="1"/>
  <c r="G121" i="1"/>
  <c r="G120" i="1"/>
  <c r="G151" i="1"/>
  <c r="G87" i="1"/>
  <c r="G35" i="1"/>
  <c r="G115" i="1"/>
  <c r="G57" i="1"/>
  <c r="G94" i="1"/>
  <c r="G52" i="1"/>
  <c r="G53" i="1"/>
  <c r="G75" i="1"/>
  <c r="G146" i="1"/>
  <c r="G137" i="1"/>
  <c r="G74" i="1"/>
  <c r="G105" i="1"/>
  <c r="G21" i="1"/>
  <c r="G158" i="1"/>
  <c r="G102" i="1"/>
  <c r="G58" i="1"/>
  <c r="G95" i="1"/>
  <c r="G122" i="1"/>
  <c r="G145" i="1"/>
  <c r="G89" i="1"/>
  <c r="G28" i="1"/>
  <c r="G79" i="1"/>
  <c r="G135" i="1"/>
  <c r="G39" i="1"/>
  <c r="G142" i="1"/>
  <c r="G85" i="1"/>
  <c r="G108" i="1"/>
  <c r="G56" i="1"/>
  <c r="G133" i="1"/>
  <c r="G27" i="1"/>
  <c r="G64" i="1"/>
  <c r="G110" i="1"/>
  <c r="G22" i="1"/>
  <c r="G67" i="1"/>
  <c r="G76" i="1"/>
  <c r="G59" i="1"/>
  <c r="G104" i="1"/>
  <c r="G23" i="1"/>
  <c r="G46" i="1"/>
  <c r="G65" i="1"/>
  <c r="G93" i="1"/>
  <c r="G44" i="1"/>
  <c r="G140" i="1"/>
  <c r="G7" i="1"/>
  <c r="G118" i="1"/>
  <c r="G117" i="1"/>
  <c r="G130" i="1"/>
  <c r="G17" i="1"/>
  <c r="G132" i="1"/>
  <c r="G134" i="1"/>
  <c r="G62" i="1"/>
  <c r="G19" i="1"/>
  <c r="G107" i="1"/>
  <c r="G129" i="1"/>
  <c r="G8" i="1"/>
  <c r="G71" i="1"/>
  <c r="G32" i="1"/>
  <c r="G106" i="1"/>
  <c r="G113" i="1"/>
  <c r="G47" i="1"/>
  <c r="G68" i="1"/>
  <c r="G119" i="1"/>
  <c r="G54" i="1"/>
  <c r="G61" i="1"/>
  <c r="G114" i="1"/>
  <c r="G138" i="1"/>
  <c r="G70" i="1"/>
  <c r="G97" i="1"/>
  <c r="G15" i="1"/>
  <c r="G78" i="1"/>
  <c r="G131" i="1"/>
  <c r="G25" i="1"/>
  <c r="G100" i="1"/>
  <c r="G128" i="1"/>
  <c r="G9" i="1"/>
  <c r="G20" i="1"/>
  <c r="G82" i="1"/>
  <c r="G150" i="1"/>
  <c r="G96" i="1"/>
  <c r="G18" i="1"/>
  <c r="G81" i="1"/>
  <c r="G99" i="1"/>
  <c r="G136" i="1"/>
  <c r="G38" i="1"/>
  <c r="G127" i="1"/>
  <c r="G63" i="1"/>
  <c r="G86" i="1"/>
  <c r="G29" i="1"/>
  <c r="G50" i="1"/>
  <c r="G36" i="1"/>
  <c r="G77" i="1"/>
  <c r="G40" i="1"/>
  <c r="G60" i="1"/>
  <c r="G124" i="1"/>
  <c r="G73" i="1"/>
  <c r="G149" i="1"/>
  <c r="G191" i="1"/>
  <c r="G195" i="1"/>
  <c r="G192" i="1"/>
  <c r="G196" i="1"/>
  <c r="G190" i="1"/>
  <c r="G199" i="1"/>
  <c r="G193" i="1"/>
  <c r="G194" i="1"/>
  <c r="G198" i="1"/>
  <c r="G189" i="1"/>
  <c r="G5" i="1"/>
  <c r="G266" i="1"/>
  <c r="G188" i="1"/>
  <c r="G231" i="1"/>
  <c r="G225" i="1"/>
  <c r="G233" i="1"/>
  <c r="G232" i="1"/>
  <c r="G230" i="1"/>
  <c r="G229" i="1"/>
  <c r="G234" i="1"/>
</calcChain>
</file>

<file path=xl/sharedStrings.xml><?xml version="1.0" encoding="utf-8"?>
<sst xmlns="http://schemas.openxmlformats.org/spreadsheetml/2006/main" count="1631" uniqueCount="745">
  <si>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</si>
  <si>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</si>
  <si>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</si>
  <si>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</si>
  <si>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</si>
  <si>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</si>
  <si>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</si>
  <si>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</si>
  <si>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</si>
  <si>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</si>
  <si>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</si>
  <si>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</si>
  <si>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</si>
  <si>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</si>
  <si>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</si>
  <si>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</si>
  <si>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</si>
  <si>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</si>
  <si>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</si>
  <si>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</si>
  <si>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</si>
  <si>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</si>
  <si>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</si>
  <si>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</si>
  <si>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</si>
  <si>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</si>
  <si>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</si>
  <si>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26221RMFS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</si>
  <si>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</si>
  <si>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</si>
  <si>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</si>
  <si>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</si>
  <si>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</si>
  <si>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</si>
  <si>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</si>
  <si>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</si>
  <si>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</si>
  <si>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</si>
  <si>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</si>
  <si>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</si>
  <si>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</si>
  <si>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RU35016MOO0</t>
  </si>
  <si>
    <t>государственные ЦБ субъектов РФ RU34012LIP0</t>
  </si>
  <si>
    <t>RU000A102H91</t>
  </si>
  <si>
    <t>RU000A0JXSS1</t>
  </si>
  <si>
    <t>RU000A100N12</t>
  </si>
  <si>
    <t>RU000A101XN7</t>
  </si>
  <si>
    <t>RU000A0JTM28</t>
  </si>
  <si>
    <t>RU000A1025H2</t>
  </si>
  <si>
    <t>RU000A102952</t>
  </si>
  <si>
    <t>RU000A102G50</t>
  </si>
  <si>
    <t>RU000A0JT6B2</t>
  </si>
  <si>
    <t>RU000A0JS4Z7</t>
  </si>
  <si>
    <t>RU000A100GY1</t>
  </si>
  <si>
    <t>RU000A1013P1</t>
  </si>
  <si>
    <t>RU000A102FC5</t>
  </si>
  <si>
    <t>RU000A101QN1</t>
  </si>
  <si>
    <t>RU000A0ZYUW3</t>
  </si>
  <si>
    <t>RU000A0ZYXV9</t>
  </si>
  <si>
    <t>RU000A101137</t>
  </si>
  <si>
    <t>RU000A101D13</t>
  </si>
  <si>
    <t>RU000A102KZ6</t>
  </si>
  <si>
    <t>RU000A0JXPG2</t>
  </si>
  <si>
    <t>RU000A1003A4</t>
  </si>
  <si>
    <t>RU000A0JVA10</t>
  </si>
  <si>
    <t>RU000A0JVWJ6</t>
  </si>
  <si>
    <t>RU000A0ZYQU5</t>
  </si>
  <si>
    <t>RU000A102598</t>
  </si>
  <si>
    <t>RU000A101PJ1</t>
  </si>
  <si>
    <t>RU000A102G35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</si>
  <si>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</si>
  <si>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</si>
  <si>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</si>
  <si>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</si>
  <si>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</si>
  <si>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</si>
  <si>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</si>
  <si>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</si>
  <si>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</si>
  <si>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</si>
  <si>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</si>
  <si>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RU000A101M04</t>
  </si>
  <si>
    <t>RU000A0JWC82</t>
  </si>
  <si>
    <t>RU000A102960</t>
  </si>
  <si>
    <t>RU000A101R09</t>
  </si>
  <si>
    <t>RU000A100TH9</t>
  </si>
  <si>
    <t>RU000A0JX355</t>
  </si>
  <si>
    <t>RU000A0JXQK2</t>
  </si>
  <si>
    <t>RU000A0ZYT40</t>
  </si>
  <si>
    <t>RU000A0ZYVU5</t>
  </si>
  <si>
    <t>RU000A0JTS06</t>
  </si>
  <si>
    <t>RU000A0JV1X3</t>
  </si>
  <si>
    <t>RU000A0JUCR3</t>
  </si>
  <si>
    <t>RU000A1011R1</t>
  </si>
  <si>
    <t>RU000A0JXFM1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</si>
  <si>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</si>
  <si>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</si>
  <si>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</si>
  <si>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</si>
  <si>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</si>
  <si>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</si>
  <si>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</si>
  <si>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</si>
  <si>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</si>
  <si>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</si>
  <si>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RU000A0ZYYE3</t>
  </si>
  <si>
    <t>RU000A101FG8</t>
  </si>
  <si>
    <t>RU000A100BB0</t>
  </si>
  <si>
    <t>RU000A0JVD25</t>
  </si>
  <si>
    <t>RU000A101T64</t>
  </si>
  <si>
    <t>RU000A1007H0</t>
  </si>
  <si>
    <t>RU000A100DZ5</t>
  </si>
  <si>
    <t>RU000A101MB5</t>
  </si>
  <si>
    <t>RU000A101CQ4</t>
  </si>
  <si>
    <t>RU000A101PU8</t>
  </si>
  <si>
    <t>RU000A1029A9</t>
  </si>
  <si>
    <t>RU000A0ZZQN7</t>
  </si>
  <si>
    <t>RU000A0JTLL9</t>
  </si>
  <si>
    <t>RU000A1014S3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</si>
  <si>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</si>
  <si>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</si>
  <si>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</si>
  <si>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</si>
  <si>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</si>
  <si>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</si>
  <si>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</si>
  <si>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</si>
  <si>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</si>
  <si>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</si>
  <si>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</si>
  <si>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</si>
  <si>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</si>
  <si>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</si>
  <si>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</si>
  <si>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</si>
  <si>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</si>
  <si>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</si>
  <si>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</si>
  <si>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</si>
  <si>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</si>
  <si>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</si>
  <si>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</si>
  <si>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</si>
  <si>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</si>
  <si>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</si>
  <si>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</si>
  <si>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</si>
  <si>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</si>
  <si>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</si>
  <si>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</si>
  <si>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</si>
  <si>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</si>
  <si>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</si>
  <si>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</si>
  <si>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</si>
  <si>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</si>
  <si>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</si>
  <si>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</si>
  <si>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</si>
  <si>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</si>
  <si>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</si>
  <si>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</si>
  <si>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</si>
  <si>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</si>
  <si>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</si>
  <si>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</si>
  <si>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</si>
  <si>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</si>
  <si>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</si>
  <si>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</si>
  <si>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</si>
  <si>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</si>
  <si>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</si>
  <si>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</si>
  <si>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</si>
  <si>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</si>
  <si>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</si>
  <si>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</si>
  <si>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</si>
  <si>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</si>
  <si>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</si>
  <si>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</si>
  <si>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</si>
  <si>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</si>
  <si>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</si>
  <si>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</si>
  <si>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</si>
  <si>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</si>
  <si>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</si>
  <si>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</si>
  <si>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</si>
  <si>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</si>
  <si>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</si>
  <si>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</si>
  <si>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</si>
  <si>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</si>
  <si>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</si>
  <si>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</si>
  <si>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</si>
  <si>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</si>
  <si>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</si>
  <si>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</si>
  <si>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</si>
  <si>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</si>
  <si>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</si>
  <si>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</si>
  <si>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</si>
  <si>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</si>
  <si>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</si>
  <si>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</si>
  <si>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</si>
  <si>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</si>
  <si>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</si>
  <si>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</si>
  <si>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</si>
  <si>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</si>
  <si>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</si>
  <si>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</si>
  <si>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</si>
  <si>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</si>
  <si>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</si>
  <si>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</si>
  <si>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</si>
  <si>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</si>
  <si>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</si>
  <si>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</si>
  <si>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</si>
  <si>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</si>
  <si>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</si>
  <si>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</si>
  <si>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</si>
  <si>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</si>
  <si>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</si>
  <si>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</si>
  <si>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</si>
  <si>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</si>
  <si>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</si>
  <si>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</si>
  <si>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</si>
  <si>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</si>
  <si>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</si>
  <si>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</si>
  <si>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</si>
  <si>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</si>
  <si>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</si>
  <si>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</si>
  <si>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</si>
  <si>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</si>
  <si>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</si>
  <si>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</si>
  <si>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</si>
  <si>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</si>
  <si>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</si>
  <si>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</si>
  <si>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</si>
  <si>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</si>
  <si>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</si>
  <si>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</si>
  <si>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</si>
  <si>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</si>
  <si>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4B020903349B</t>
  </si>
  <si>
    <t>облигации АО "Россельхозбанк" 4B021603349B001P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</si>
  <si>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</si>
  <si>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</si>
  <si>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</si>
  <si>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</si>
  <si>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</si>
  <si>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</si>
  <si>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</si>
  <si>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</si>
  <si>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</si>
  <si>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</si>
  <si>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</si>
  <si>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</si>
  <si>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4B02-20-65045-D-001P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</si>
  <si>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</si>
  <si>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</si>
  <si>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</si>
  <si>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</si>
  <si>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</si>
  <si>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</si>
  <si>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</si>
  <si>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"О'КЕЙ" 4B02-02-36415-R-001P</t>
  </si>
  <si>
    <t>облигации ООО "РВК-Инвест" 4B02-01-00540-R-001P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</si>
  <si>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</si>
  <si>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</si>
  <si>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</si>
  <si>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</si>
  <si>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</si>
  <si>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</si>
  <si>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</si>
  <si>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</si>
  <si>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</si>
  <si>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</si>
  <si>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</si>
  <si>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</si>
  <si>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</si>
  <si>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4B02-13-32432-H-001P</t>
  </si>
  <si>
    <t>облигации ПАО "ГТЛК" 4B02-15-32432-H-001P</t>
  </si>
  <si>
    <t>облигации ПАО "Газпром нефть" 4B02-01-00146-A-003P</t>
  </si>
  <si>
    <t>облигации ПАО "Газпром нефть" 4B02-06-00146-A-001P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</si>
  <si>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</si>
  <si>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</si>
  <si>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</si>
  <si>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</si>
  <si>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</si>
  <si>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</si>
  <si>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</si>
  <si>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</si>
  <si>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</si>
  <si>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</si>
  <si>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</si>
  <si>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</si>
  <si>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</si>
  <si>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</si>
  <si>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</si>
  <si>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</si>
  <si>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</si>
  <si>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</si>
  <si>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</si>
  <si>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</si>
  <si>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</si>
  <si>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</si>
  <si>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</si>
  <si>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</si>
  <si>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</si>
  <si>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"Уралкалий" 4B02-04-00296-A-001P</t>
  </si>
  <si>
    <t>облигации ПАО "ФСК ЕЭС" 4B02-01-65018-D-001P</t>
  </si>
  <si>
    <t>облигации ПАО "ФСК ЕЭС" 4B02-04-65018-D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</si>
  <si>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</si>
  <si>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</si>
  <si>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</si>
  <si>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</si>
  <si>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</si>
  <si>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</si>
  <si>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</si>
  <si>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4B020502272B002P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</si>
  <si>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</si>
  <si>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</si>
  <si>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</si>
  <si>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</si>
  <si>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</si>
  <si>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</si>
  <si>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</si>
  <si>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</si>
  <si>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</si>
  <si>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</si>
  <si>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</si>
  <si>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</si>
  <si>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</si>
  <si>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</si>
  <si>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</si>
  <si>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</si>
  <si>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"БСК" 4B02-01-01068-K-001P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</si>
  <si>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</si>
  <si>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</si>
  <si>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</si>
  <si>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</si>
  <si>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</si>
  <si>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</si>
  <si>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</si>
  <si>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</si>
  <si>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"Россети" 4B02-02-55385-E-001P</t>
  </si>
  <si>
    <t>облигации ПАО АНК "Башнефть" 4-09-00013-A</t>
  </si>
  <si>
    <t>RU000A102A15</t>
  </si>
  <si>
    <t>RU000A0JX0B9</t>
  </si>
  <si>
    <t>RU000A0JXR43</t>
  </si>
  <si>
    <t>RU000A0JWZ77</t>
  </si>
  <si>
    <t>RU000A0JX0Z8</t>
  </si>
  <si>
    <t>RU000A0ZYR18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</si>
  <si>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</si>
  <si>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</si>
  <si>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</si>
  <si>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</si>
  <si>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</si>
  <si>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</si>
  <si>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</si>
  <si>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</si>
  <si>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RU000A101MG4</t>
  </si>
  <si>
    <t>RU000A0JTM51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</si>
  <si>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</si>
  <si>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</si>
  <si>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</si>
  <si>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</si>
  <si>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</si>
  <si>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</si>
  <si>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</si>
  <si>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</si>
  <si>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</si>
  <si>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Акционерное общество "Башкирская содовая компания"</t>
  </si>
  <si>
    <t>1020202079479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</si>
  <si>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</si>
  <si>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</si>
  <si>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</si>
  <si>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</si>
  <si>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</si>
  <si>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</si>
  <si>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</si>
  <si>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</si>
  <si>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</si>
  <si>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</si>
  <si>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</si>
  <si>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</si>
  <si>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</si>
  <si>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</si>
  <si>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</si>
  <si>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</si>
  <si>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</si>
  <si>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</si>
  <si>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</si>
  <si>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</si>
  <si>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</si>
  <si>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</si>
  <si>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</si>
  <si>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</si>
  <si>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</si>
  <si>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</si>
  <si>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</si>
  <si>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</si>
  <si>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</si>
  <si>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</si>
  <si>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</si>
  <si>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</si>
  <si>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</si>
  <si>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</si>
  <si>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</si>
  <si>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</si>
  <si>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</si>
  <si>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</si>
  <si>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</si>
  <si>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</si>
  <si>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</si>
  <si>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</si>
  <si>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</si>
  <si>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</si>
  <si>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</si>
  <si>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</si>
  <si>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</si>
  <si>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</si>
  <si>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</si>
  <si>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</si>
  <si>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</si>
  <si>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</si>
  <si>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</si>
  <si>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</si>
  <si>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</si>
  <si>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</si>
  <si>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</si>
  <si>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</si>
  <si>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</si>
  <si>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</si>
  <si>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</si>
  <si>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</si>
  <si>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</si>
  <si>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</si>
  <si>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</si>
  <si>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</si>
  <si>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RU000A0JV219</t>
  </si>
  <si>
    <t>RU000A0JVWD9</t>
  </si>
  <si>
    <t>RU000A0JVWB3</t>
  </si>
  <si>
    <t>RU000A1005L6</t>
  </si>
  <si>
    <t>RU000A0ZYWY5</t>
  </si>
  <si>
    <t>RU000A0JWTN2</t>
  </si>
  <si>
    <t>RU000A100YU2</t>
  </si>
  <si>
    <t>RU000A100SZ3</t>
  </si>
  <si>
    <t>RU000A0ZZ9W4</t>
  </si>
  <si>
    <t>RU000A0JXS59</t>
  </si>
  <si>
    <t>RU000A101LX1</t>
  </si>
  <si>
    <t>RU000A0JXPN8</t>
  </si>
  <si>
    <t>RU000A0JWST1</t>
  </si>
  <si>
    <t>RU000A0ZYNY4</t>
  </si>
  <si>
    <t>RU000A101FC7</t>
  </si>
  <si>
    <t>RU000A0ZZRK1</t>
  </si>
  <si>
    <t>RU000A101LY9</t>
  </si>
  <si>
    <t>RU000A100P85</t>
  </si>
  <si>
    <t>RU000A0JQRD9</t>
  </si>
  <si>
    <t>RU000A1008W7</t>
  </si>
  <si>
    <t>RU000A100E88</t>
  </si>
  <si>
    <t>RU000A101LJ0</t>
  </si>
  <si>
    <t>RU000A100Z91</t>
  </si>
  <si>
    <t>RU000A100VQ6</t>
  </si>
  <si>
    <t>RU000A0JXE06</t>
  </si>
  <si>
    <t>RU000A0ZYU05</t>
  </si>
  <si>
    <t>RU000A0ZYJ91</t>
  </si>
  <si>
    <t>RU000A100PE4</t>
  </si>
  <si>
    <t>RU000A1009Z8</t>
  </si>
  <si>
    <t>RU000A101012</t>
  </si>
  <si>
    <t>RU000A1004W6</t>
  </si>
  <si>
    <t>RU000A0JTM44</t>
  </si>
  <si>
    <t>RU000A0ZZES2</t>
  </si>
  <si>
    <t>RU000A100LS3</t>
  </si>
  <si>
    <t>RU000A100XC2</t>
  </si>
  <si>
    <t>RU000A102QP4</t>
  </si>
  <si>
    <t>RU000A102RT4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</si>
  <si>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</si>
  <si>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</si>
  <si>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</si>
  <si>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</si>
  <si>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</si>
  <si>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</si>
  <si>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</si>
  <si>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</si>
  <si>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</si>
  <si>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</si>
  <si>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</si>
  <si>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</si>
  <si>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</si>
  <si>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</si>
  <si>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</si>
  <si>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</si>
  <si>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</si>
  <si>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</si>
  <si>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</si>
  <si>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</si>
  <si>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</si>
  <si>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</si>
  <si>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</si>
  <si>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</si>
  <si>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</si>
  <si>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</si>
  <si>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</si>
  <si>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</si>
  <si>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RU000A103117</t>
  </si>
  <si>
    <t>облигации федерального займа РФ 26219RMFS</t>
  </si>
  <si>
    <t>облигации федерального займа РФ 26224RMFS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</si>
  <si>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</si>
  <si>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</si>
  <si>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</si>
  <si>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</si>
  <si>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</si>
  <si>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</si>
  <si>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</si>
  <si>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</si>
  <si>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</si>
  <si>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</si>
  <si>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</si>
  <si>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</si>
  <si>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</si>
  <si>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</si>
  <si>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</si>
  <si>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</si>
  <si>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</si>
  <si>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</si>
  <si>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</si>
  <si>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</si>
  <si>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</si>
  <si>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</si>
  <si>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RU000A103DU0</t>
  </si>
  <si>
    <t>RU000A103FP5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</si>
  <si>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</si>
  <si>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</si>
  <si>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</si>
  <si>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</si>
  <si>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</si>
  <si>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</si>
  <si>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</si>
  <si>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</si>
  <si>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</si>
  <si>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</si>
  <si>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</si>
  <si>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</si>
  <si>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</si>
  <si>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"Почта России" 4B02-07-00005-T-001P</t>
  </si>
  <si>
    <t>RU000A1008Y3</t>
  </si>
  <si>
    <t>облигации АО "Россельхозбанк" 4B02-07-03349-B-002P</t>
  </si>
  <si>
    <t>RU000A103GX7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</si>
  <si>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</si>
  <si>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</si>
  <si>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</si>
  <si>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</si>
  <si>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</si>
  <si>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</si>
  <si>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</si>
  <si>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</si>
  <si>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</si>
  <si>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</si>
  <si>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</si>
  <si>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</si>
  <si>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</si>
  <si>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</si>
  <si>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</si>
  <si>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</si>
  <si>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</si>
  <si>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</si>
  <si>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</si>
  <si>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</si>
  <si>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</si>
  <si>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</si>
  <si>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</si>
  <si>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</si>
  <si>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</si>
  <si>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</si>
  <si>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</si>
  <si>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</si>
  <si>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</si>
  <si>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</si>
  <si>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</si>
  <si>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</si>
  <si>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</si>
  <si>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RU000A101FY1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</si>
  <si>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</si>
  <si>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</si>
  <si>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</si>
  <si>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RU000A1033Z8</t>
  </si>
  <si>
    <t>RU000A104FG2</t>
  </si>
  <si>
    <t>облигации ООО "ГК "Сегежа"  4B02-03-87154-H-002P</t>
  </si>
  <si>
    <t>государственные облигации субъектов РФ RU000A1033Z8</t>
  </si>
  <si>
    <t>облигации ООО "ГК "Сегежа" 4B02-03-87154-H-002P</t>
  </si>
  <si>
    <t>облигации федерального займа РФ 26223RMFS</t>
  </si>
  <si>
    <t>облигации ПАО "Магнит" 4B02-02-60525-P-002P</t>
  </si>
  <si>
    <t>RU000A101MC3</t>
  </si>
  <si>
    <t>облигации федерального займа РФ 26207RMFS</t>
  </si>
  <si>
    <t>RU000A0JS3W6</t>
  </si>
  <si>
    <t>облигации ПАО Сбербанк 4B02-477-01481-B-001P</t>
  </si>
  <si>
    <t>RU000A103G75</t>
  </si>
  <si>
    <t>RU000A103MX5</t>
  </si>
  <si>
    <t>облигации федерального займа РФ 52004RMFS</t>
  </si>
  <si>
    <t>оплата комиссий по сделкам Т+ (продажа акций ПАО Роснефть 1-02-00122-A)</t>
  </si>
  <si>
    <t>RU000A102RS6</t>
  </si>
  <si>
    <t>облигации ПАО Сбербанк 4B02-431-01481-B-001P</t>
  </si>
  <si>
    <t>облигации ПАО Сбербанк 4B02-429-01481-B-001P</t>
  </si>
  <si>
    <t>RU000A102RQ0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</si>
  <si>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</si>
  <si>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</si>
  <si>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</si>
  <si>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</si>
  <si>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1027402166835</t>
  </si>
  <si>
    <t>акции обыкновенные ПАО "Магнитогорский металлургический комбинат"</t>
  </si>
  <si>
    <t>ПАО "Магнитогорский металлургический комбинат"</t>
  </si>
  <si>
    <t>облигации ПАО Сбербанк 4B02-370-01481-B-001P</t>
  </si>
  <si>
    <t>RU000A102CU4</t>
  </si>
  <si>
    <t>Российский сельскохозяйственный банк (АО)</t>
  </si>
  <si>
    <t>облигации ПАО "РОСТЕЛЕКОМ" 4B02-08-00124-A-002P</t>
  </si>
  <si>
    <t>RU000A104VS4</t>
  </si>
  <si>
    <t>облигации АО "Почта России" 4B02-01-16643-A-002P</t>
  </si>
  <si>
    <t>RU000A104V75</t>
  </si>
  <si>
    <t>облигации ПАО "Группа ЛСР" 4B02-06-55234-E-001P</t>
  </si>
  <si>
    <t>облигации ПАО "Группа ЛСР" 4B02-05-55234-E-001P</t>
  </si>
  <si>
    <t>облигации ПАО "Группа ЛСР" 4B02-04-55234-E-001P</t>
  </si>
  <si>
    <t>RU000A102T63</t>
  </si>
  <si>
    <t>RU000A100ZL8</t>
  </si>
  <si>
    <t>RU000A100WA8</t>
  </si>
  <si>
    <t>облигации ПАО АНК "Башнефть" 4B02-08-00013-A</t>
  </si>
  <si>
    <t>RU000A0JWGD0</t>
  </si>
  <si>
    <t>облигации  ВЭБ.РФ 4B02-227-00004-T-001P</t>
  </si>
  <si>
    <t>облигации ПАО "НК "Роснефть" 4-08-00122-A</t>
  </si>
  <si>
    <t>RU000A0JTS22</t>
  </si>
  <si>
    <t>облигации Государственная компания "Автодор" 4B02-02-00011-T-003P</t>
  </si>
  <si>
    <t>RU000A104XR2</t>
  </si>
  <si>
    <t>облигации ПАО "СИБУР Холдинг" 4B02-01-65134-D-001P</t>
  </si>
  <si>
    <t>RU000A104XW2</t>
  </si>
  <si>
    <t>облигации  ВЭБ.РФ 4B02-02-00004-T-002P</t>
  </si>
  <si>
    <t>RU000A104Z48</t>
  </si>
  <si>
    <t>Акционерное общество "ААА Управление Капиталом"</t>
  </si>
  <si>
    <t>начисление дивидендов (акции обыкновенные ПАО "Сургутнефтегаз" 2-01-00155-A)</t>
  </si>
  <si>
    <t>RU000A105559</t>
  </si>
  <si>
    <t>облигации ПАО "ФСК ЕЭС" 4B02-06-65018-D-001P</t>
  </si>
  <si>
    <t>RU000A1052E3</t>
  </si>
  <si>
    <t>облигации АО "ДОМ.РФ" 4B02-11-00739-A-001P</t>
  </si>
  <si>
    <t>RU000A104JQ3</t>
  </si>
  <si>
    <t>облигации ПАО "ГК "САМОЛЕТ" 4B02-11-16493-A-001P</t>
  </si>
  <si>
    <t>публичное акционерное общество "ГРУППА КОМПАНИЙ "САМОЛЕТ"</t>
  </si>
  <si>
    <t>1187746590283</t>
  </si>
  <si>
    <t>RU000A1048A9</t>
  </si>
  <si>
    <t>облигации  ООО «Брусника. Строительство и девелопмент» 4B02-01-00492-R-002P</t>
  </si>
  <si>
    <t>Общество с ограниченной ответственностью «Брусника. Строительство и девелопмент»</t>
  </si>
  <si>
    <t>1186658052470</t>
  </si>
  <si>
    <t>40701810300470000034</t>
  </si>
  <si>
    <t>Банк ВТБ (ПАО)</t>
  </si>
  <si>
    <t>RU000A0JXN05</t>
  </si>
  <si>
    <t>облигации ОАО "РЖД" 4B02-01-65045-D-001P</t>
  </si>
  <si>
    <t>RU000A1055Q0</t>
  </si>
  <si>
    <t>облигации АО "ДОМ.РФ" 4B02-12-00739-A-001P</t>
  </si>
  <si>
    <t>RU000A0ZYLU6</t>
  </si>
  <si>
    <t>облигации АО "ДОМ.РФ" 4B02-01-00739-A-001P</t>
  </si>
  <si>
    <t>RU000A1057P8</t>
  </si>
  <si>
    <t>частичное погашение номинала облигации Группа ЛСР (ПАО) 4B02-04-55234-E-001P</t>
  </si>
  <si>
    <t>40701810200000003375</t>
  </si>
  <si>
    <t>облигации АО "МХК "ЕвроХим" 4B02-06-31153-H-001P</t>
  </si>
  <si>
    <t>RU000A100RG5</t>
  </si>
  <si>
    <t>RU000A102713</t>
  </si>
  <si>
    <t>RU000A104HT1</t>
  </si>
  <si>
    <t>RU000A105A61</t>
  </si>
  <si>
    <t>облигации АО "Россельхозбанк" 4B021903349B001P</t>
  </si>
  <si>
    <t>облигации  ВЭБ.РФ 4B02-430-00004-T-001P</t>
  </si>
  <si>
    <t>облигации ПАО "ГМК "Норильский никель" 4B02-02-40155-F-001P</t>
  </si>
  <si>
    <t>40701810500000003376</t>
  </si>
  <si>
    <t>40701810700000003370</t>
  </si>
  <si>
    <t>40701810300000003369</t>
  </si>
  <si>
    <t>оплата комиссий по сделкам Т+ (продажа акций Северсталь 1-02-00143-A )</t>
  </si>
  <si>
    <t>оплата комиссий по сделкам Т+ (продажа акций ПАО Новатэк 1-02-00268-E)</t>
  </si>
  <si>
    <t>оплата комиссий по сделкам Т+ (продажа акций ПАО ГМК Норильский никель 1-01-40155-F)</t>
  </si>
  <si>
    <t>RU000A0JXQF2</t>
  </si>
  <si>
    <t>облигации федерального займа РФ 26222RMFS</t>
  </si>
  <si>
    <t>облигации  ПАО "ГМК "Норильский никель"  4B02-02-40155-F-001P</t>
  </si>
  <si>
    <t>42003810767001604611</t>
  </si>
  <si>
    <t>RU000A101FA1</t>
  </si>
  <si>
    <t>облигации ПАО Сбербанк 4B02-500-01481-B-001P</t>
  </si>
  <si>
    <t>RU000A103WV8</t>
  </si>
  <si>
    <t>RU000A105GE2</t>
  </si>
  <si>
    <t>облигации ООО "ГАЗПРОМ КАПИТАЛ" 4B02-07-36400-R-001P</t>
  </si>
  <si>
    <t>RU000A1056S4</t>
  </si>
  <si>
    <t>облигации ПАО "РОССЕТИ" 4B02-05-65018-D-001P</t>
  </si>
  <si>
    <t>облигации ПАО "РОССЕТИ" 4B02-05-65018-D</t>
  </si>
  <si>
    <t>RU000A105HJ9</t>
  </si>
  <si>
    <t>облигации ПАО "Альфа-Банк" 4B02-18-01326-B-002P</t>
  </si>
  <si>
    <t>1027700067328</t>
  </si>
  <si>
    <t>Акционерное общество "Альфа-Банк"</t>
  </si>
  <si>
    <t>RU000A105B11</t>
  </si>
  <si>
    <t>облигации федерального займа РФ 29021RMFS</t>
  </si>
  <si>
    <t>облигации федерального займа РФ 25084RMFS</t>
  </si>
  <si>
    <t>РОСБАНК (ПАО)</t>
  </si>
  <si>
    <t>42004810525200000001</t>
  </si>
  <si>
    <t>42004810825200000002</t>
  </si>
  <si>
    <t>42003810025200000052</t>
  </si>
  <si>
    <t>42003810243240000063</t>
  </si>
  <si>
    <t>42003810200470000597</t>
  </si>
  <si>
    <t>частичное погашение номинала облигации Правительство Ямало-Ненецкого автономного округа RU35002YML0</t>
  </si>
  <si>
    <t>оплата комиссий по сделкам Т+ (продажа облигаций  26237RMFS)</t>
  </si>
  <si>
    <t>Состав инвестиционного портфеля фонда по обязательному пенсионному страхованию на 30.12.2022</t>
  </si>
  <si>
    <t>Состав средств пенсионных резервов фонда на 30.12.2022</t>
  </si>
  <si>
    <t>RU000A0ZYBM4</t>
  </si>
  <si>
    <t>облигации ПАО "Альфа-Банк" 4B022101326B</t>
  </si>
  <si>
    <t>государственные ЦБ субъектов РФ RU34013MOO0</t>
  </si>
  <si>
    <t>облигации ООО "ИКС 5 ФИНАНС" 4B02-02-36241-R-002P</t>
  </si>
  <si>
    <t>RU000A105JP2</t>
  </si>
  <si>
    <t>RU000A105JU2</t>
  </si>
  <si>
    <t>облигации  ВЭБ.РФ 4B02-439-00004-T-001P</t>
  </si>
  <si>
    <t>RU000A0JUCS1</t>
  </si>
  <si>
    <t>облигации ПАО "НК "Роснефть" 4B02-05-00122-A</t>
  </si>
  <si>
    <t>RU000A105KP0</t>
  </si>
  <si>
    <t>облигации ПАО "Газпром нефть" 4B02-05-00146-A-003P</t>
  </si>
  <si>
    <t>облигации ПАО "РусГидро" 4B02-08-55038-E-001P</t>
  </si>
  <si>
    <t>RU000A105MW2</t>
  </si>
  <si>
    <t>облигации ПАО "РОССЕТИ" 4B02-07-65018-D-001P</t>
  </si>
  <si>
    <t>RU000A105PH6</t>
  </si>
  <si>
    <t>RU000A101988</t>
  </si>
  <si>
    <t>ПАО "Группа ЛСР"</t>
  </si>
  <si>
    <t xml:space="preserve">начисленный процентный доход по подтверждению №86 от 29.12.2022 к Генеральному соглашению №М61-4785/2016 от 15.02.2016 о порядке поддержания МНО на счетах </t>
  </si>
  <si>
    <t>облигации  ВЭБ.РФ 4B02-303-00004-T-001P</t>
  </si>
  <si>
    <t>облигации ПАО "РОССЕТИ Московский регион" 4B02-07-65018-D-001P</t>
  </si>
  <si>
    <t>облигации ПАО "РОССЕТИ Московский регион" 4B02-02-65116-D-001P</t>
  </si>
  <si>
    <t>42003810525200000057</t>
  </si>
  <si>
    <t>42004810900470000223</t>
  </si>
  <si>
    <t>ООО "РЕСО-Лизинг"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</si>
</sst>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11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11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tabSelected="1" zoomScale="80" zoomScaleNormal="80" workbookViewId="0">
      <selection sqref="A1:G1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15.140625" style="3" customWidth="1"/>
    <col min="9" max="9" width="21.140625" style="3" customWidth="1"/>
    <col min="10" max="16384" width="9.140625" style="3"/>
  </cols>
  <sheetData>
    <row r="1" spans="1:9" ht="33.75" customHeight="1" x14ac:dyDescent="0.25">
      <c r="A1" s="106" t="s">
        <v>719</v>
      </c>
      <c r="B1" s="107"/>
      <c r="C1" s="107"/>
      <c r="D1" s="107"/>
      <c r="E1" s="107"/>
      <c r="F1" s="107"/>
      <c r="G1" s="107"/>
    </row>
    <row r="2" spans="1:9" ht="18.75" x14ac:dyDescent="0.3">
      <c r="A2" s="4"/>
      <c r="B2" s="4"/>
      <c r="C2" s="4"/>
    </row>
    <row r="3" spans="1:9" x14ac:dyDescent="0.25">
      <c r="A3" s="3" t="s">
        <v>414</v>
      </c>
    </row>
    <row r="4" spans="1:9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9" ht="30" x14ac:dyDescent="0.25">
      <c r="A5" s="25" t="s">
        <v>268</v>
      </c>
      <c r="B5" s="25" t="s">
        <v>157</v>
      </c>
      <c r="C5" s="25" t="s">
        <v>158</v>
      </c>
      <c r="D5" s="25" t="s">
        <v>475</v>
      </c>
      <c r="E5" s="39">
        <v>15668</v>
      </c>
      <c r="F5" s="7">
        <v>16085395.52</v>
      </c>
      <c r="G5" s="8">
        <f t="shared" ref="G5:G36" si="0">F5/$F$266</f>
        <v>2.9620808163877054E-3</v>
      </c>
      <c r="I5" s="43"/>
    </row>
    <row r="6" spans="1:9" x14ac:dyDescent="0.25">
      <c r="A6" s="25" t="s">
        <v>611</v>
      </c>
      <c r="B6" s="25" t="s">
        <v>129</v>
      </c>
      <c r="C6" s="25" t="s">
        <v>130</v>
      </c>
      <c r="D6" s="25" t="s">
        <v>612</v>
      </c>
      <c r="E6" s="39">
        <v>10000</v>
      </c>
      <c r="F6" s="7">
        <v>10217200</v>
      </c>
      <c r="G6" s="8">
        <f t="shared" si="0"/>
        <v>1.8814689436493549E-3</v>
      </c>
      <c r="I6" s="43"/>
    </row>
    <row r="7" spans="1:9" x14ac:dyDescent="0.25">
      <c r="A7" s="65" t="s">
        <v>407</v>
      </c>
      <c r="B7" s="65" t="s">
        <v>240</v>
      </c>
      <c r="C7" s="76">
        <v>1077711000102</v>
      </c>
      <c r="D7" s="65" t="s">
        <v>52</v>
      </c>
      <c r="E7" s="39">
        <v>4000</v>
      </c>
      <c r="F7" s="7">
        <v>4166920</v>
      </c>
      <c r="G7" s="8">
        <f t="shared" si="0"/>
        <v>7.6732672069367046E-4</v>
      </c>
      <c r="I7" s="43"/>
    </row>
    <row r="8" spans="1:9" x14ac:dyDescent="0.25">
      <c r="A8" s="47" t="s">
        <v>511</v>
      </c>
      <c r="B8" s="47" t="s">
        <v>240</v>
      </c>
      <c r="C8" s="47" t="s">
        <v>241</v>
      </c>
      <c r="D8" s="47" t="s">
        <v>512</v>
      </c>
      <c r="E8" s="39">
        <v>986</v>
      </c>
      <c r="F8" s="7">
        <v>983398.9</v>
      </c>
      <c r="G8" s="8">
        <f t="shared" si="0"/>
        <v>1.8109017045461943E-4</v>
      </c>
      <c r="I8" s="43"/>
    </row>
    <row r="9" spans="1:9" x14ac:dyDescent="0.25">
      <c r="A9" s="25" t="s">
        <v>406</v>
      </c>
      <c r="B9" s="25" t="s">
        <v>240</v>
      </c>
      <c r="C9" s="25" t="s">
        <v>241</v>
      </c>
      <c r="D9" s="25" t="s">
        <v>51</v>
      </c>
      <c r="E9" s="39">
        <v>49172</v>
      </c>
      <c r="F9" s="7">
        <v>49922038.710000001</v>
      </c>
      <c r="G9" s="8">
        <f t="shared" si="0"/>
        <v>9.1930044862120648E-3</v>
      </c>
      <c r="I9" s="43"/>
    </row>
    <row r="10" spans="1:9" ht="30" x14ac:dyDescent="0.25">
      <c r="A10" s="47" t="s">
        <v>265</v>
      </c>
      <c r="B10" s="47" t="s">
        <v>151</v>
      </c>
      <c r="C10" s="47" t="s">
        <v>152</v>
      </c>
      <c r="D10" s="47" t="s">
        <v>117</v>
      </c>
      <c r="E10" s="39">
        <v>22860</v>
      </c>
      <c r="F10" s="7">
        <v>23615629.98</v>
      </c>
      <c r="G10" s="8">
        <f t="shared" si="0"/>
        <v>4.34875253416637E-3</v>
      </c>
      <c r="I10" s="43"/>
    </row>
    <row r="11" spans="1:9" ht="30" x14ac:dyDescent="0.25">
      <c r="A11" s="25" t="s">
        <v>330</v>
      </c>
      <c r="B11" s="25" t="s">
        <v>224</v>
      </c>
      <c r="C11" s="25" t="s">
        <v>225</v>
      </c>
      <c r="D11" s="25" t="s">
        <v>47</v>
      </c>
      <c r="E11" s="39">
        <v>29997</v>
      </c>
      <c r="F11" s="7">
        <v>31009098.780000001</v>
      </c>
      <c r="G11" s="8">
        <f t="shared" si="0"/>
        <v>5.7102392363000722E-3</v>
      </c>
      <c r="I11" s="43"/>
    </row>
    <row r="12" spans="1:9" ht="30" x14ac:dyDescent="0.25">
      <c r="A12" s="25" t="s">
        <v>331</v>
      </c>
      <c r="B12" s="25" t="s">
        <v>224</v>
      </c>
      <c r="C12" s="25" t="s">
        <v>225</v>
      </c>
      <c r="D12" s="25" t="s">
        <v>488</v>
      </c>
      <c r="E12" s="39">
        <v>67033</v>
      </c>
      <c r="F12" s="7">
        <v>69207550.519999996</v>
      </c>
      <c r="G12" s="8">
        <f t="shared" si="0"/>
        <v>1.2744377810889848E-2</v>
      </c>
      <c r="I12" s="43"/>
    </row>
    <row r="13" spans="1:9" ht="30" x14ac:dyDescent="0.25">
      <c r="A13" s="25" t="s">
        <v>306</v>
      </c>
      <c r="B13" s="25" t="s">
        <v>197</v>
      </c>
      <c r="C13" s="25" t="s">
        <v>198</v>
      </c>
      <c r="D13" s="25" t="s">
        <v>90</v>
      </c>
      <c r="E13" s="39">
        <v>6630</v>
      </c>
      <c r="F13" s="7">
        <v>6774534</v>
      </c>
      <c r="G13" s="8">
        <f t="shared" si="0"/>
        <v>1.2475115813233213E-3</v>
      </c>
      <c r="I13" s="43"/>
    </row>
    <row r="14" spans="1:9" x14ac:dyDescent="0.25">
      <c r="A14" s="82" t="s">
        <v>570</v>
      </c>
      <c r="B14" s="82" t="s">
        <v>129</v>
      </c>
      <c r="C14" s="82" t="s">
        <v>130</v>
      </c>
      <c r="D14" s="82" t="s">
        <v>568</v>
      </c>
      <c r="E14" s="39">
        <v>37302</v>
      </c>
      <c r="F14" s="7">
        <v>38357646.600000001</v>
      </c>
      <c r="G14" s="8">
        <f t="shared" si="0"/>
        <v>7.0634538649901411E-3</v>
      </c>
      <c r="I14" s="43"/>
    </row>
    <row r="15" spans="1:9" ht="30" x14ac:dyDescent="0.25">
      <c r="A15" s="65" t="s">
        <v>312</v>
      </c>
      <c r="B15" s="65" t="s">
        <v>197</v>
      </c>
      <c r="C15" s="75" t="s">
        <v>198</v>
      </c>
      <c r="D15" s="65" t="s">
        <v>92</v>
      </c>
      <c r="E15" s="39">
        <v>2</v>
      </c>
      <c r="F15" s="7">
        <v>2018.28</v>
      </c>
      <c r="G15" s="8">
        <f t="shared" si="0"/>
        <v>3.7166064475478798E-7</v>
      </c>
      <c r="I15" s="43"/>
    </row>
    <row r="16" spans="1:9" ht="30" x14ac:dyDescent="0.25">
      <c r="A16" s="80" t="s">
        <v>729</v>
      </c>
      <c r="B16" s="80" t="s">
        <v>197</v>
      </c>
      <c r="C16" s="80" t="s">
        <v>198</v>
      </c>
      <c r="D16" s="80" t="s">
        <v>728</v>
      </c>
      <c r="E16" s="39">
        <v>30100</v>
      </c>
      <c r="F16" s="7">
        <v>30345014</v>
      </c>
      <c r="G16" s="8">
        <f t="shared" si="0"/>
        <v>5.5879498723334069E-3</v>
      </c>
      <c r="I16" s="43"/>
    </row>
    <row r="17" spans="1:9" ht="30" x14ac:dyDescent="0.25">
      <c r="A17" s="80" t="s">
        <v>308</v>
      </c>
      <c r="B17" s="80" t="s">
        <v>197</v>
      </c>
      <c r="C17" s="80" t="s">
        <v>198</v>
      </c>
      <c r="D17" s="80" t="s">
        <v>91</v>
      </c>
      <c r="E17" s="39">
        <v>53130</v>
      </c>
      <c r="F17" s="7">
        <v>54509786.100000001</v>
      </c>
      <c r="G17" s="8">
        <f t="shared" si="0"/>
        <v>1.0037825399534048E-2</v>
      </c>
      <c r="I17" s="43"/>
    </row>
    <row r="18" spans="1:9" ht="30" x14ac:dyDescent="0.25">
      <c r="A18" s="75" t="s">
        <v>313</v>
      </c>
      <c r="B18" s="75" t="s">
        <v>197</v>
      </c>
      <c r="C18" s="75" t="s">
        <v>198</v>
      </c>
      <c r="D18" s="33" t="s">
        <v>457</v>
      </c>
      <c r="E18" s="39">
        <v>18</v>
      </c>
      <c r="F18" s="7">
        <v>18355.86</v>
      </c>
      <c r="G18" s="8">
        <f t="shared" si="0"/>
        <v>3.3801805312586077E-6</v>
      </c>
      <c r="I18" s="43"/>
    </row>
    <row r="19" spans="1:9" x14ac:dyDescent="0.25">
      <c r="A19" s="75" t="s">
        <v>36</v>
      </c>
      <c r="B19" s="75" t="s">
        <v>129</v>
      </c>
      <c r="C19" s="75" t="s">
        <v>130</v>
      </c>
      <c r="D19" s="75" t="s">
        <v>103</v>
      </c>
      <c r="E19" s="39">
        <v>41337</v>
      </c>
      <c r="F19" s="7">
        <v>44596835.82</v>
      </c>
      <c r="G19" s="8">
        <f t="shared" si="0"/>
        <v>8.2123831950396495E-3</v>
      </c>
      <c r="I19" s="43"/>
    </row>
    <row r="20" spans="1:9" ht="15" customHeight="1" x14ac:dyDescent="0.25">
      <c r="A20" s="25" t="s">
        <v>37</v>
      </c>
      <c r="B20" s="25" t="s">
        <v>129</v>
      </c>
      <c r="C20" s="75" t="s">
        <v>130</v>
      </c>
      <c r="D20" s="80" t="s">
        <v>104</v>
      </c>
      <c r="E20" s="39">
        <v>32000</v>
      </c>
      <c r="F20" s="7">
        <v>34417600</v>
      </c>
      <c r="G20" s="8">
        <f t="shared" si="0"/>
        <v>6.3379052494759855E-3</v>
      </c>
      <c r="I20" s="43"/>
    </row>
    <row r="21" spans="1:9" ht="30" x14ac:dyDescent="0.25">
      <c r="A21" s="25" t="s">
        <v>322</v>
      </c>
      <c r="B21" s="25" t="s">
        <v>207</v>
      </c>
      <c r="C21" s="75" t="s">
        <v>208</v>
      </c>
      <c r="D21" s="65" t="s">
        <v>108</v>
      </c>
      <c r="E21" s="39">
        <v>425</v>
      </c>
      <c r="F21" s="7">
        <v>434754.81</v>
      </c>
      <c r="G21" s="8">
        <f t="shared" si="0"/>
        <v>8.0058888258737815E-5</v>
      </c>
      <c r="I21" s="43"/>
    </row>
    <row r="22" spans="1:9" x14ac:dyDescent="0.25">
      <c r="A22" s="25" t="s">
        <v>38</v>
      </c>
      <c r="B22" s="25" t="s">
        <v>129</v>
      </c>
      <c r="C22" s="75" t="s">
        <v>130</v>
      </c>
      <c r="D22" s="57" t="s">
        <v>72</v>
      </c>
      <c r="E22" s="39">
        <v>88421</v>
      </c>
      <c r="F22" s="7">
        <v>136671190.22999999</v>
      </c>
      <c r="G22" s="8">
        <f t="shared" si="0"/>
        <v>2.5167619299743385E-2</v>
      </c>
      <c r="I22" s="43"/>
    </row>
    <row r="23" spans="1:9" ht="30" x14ac:dyDescent="0.25">
      <c r="A23" s="72" t="s">
        <v>260</v>
      </c>
      <c r="B23" s="72" t="s">
        <v>145</v>
      </c>
      <c r="C23" s="75" t="s">
        <v>146</v>
      </c>
      <c r="D23" s="72" t="s">
        <v>459</v>
      </c>
      <c r="E23" s="39">
        <v>225</v>
      </c>
      <c r="F23" s="7">
        <v>232068.71</v>
      </c>
      <c r="G23" s="8">
        <f t="shared" si="0"/>
        <v>4.273480705650946E-5</v>
      </c>
      <c r="I23" s="43"/>
    </row>
    <row r="24" spans="1:9" ht="30" x14ac:dyDescent="0.25">
      <c r="A24" s="71" t="s">
        <v>293</v>
      </c>
      <c r="B24" s="71" t="s">
        <v>185</v>
      </c>
      <c r="C24" s="75" t="s">
        <v>186</v>
      </c>
      <c r="D24" s="71" t="s">
        <v>458</v>
      </c>
      <c r="E24" s="39">
        <v>2490</v>
      </c>
      <c r="F24" s="7">
        <v>2561463</v>
      </c>
      <c r="G24" s="8">
        <f t="shared" si="0"/>
        <v>4.7168628242638954E-4</v>
      </c>
      <c r="I24" s="43"/>
    </row>
    <row r="25" spans="1:9" ht="30" x14ac:dyDescent="0.25">
      <c r="A25" s="25" t="s">
        <v>294</v>
      </c>
      <c r="B25" s="25" t="s">
        <v>185</v>
      </c>
      <c r="C25" s="25" t="s">
        <v>186</v>
      </c>
      <c r="D25" s="25" t="s">
        <v>65</v>
      </c>
      <c r="E25" s="39">
        <v>34629</v>
      </c>
      <c r="F25" s="7">
        <v>36792273.630000003</v>
      </c>
      <c r="G25" s="8">
        <f t="shared" si="0"/>
        <v>6.7751947892861174E-3</v>
      </c>
      <c r="I25" s="43"/>
    </row>
    <row r="26" spans="1:9" ht="30" x14ac:dyDescent="0.25">
      <c r="A26" s="75" t="s">
        <v>642</v>
      </c>
      <c r="B26" s="75" t="s">
        <v>224</v>
      </c>
      <c r="C26" s="75" t="s">
        <v>225</v>
      </c>
      <c r="D26" s="75" t="s">
        <v>643</v>
      </c>
      <c r="E26" s="39">
        <v>1455</v>
      </c>
      <c r="F26" s="7">
        <v>1541310.6</v>
      </c>
      <c r="G26" s="8">
        <f t="shared" si="0"/>
        <v>2.8382805723853435E-4</v>
      </c>
      <c r="I26" s="43"/>
    </row>
    <row r="27" spans="1:9" x14ac:dyDescent="0.25">
      <c r="A27" s="25" t="s">
        <v>523</v>
      </c>
      <c r="B27" s="25" t="s">
        <v>129</v>
      </c>
      <c r="C27" s="25" t="s">
        <v>130</v>
      </c>
      <c r="D27" s="25" t="s">
        <v>519</v>
      </c>
      <c r="E27" s="39">
        <v>13000</v>
      </c>
      <c r="F27" s="7">
        <v>12977380</v>
      </c>
      <c r="G27" s="8">
        <f t="shared" si="0"/>
        <v>2.3897484085597096E-3</v>
      </c>
      <c r="I27" s="43"/>
    </row>
    <row r="28" spans="1:9" ht="30" x14ac:dyDescent="0.25">
      <c r="A28" s="25" t="s">
        <v>296</v>
      </c>
      <c r="B28" s="25" t="s">
        <v>185</v>
      </c>
      <c r="C28" s="25" t="s">
        <v>186</v>
      </c>
      <c r="D28" s="25" t="s">
        <v>469</v>
      </c>
      <c r="E28" s="39">
        <v>7087</v>
      </c>
      <c r="F28" s="7">
        <v>7044974.0899999999</v>
      </c>
      <c r="G28" s="8">
        <f t="shared" si="0"/>
        <v>1.2973123712122082E-3</v>
      </c>
      <c r="I28" s="43"/>
    </row>
    <row r="29" spans="1:9" x14ac:dyDescent="0.25">
      <c r="A29" s="25" t="s">
        <v>315</v>
      </c>
      <c r="B29" s="25" t="s">
        <v>203</v>
      </c>
      <c r="C29" s="75" t="s">
        <v>204</v>
      </c>
      <c r="D29" s="25" t="s">
        <v>462</v>
      </c>
      <c r="E29" s="39">
        <v>3030</v>
      </c>
      <c r="F29" s="7">
        <v>3058952.07</v>
      </c>
      <c r="G29" s="8">
        <f t="shared" si="0"/>
        <v>5.6329751006311971E-4</v>
      </c>
      <c r="I29" s="43"/>
    </row>
    <row r="30" spans="1:9" x14ac:dyDescent="0.25">
      <c r="A30" s="25" t="s">
        <v>349</v>
      </c>
      <c r="B30" s="25" t="s">
        <v>131</v>
      </c>
      <c r="C30" s="25" t="s">
        <v>132</v>
      </c>
      <c r="D30" s="25" t="s">
        <v>365</v>
      </c>
      <c r="E30" s="39">
        <v>3700</v>
      </c>
      <c r="F30" s="7">
        <v>1329521</v>
      </c>
      <c r="G30" s="8">
        <f t="shared" si="0"/>
        <v>2.4482759184802429E-4</v>
      </c>
      <c r="I30" s="43"/>
    </row>
    <row r="31" spans="1:9" ht="30" x14ac:dyDescent="0.25">
      <c r="A31" s="82" t="s">
        <v>307</v>
      </c>
      <c r="B31" s="82" t="s">
        <v>197</v>
      </c>
      <c r="C31" s="82" t="s">
        <v>198</v>
      </c>
      <c r="D31" s="82" t="s">
        <v>86</v>
      </c>
      <c r="E31" s="39">
        <v>65</v>
      </c>
      <c r="F31" s="7">
        <v>65835.899999999994</v>
      </c>
      <c r="G31" s="8">
        <f t="shared" si="0"/>
        <v>1.2123497751556644E-5</v>
      </c>
      <c r="I31" s="43"/>
    </row>
    <row r="32" spans="1:9" ht="30" x14ac:dyDescent="0.25">
      <c r="A32" s="47" t="s">
        <v>290</v>
      </c>
      <c r="B32" s="47" t="s">
        <v>185</v>
      </c>
      <c r="C32" s="75" t="s">
        <v>186</v>
      </c>
      <c r="D32" s="47" t="s">
        <v>481</v>
      </c>
      <c r="E32" s="39">
        <v>34526</v>
      </c>
      <c r="F32" s="7">
        <v>35336670.479999997</v>
      </c>
      <c r="G32" s="8">
        <f t="shared" si="0"/>
        <v>6.507149520425453E-3</v>
      </c>
      <c r="I32" s="43"/>
    </row>
    <row r="33" spans="1:9" x14ac:dyDescent="0.25">
      <c r="A33" s="25" t="s">
        <v>27</v>
      </c>
      <c r="B33" s="25" t="s">
        <v>129</v>
      </c>
      <c r="C33" s="75" t="s">
        <v>130</v>
      </c>
      <c r="D33" s="75" t="s">
        <v>94</v>
      </c>
      <c r="E33" s="39">
        <v>17000</v>
      </c>
      <c r="F33" s="7">
        <v>14998590</v>
      </c>
      <c r="G33" s="8">
        <f t="shared" si="0"/>
        <v>2.7619486046597677E-3</v>
      </c>
      <c r="I33" s="43"/>
    </row>
    <row r="34" spans="1:9" ht="30" x14ac:dyDescent="0.25">
      <c r="A34" s="25" t="s">
        <v>670</v>
      </c>
      <c r="B34" s="25" t="s">
        <v>157</v>
      </c>
      <c r="C34" s="25" t="s">
        <v>158</v>
      </c>
      <c r="D34" s="25" t="s">
        <v>669</v>
      </c>
      <c r="E34" s="39">
        <v>9458</v>
      </c>
      <c r="F34" s="7">
        <v>9588425.8200000003</v>
      </c>
      <c r="G34" s="8">
        <f t="shared" si="0"/>
        <v>1.7656819283967818E-3</v>
      </c>
      <c r="I34" s="43"/>
    </row>
    <row r="35" spans="1:9" ht="30" x14ac:dyDescent="0.25">
      <c r="A35" s="25" t="s">
        <v>292</v>
      </c>
      <c r="B35" s="25" t="s">
        <v>185</v>
      </c>
      <c r="C35" s="25" t="s">
        <v>186</v>
      </c>
      <c r="D35" s="25" t="s">
        <v>62</v>
      </c>
      <c r="E35" s="39">
        <v>63997</v>
      </c>
      <c r="F35" s="7">
        <v>65315338.200000003</v>
      </c>
      <c r="G35" s="8">
        <f t="shared" si="0"/>
        <v>1.2027637744906075E-2</v>
      </c>
      <c r="I35" s="43"/>
    </row>
    <row r="36" spans="1:9" x14ac:dyDescent="0.25">
      <c r="A36" s="25" t="s">
        <v>316</v>
      </c>
      <c r="B36" s="25" t="s">
        <v>203</v>
      </c>
      <c r="C36" s="75" t="s">
        <v>204</v>
      </c>
      <c r="D36" s="25" t="s">
        <v>468</v>
      </c>
      <c r="E36" s="39">
        <v>13996</v>
      </c>
      <c r="F36" s="7">
        <v>14410981.4</v>
      </c>
      <c r="G36" s="8">
        <f t="shared" si="0"/>
        <v>2.6537421163927983E-3</v>
      </c>
      <c r="I36" s="43"/>
    </row>
    <row r="37" spans="1:9" ht="30" x14ac:dyDescent="0.25">
      <c r="A37" s="75" t="s">
        <v>309</v>
      </c>
      <c r="B37" s="75" t="s">
        <v>197</v>
      </c>
      <c r="C37" s="75" t="s">
        <v>198</v>
      </c>
      <c r="D37" s="75" t="s">
        <v>87</v>
      </c>
      <c r="E37" s="39">
        <v>129285</v>
      </c>
      <c r="F37" s="7">
        <v>131504823.45</v>
      </c>
      <c r="G37" s="8">
        <f t="shared" ref="G37:G68" si="1">F37/$F$266</f>
        <v>2.4216247236157305E-2</v>
      </c>
      <c r="I37" s="43"/>
    </row>
    <row r="38" spans="1:9" x14ac:dyDescent="0.25">
      <c r="A38" s="25" t="s">
        <v>255</v>
      </c>
      <c r="B38" s="25" t="s">
        <v>139</v>
      </c>
      <c r="C38" s="25" t="s">
        <v>140</v>
      </c>
      <c r="D38" s="25" t="s">
        <v>466</v>
      </c>
      <c r="E38" s="39">
        <v>4731</v>
      </c>
      <c r="F38" s="7">
        <v>4749479.29</v>
      </c>
      <c r="G38" s="8">
        <f t="shared" si="1"/>
        <v>8.7460339257729983E-4</v>
      </c>
      <c r="I38" s="43"/>
    </row>
    <row r="39" spans="1:9" x14ac:dyDescent="0.25">
      <c r="A39" s="25" t="s">
        <v>287</v>
      </c>
      <c r="B39" s="25" t="s">
        <v>181</v>
      </c>
      <c r="C39" s="75" t="s">
        <v>182</v>
      </c>
      <c r="D39" s="25" t="s">
        <v>44</v>
      </c>
      <c r="E39" s="39">
        <v>8850</v>
      </c>
      <c r="F39" s="7">
        <v>8607175.9100000001</v>
      </c>
      <c r="G39" s="8">
        <f t="shared" si="1"/>
        <v>1.5849874884696271E-3</v>
      </c>
      <c r="I39" s="43"/>
    </row>
    <row r="40" spans="1:9" ht="30" x14ac:dyDescent="0.25">
      <c r="A40" s="25" t="s">
        <v>269</v>
      </c>
      <c r="B40" s="25" t="s">
        <v>157</v>
      </c>
      <c r="C40" s="25" t="s">
        <v>158</v>
      </c>
      <c r="D40" s="25" t="s">
        <v>78</v>
      </c>
      <c r="E40" s="39">
        <v>17452</v>
      </c>
      <c r="F40" s="7">
        <v>17688823.640000001</v>
      </c>
      <c r="G40" s="8">
        <f t="shared" si="1"/>
        <v>3.2573476420497335E-3</v>
      </c>
      <c r="I40" s="43"/>
    </row>
    <row r="41" spans="1:9" x14ac:dyDescent="0.25">
      <c r="A41" s="25" t="s">
        <v>722</v>
      </c>
      <c r="B41" s="25" t="s">
        <v>707</v>
      </c>
      <c r="C41" s="9" t="s">
        <v>706</v>
      </c>
      <c r="D41" s="25" t="s">
        <v>721</v>
      </c>
      <c r="E41" s="39">
        <v>3600</v>
      </c>
      <c r="F41" s="7">
        <v>3564864</v>
      </c>
      <c r="G41" s="8">
        <f t="shared" si="1"/>
        <v>6.5645978392647828E-4</v>
      </c>
      <c r="I41" s="43"/>
    </row>
    <row r="42" spans="1:9" ht="30" x14ac:dyDescent="0.25">
      <c r="A42" s="25" t="s">
        <v>328</v>
      </c>
      <c r="B42" s="25" t="s">
        <v>220</v>
      </c>
      <c r="C42" s="25" t="s">
        <v>221</v>
      </c>
      <c r="D42" s="25" t="s">
        <v>483</v>
      </c>
      <c r="E42" s="39">
        <v>47503</v>
      </c>
      <c r="F42" s="7">
        <v>47543377.549999997</v>
      </c>
      <c r="G42" s="8">
        <f t="shared" si="1"/>
        <v>8.7549806538504624E-3</v>
      </c>
      <c r="I42" s="43"/>
    </row>
    <row r="43" spans="1:9" x14ac:dyDescent="0.25">
      <c r="A43" s="25" t="s">
        <v>674</v>
      </c>
      <c r="B43" s="25" t="s">
        <v>135</v>
      </c>
      <c r="C43" s="25" t="s">
        <v>136</v>
      </c>
      <c r="D43" s="25" t="s">
        <v>673</v>
      </c>
      <c r="E43" s="39">
        <v>16600</v>
      </c>
      <c r="F43" s="7">
        <v>16747894.869999999</v>
      </c>
      <c r="G43" s="8">
        <f t="shared" si="1"/>
        <v>3.0840782278324145E-3</v>
      </c>
      <c r="I43" s="43"/>
    </row>
    <row r="44" spans="1:9" ht="30" x14ac:dyDescent="0.25">
      <c r="A44" s="25" t="s">
        <v>295</v>
      </c>
      <c r="B44" s="25" t="s">
        <v>185</v>
      </c>
      <c r="C44" s="25" t="s">
        <v>186</v>
      </c>
      <c r="D44" s="25" t="s">
        <v>470</v>
      </c>
      <c r="E44" s="39">
        <v>9950</v>
      </c>
      <c r="F44" s="7">
        <v>10168104</v>
      </c>
      <c r="G44" s="8">
        <f t="shared" si="1"/>
        <v>1.8724280518925714E-3</v>
      </c>
      <c r="I44" s="43"/>
    </row>
    <row r="45" spans="1:9" x14ac:dyDescent="0.25">
      <c r="A45" s="25" t="s">
        <v>252</v>
      </c>
      <c r="B45" s="25" t="s">
        <v>135</v>
      </c>
      <c r="C45" s="25" t="s">
        <v>136</v>
      </c>
      <c r="D45" s="25" t="s">
        <v>66</v>
      </c>
      <c r="E45" s="39">
        <v>42700</v>
      </c>
      <c r="F45" s="7">
        <v>43613261.200000003</v>
      </c>
      <c r="G45" s="8">
        <f t="shared" si="1"/>
        <v>8.0312606662360925E-3</v>
      </c>
      <c r="I45" s="43"/>
    </row>
    <row r="46" spans="1:9" ht="30" x14ac:dyDescent="0.25">
      <c r="A46" s="71" t="s">
        <v>310</v>
      </c>
      <c r="B46" s="71" t="s">
        <v>197</v>
      </c>
      <c r="C46" s="71" t="s">
        <v>198</v>
      </c>
      <c r="D46" s="71" t="s">
        <v>88</v>
      </c>
      <c r="E46" s="39">
        <v>8570</v>
      </c>
      <c r="F46" s="7">
        <v>8815701.9000000004</v>
      </c>
      <c r="G46" s="8">
        <f t="shared" si="1"/>
        <v>1.6233869691618654E-3</v>
      </c>
      <c r="I46" s="43"/>
    </row>
    <row r="47" spans="1:9" ht="30" x14ac:dyDescent="0.25">
      <c r="A47" s="72" t="s">
        <v>270</v>
      </c>
      <c r="B47" s="72" t="s">
        <v>157</v>
      </c>
      <c r="C47" s="72" t="s">
        <v>158</v>
      </c>
      <c r="D47" s="72" t="s">
        <v>482</v>
      </c>
      <c r="E47" s="39">
        <v>54756</v>
      </c>
      <c r="F47" s="7">
        <v>53923708.799999997</v>
      </c>
      <c r="G47" s="8">
        <f t="shared" si="1"/>
        <v>9.9299008959001893E-3</v>
      </c>
      <c r="I47" s="43"/>
    </row>
    <row r="48" spans="1:9" x14ac:dyDescent="0.25">
      <c r="A48" s="71" t="s">
        <v>608</v>
      </c>
      <c r="B48" s="71" t="s">
        <v>129</v>
      </c>
      <c r="C48" s="75" t="s">
        <v>130</v>
      </c>
      <c r="D48" s="71" t="s">
        <v>598</v>
      </c>
      <c r="E48" s="39">
        <v>65130</v>
      </c>
      <c r="F48" s="7">
        <v>66168172.200000003</v>
      </c>
      <c r="G48" s="8">
        <f t="shared" si="1"/>
        <v>1.2184684752411875E-2</v>
      </c>
      <c r="I48" s="43"/>
    </row>
    <row r="49" spans="1:9" x14ac:dyDescent="0.25">
      <c r="A49" s="25" t="s">
        <v>524</v>
      </c>
      <c r="B49" s="25" t="s">
        <v>129</v>
      </c>
      <c r="C49" s="25" t="s">
        <v>130</v>
      </c>
      <c r="D49" s="25" t="s">
        <v>520</v>
      </c>
      <c r="E49" s="39">
        <v>5000</v>
      </c>
      <c r="F49" s="7">
        <v>4422850</v>
      </c>
      <c r="G49" s="8">
        <f t="shared" si="1"/>
        <v>8.1445551789331217E-4</v>
      </c>
      <c r="I49" s="43"/>
    </row>
    <row r="50" spans="1:9" x14ac:dyDescent="0.25">
      <c r="A50" s="71" t="s">
        <v>28</v>
      </c>
      <c r="B50" s="71" t="s">
        <v>129</v>
      </c>
      <c r="C50" s="71" t="s">
        <v>130</v>
      </c>
      <c r="D50" s="71" t="s">
        <v>95</v>
      </c>
      <c r="E50" s="39">
        <v>29000</v>
      </c>
      <c r="F50" s="7">
        <v>24037810</v>
      </c>
      <c r="G50" s="8">
        <f t="shared" si="1"/>
        <v>4.4264958098445654E-3</v>
      </c>
      <c r="I50" s="43"/>
    </row>
    <row r="51" spans="1:9" ht="30" x14ac:dyDescent="0.25">
      <c r="A51" s="72" t="s">
        <v>277</v>
      </c>
      <c r="B51" s="72" t="s">
        <v>163</v>
      </c>
      <c r="C51" s="72" t="s">
        <v>164</v>
      </c>
      <c r="D51" s="72" t="s">
        <v>57</v>
      </c>
      <c r="E51" s="39">
        <v>5000</v>
      </c>
      <c r="F51" s="7">
        <v>4981892.3499999996</v>
      </c>
      <c r="G51" s="8">
        <f t="shared" si="1"/>
        <v>9.1740161072791971E-4</v>
      </c>
      <c r="I51" s="43"/>
    </row>
    <row r="52" spans="1:9" ht="30" x14ac:dyDescent="0.25">
      <c r="A52" s="25" t="s">
        <v>311</v>
      </c>
      <c r="B52" s="25" t="s">
        <v>197</v>
      </c>
      <c r="C52" s="25" t="s">
        <v>198</v>
      </c>
      <c r="D52" s="25" t="s">
        <v>89</v>
      </c>
      <c r="E52" s="39">
        <v>15070</v>
      </c>
      <c r="F52" s="7">
        <v>15283994</v>
      </c>
      <c r="G52" s="8">
        <f t="shared" si="1"/>
        <v>2.8145049569278354E-3</v>
      </c>
      <c r="I52" s="43"/>
    </row>
    <row r="53" spans="1:9" ht="30" x14ac:dyDescent="0.25">
      <c r="A53" s="25" t="s">
        <v>622</v>
      </c>
      <c r="B53" s="25" t="s">
        <v>191</v>
      </c>
      <c r="C53" s="75">
        <v>1027700149124</v>
      </c>
      <c r="D53" s="25" t="s">
        <v>461</v>
      </c>
      <c r="E53" s="39">
        <v>1943</v>
      </c>
      <c r="F53" s="7">
        <v>1943058.29</v>
      </c>
      <c r="G53" s="8">
        <f t="shared" si="1"/>
        <v>3.578087762141704E-4</v>
      </c>
      <c r="I53" s="43"/>
    </row>
    <row r="54" spans="1:9" x14ac:dyDescent="0.25">
      <c r="A54" s="80" t="s">
        <v>300</v>
      </c>
      <c r="B54" s="80" t="s">
        <v>187</v>
      </c>
      <c r="C54" s="80" t="s">
        <v>188</v>
      </c>
      <c r="D54" s="80" t="s">
        <v>58</v>
      </c>
      <c r="E54" s="39">
        <v>20000</v>
      </c>
      <c r="F54" s="7">
        <v>20205800</v>
      </c>
      <c r="G54" s="8">
        <f t="shared" si="1"/>
        <v>3.720841833534641E-3</v>
      </c>
      <c r="I54" s="43"/>
    </row>
    <row r="55" spans="1:9" x14ac:dyDescent="0.25">
      <c r="A55" s="82" t="s">
        <v>319</v>
      </c>
      <c r="B55" s="82" t="s">
        <v>203</v>
      </c>
      <c r="C55" s="82" t="s">
        <v>204</v>
      </c>
      <c r="D55" s="82" t="s">
        <v>105</v>
      </c>
      <c r="E55" s="39">
        <v>50000</v>
      </c>
      <c r="F55" s="7">
        <v>50567000</v>
      </c>
      <c r="G55" s="8">
        <f t="shared" si="1"/>
        <v>9.3117723127194262E-3</v>
      </c>
      <c r="I55" s="43"/>
    </row>
    <row r="56" spans="1:9" x14ac:dyDescent="0.25">
      <c r="A56" s="25" t="s">
        <v>39</v>
      </c>
      <c r="B56" s="25" t="s">
        <v>129</v>
      </c>
      <c r="C56" s="25" t="s">
        <v>130</v>
      </c>
      <c r="D56" s="25" t="s">
        <v>73</v>
      </c>
      <c r="E56" s="39">
        <v>112363</v>
      </c>
      <c r="F56" s="7">
        <v>150726527.91</v>
      </c>
      <c r="G56" s="8">
        <f t="shared" si="1"/>
        <v>2.7755870614920203E-2</v>
      </c>
      <c r="I56" s="43"/>
    </row>
    <row r="57" spans="1:9" ht="30" x14ac:dyDescent="0.25">
      <c r="A57" s="25" t="s">
        <v>271</v>
      </c>
      <c r="B57" s="25" t="s">
        <v>157</v>
      </c>
      <c r="C57" s="25" t="s">
        <v>158</v>
      </c>
      <c r="D57" s="25" t="s">
        <v>79</v>
      </c>
      <c r="E57" s="39">
        <v>60000</v>
      </c>
      <c r="F57" s="7">
        <v>60624000</v>
      </c>
      <c r="G57" s="8">
        <f t="shared" si="1"/>
        <v>1.1163740872234906E-2</v>
      </c>
      <c r="I57" s="43"/>
    </row>
    <row r="58" spans="1:9" ht="30" x14ac:dyDescent="0.25">
      <c r="A58" s="25" t="s">
        <v>273</v>
      </c>
      <c r="B58" s="25" t="s">
        <v>157</v>
      </c>
      <c r="C58" s="25" t="s">
        <v>158</v>
      </c>
      <c r="D58" s="25" t="s">
        <v>80</v>
      </c>
      <c r="E58" s="39">
        <v>28470</v>
      </c>
      <c r="F58" s="7">
        <v>28498470</v>
      </c>
      <c r="G58" s="8">
        <f t="shared" si="1"/>
        <v>5.24791393400568E-3</v>
      </c>
      <c r="I58" s="43"/>
    </row>
    <row r="59" spans="1:9" x14ac:dyDescent="0.25">
      <c r="A59" s="25" t="s">
        <v>326</v>
      </c>
      <c r="B59" s="25" t="s">
        <v>218</v>
      </c>
      <c r="C59" s="25" t="s">
        <v>219</v>
      </c>
      <c r="D59" s="25" t="s">
        <v>465</v>
      </c>
      <c r="E59" s="39">
        <v>4500</v>
      </c>
      <c r="F59" s="7">
        <v>4508235</v>
      </c>
      <c r="G59" s="8">
        <f t="shared" si="1"/>
        <v>8.301789280011206E-4</v>
      </c>
      <c r="I59" s="43"/>
    </row>
    <row r="60" spans="1:9" x14ac:dyDescent="0.25">
      <c r="A60" s="25" t="s">
        <v>497</v>
      </c>
      <c r="B60" s="25" t="s">
        <v>234</v>
      </c>
      <c r="C60" s="9" t="s">
        <v>235</v>
      </c>
      <c r="D60" s="25" t="s">
        <v>489</v>
      </c>
      <c r="E60" s="39">
        <v>47</v>
      </c>
      <c r="F60" s="7">
        <v>48270.879999999997</v>
      </c>
      <c r="G60" s="8">
        <f t="shared" si="1"/>
        <v>8.8889482052445638E-6</v>
      </c>
      <c r="I60" s="43"/>
    </row>
    <row r="61" spans="1:9" ht="30" x14ac:dyDescent="0.25">
      <c r="A61" s="25" t="s">
        <v>327</v>
      </c>
      <c r="B61" s="25" t="s">
        <v>220</v>
      </c>
      <c r="C61" s="82" t="s">
        <v>221</v>
      </c>
      <c r="D61" s="25" t="s">
        <v>116</v>
      </c>
      <c r="E61" s="39">
        <v>5246</v>
      </c>
      <c r="F61" s="7">
        <v>5428665.7199999997</v>
      </c>
      <c r="G61" s="8">
        <f t="shared" si="1"/>
        <v>9.9967368336079001E-4</v>
      </c>
      <c r="I61" s="43"/>
    </row>
    <row r="62" spans="1:9" ht="30" x14ac:dyDescent="0.25">
      <c r="A62" s="25" t="s">
        <v>263</v>
      </c>
      <c r="B62" s="25" t="s">
        <v>149</v>
      </c>
      <c r="C62" s="25" t="s">
        <v>150</v>
      </c>
      <c r="D62" s="25" t="s">
        <v>472</v>
      </c>
      <c r="E62" s="39">
        <v>10200</v>
      </c>
      <c r="F62" s="7">
        <v>10400903.890000001</v>
      </c>
      <c r="G62" s="8">
        <f t="shared" si="1"/>
        <v>1.9152975037110723E-3</v>
      </c>
      <c r="I62" s="43"/>
    </row>
    <row r="63" spans="1:9" ht="30.75" customHeight="1" x14ac:dyDescent="0.25">
      <c r="A63" s="25" t="s">
        <v>29</v>
      </c>
      <c r="B63" s="25" t="s">
        <v>129</v>
      </c>
      <c r="C63" s="74" t="s">
        <v>130</v>
      </c>
      <c r="D63" s="25" t="s">
        <v>96</v>
      </c>
      <c r="E63" s="39">
        <v>110473</v>
      </c>
      <c r="F63" s="7">
        <v>110385726.33</v>
      </c>
      <c r="G63" s="8">
        <f t="shared" si="1"/>
        <v>2.0327224279848871E-2</v>
      </c>
      <c r="I63" s="43"/>
    </row>
    <row r="64" spans="1:9" ht="30" x14ac:dyDescent="0.25">
      <c r="A64" s="25" t="s">
        <v>297</v>
      </c>
      <c r="B64" s="25" t="s">
        <v>185</v>
      </c>
      <c r="C64" s="80" t="s">
        <v>186</v>
      </c>
      <c r="D64" s="25" t="s">
        <v>63</v>
      </c>
      <c r="E64" s="39">
        <v>9426</v>
      </c>
      <c r="F64" s="7">
        <v>9221267.2799999993</v>
      </c>
      <c r="G64" s="8">
        <f t="shared" si="1"/>
        <v>1.6980707051256663E-3</v>
      </c>
      <c r="I64" s="43"/>
    </row>
    <row r="65" spans="1:9" x14ac:dyDescent="0.25">
      <c r="A65" s="25" t="s">
        <v>253</v>
      </c>
      <c r="B65" s="25" t="s">
        <v>135</v>
      </c>
      <c r="C65" s="75" t="s">
        <v>136</v>
      </c>
      <c r="D65" s="25" t="s">
        <v>487</v>
      </c>
      <c r="E65" s="39">
        <v>2500</v>
      </c>
      <c r="F65" s="7">
        <v>2571091.0299999998</v>
      </c>
      <c r="G65" s="8">
        <f t="shared" si="1"/>
        <v>4.7345925735430759E-4</v>
      </c>
      <c r="I65" s="43"/>
    </row>
    <row r="66" spans="1:9" ht="30" x14ac:dyDescent="0.25">
      <c r="A66" s="57" t="s">
        <v>332</v>
      </c>
      <c r="B66" s="57" t="s">
        <v>456</v>
      </c>
      <c r="C66" s="9" t="s">
        <v>227</v>
      </c>
      <c r="D66" s="57" t="s">
        <v>460</v>
      </c>
      <c r="E66" s="39">
        <v>1296</v>
      </c>
      <c r="F66" s="7">
        <v>1397036.16</v>
      </c>
      <c r="G66" s="8">
        <f t="shared" si="1"/>
        <v>2.5726032065489086E-4</v>
      </c>
      <c r="I66" s="43"/>
    </row>
    <row r="67" spans="1:9" x14ac:dyDescent="0.25">
      <c r="A67" s="25" t="s">
        <v>30</v>
      </c>
      <c r="B67" s="25" t="s">
        <v>129</v>
      </c>
      <c r="C67" s="82" t="s">
        <v>130</v>
      </c>
      <c r="D67" s="25" t="s">
        <v>97</v>
      </c>
      <c r="E67" s="39">
        <v>109991</v>
      </c>
      <c r="F67" s="7">
        <v>113457916.31999999</v>
      </c>
      <c r="G67" s="8">
        <f t="shared" si="1"/>
        <v>2.0892959516036418E-2</v>
      </c>
      <c r="I67" s="43"/>
    </row>
    <row r="68" spans="1:9" ht="30" x14ac:dyDescent="0.25">
      <c r="A68" s="25" t="s">
        <v>305</v>
      </c>
      <c r="B68" s="25" t="s">
        <v>195</v>
      </c>
      <c r="C68" s="67" t="s">
        <v>196</v>
      </c>
      <c r="D68" s="25" t="s">
        <v>110</v>
      </c>
      <c r="E68" s="39">
        <v>2070</v>
      </c>
      <c r="F68" s="7">
        <v>2077866</v>
      </c>
      <c r="G68" s="8">
        <f t="shared" si="1"/>
        <v>3.8263324081596819E-4</v>
      </c>
      <c r="I68" s="43"/>
    </row>
    <row r="69" spans="1:9" x14ac:dyDescent="0.25">
      <c r="A69" s="25" t="s">
        <v>323</v>
      </c>
      <c r="B69" s="25" t="s">
        <v>209</v>
      </c>
      <c r="C69" s="74" t="s">
        <v>210</v>
      </c>
      <c r="D69" s="25" t="s">
        <v>476</v>
      </c>
      <c r="E69" s="39">
        <v>26783</v>
      </c>
      <c r="F69" s="7">
        <v>27453110.66</v>
      </c>
      <c r="G69" s="8">
        <f t="shared" ref="G69:G100" si="2">F69/$F$266</f>
        <v>5.0554139209723842E-3</v>
      </c>
      <c r="I69" s="43"/>
    </row>
    <row r="70" spans="1:9" x14ac:dyDescent="0.25">
      <c r="A70" s="25" t="s">
        <v>562</v>
      </c>
      <c r="B70" s="25" t="s">
        <v>139</v>
      </c>
      <c r="C70" s="80" t="s">
        <v>140</v>
      </c>
      <c r="D70" s="25" t="s">
        <v>563</v>
      </c>
      <c r="E70" s="39">
        <v>97</v>
      </c>
      <c r="F70" s="7">
        <v>99942.98</v>
      </c>
      <c r="G70" s="8">
        <f t="shared" si="2"/>
        <v>1.840422160726702E-5</v>
      </c>
      <c r="I70" s="43"/>
    </row>
    <row r="71" spans="1:9" x14ac:dyDescent="0.25">
      <c r="A71" s="25" t="s">
        <v>282</v>
      </c>
      <c r="B71" s="25" t="s">
        <v>173</v>
      </c>
      <c r="C71" s="75" t="s">
        <v>174</v>
      </c>
      <c r="D71" s="25" t="s">
        <v>485</v>
      </c>
      <c r="E71" s="39">
        <v>49775</v>
      </c>
      <c r="F71" s="7">
        <v>50829234.5</v>
      </c>
      <c r="G71" s="8">
        <f t="shared" si="2"/>
        <v>9.3600620660474823E-3</v>
      </c>
      <c r="I71" s="43"/>
    </row>
    <row r="72" spans="1:9" x14ac:dyDescent="0.25">
      <c r="A72" s="25" t="s">
        <v>31</v>
      </c>
      <c r="B72" s="25" t="s">
        <v>129</v>
      </c>
      <c r="C72" s="25" t="s">
        <v>130</v>
      </c>
      <c r="D72" s="25" t="s">
        <v>98</v>
      </c>
      <c r="E72" s="39">
        <v>26000</v>
      </c>
      <c r="F72" s="7">
        <v>23649340</v>
      </c>
      <c r="G72" s="8">
        <f t="shared" si="2"/>
        <v>4.3549601405281713E-3</v>
      </c>
      <c r="I72" s="43"/>
    </row>
    <row r="73" spans="1:9" ht="30" x14ac:dyDescent="0.25">
      <c r="A73" s="25" t="s">
        <v>321</v>
      </c>
      <c r="B73" s="25" t="s">
        <v>205</v>
      </c>
      <c r="C73" s="47" t="s">
        <v>206</v>
      </c>
      <c r="D73" s="25" t="s">
        <v>107</v>
      </c>
      <c r="E73" s="39">
        <v>49</v>
      </c>
      <c r="F73" s="7">
        <v>49952.56</v>
      </c>
      <c r="G73" s="8">
        <f t="shared" si="2"/>
        <v>9.1986248968191884E-6</v>
      </c>
      <c r="I73" s="43"/>
    </row>
    <row r="74" spans="1:9" x14ac:dyDescent="0.25">
      <c r="A74" s="25" t="s">
        <v>325</v>
      </c>
      <c r="B74" s="25" t="s">
        <v>211</v>
      </c>
      <c r="C74" s="25" t="s">
        <v>212</v>
      </c>
      <c r="D74" s="25" t="s">
        <v>111</v>
      </c>
      <c r="E74" s="39">
        <v>80000</v>
      </c>
      <c r="F74" s="7">
        <v>80718400</v>
      </c>
      <c r="G74" s="8">
        <f t="shared" si="2"/>
        <v>1.4864068705816278E-2</v>
      </c>
      <c r="I74" s="43"/>
    </row>
    <row r="75" spans="1:9" ht="30" x14ac:dyDescent="0.25">
      <c r="A75" s="72" t="s">
        <v>264</v>
      </c>
      <c r="B75" s="72" t="s">
        <v>149</v>
      </c>
      <c r="C75" s="72" t="s">
        <v>150</v>
      </c>
      <c r="D75" s="72" t="s">
        <v>477</v>
      </c>
      <c r="E75" s="39">
        <v>21200</v>
      </c>
      <c r="F75" s="7">
        <v>21898752</v>
      </c>
      <c r="G75" s="8">
        <f t="shared" si="2"/>
        <v>4.0325942325372113E-3</v>
      </c>
      <c r="I75" s="43"/>
    </row>
    <row r="76" spans="1:9" x14ac:dyDescent="0.25">
      <c r="A76" s="65" t="s">
        <v>33</v>
      </c>
      <c r="B76" s="65" t="s">
        <v>129</v>
      </c>
      <c r="C76" s="65" t="s">
        <v>130</v>
      </c>
      <c r="D76" s="65" t="s">
        <v>100</v>
      </c>
      <c r="E76" s="39">
        <v>24000</v>
      </c>
      <c r="F76" s="7">
        <v>20145120</v>
      </c>
      <c r="G76" s="8">
        <f t="shared" si="2"/>
        <v>3.7096677804182646E-3</v>
      </c>
      <c r="I76" s="43"/>
    </row>
    <row r="77" spans="1:9" x14ac:dyDescent="0.25">
      <c r="A77" s="25" t="s">
        <v>32</v>
      </c>
      <c r="B77" s="25" t="s">
        <v>129</v>
      </c>
      <c r="C77" s="25">
        <v>1037739085636</v>
      </c>
      <c r="D77" s="25" t="s">
        <v>99</v>
      </c>
      <c r="E77" s="39">
        <v>119269</v>
      </c>
      <c r="F77" s="7">
        <v>117094726.13</v>
      </c>
      <c r="G77" s="8">
        <f t="shared" si="2"/>
        <v>2.1562667920635947E-2</v>
      </c>
      <c r="I77" s="43"/>
    </row>
    <row r="78" spans="1:9" x14ac:dyDescent="0.25">
      <c r="A78" s="25" t="s">
        <v>408</v>
      </c>
      <c r="B78" s="25" t="s">
        <v>240</v>
      </c>
      <c r="C78" s="75" t="s">
        <v>241</v>
      </c>
      <c r="D78" s="25" t="s">
        <v>53</v>
      </c>
      <c r="E78" s="39">
        <v>115850</v>
      </c>
      <c r="F78" s="7">
        <v>116439676.5</v>
      </c>
      <c r="G78" s="8">
        <f t="shared" si="2"/>
        <v>2.1442042354395296E-2</v>
      </c>
      <c r="I78" s="43"/>
    </row>
    <row r="79" spans="1:9" ht="30" x14ac:dyDescent="0.25">
      <c r="A79" s="25" t="s">
        <v>302</v>
      </c>
      <c r="B79" s="25" t="s">
        <v>191</v>
      </c>
      <c r="C79" s="32" t="s">
        <v>192</v>
      </c>
      <c r="D79" s="25" t="s">
        <v>70</v>
      </c>
      <c r="E79" s="39">
        <v>35060</v>
      </c>
      <c r="F79" s="7">
        <v>35156064.399999999</v>
      </c>
      <c r="G79" s="8">
        <f t="shared" si="2"/>
        <v>6.4738914134534597E-3</v>
      </c>
      <c r="I79" s="43"/>
    </row>
    <row r="80" spans="1:9" ht="30" x14ac:dyDescent="0.25">
      <c r="A80" s="25" t="s">
        <v>494</v>
      </c>
      <c r="B80" s="25" t="s">
        <v>137</v>
      </c>
      <c r="C80" s="25" t="s">
        <v>138</v>
      </c>
      <c r="D80" s="25" t="s">
        <v>490</v>
      </c>
      <c r="E80" s="39">
        <v>1485</v>
      </c>
      <c r="F80" s="7">
        <v>1537702.65</v>
      </c>
      <c r="G80" s="8">
        <f t="shared" si="2"/>
        <v>2.8316366328762417E-4</v>
      </c>
      <c r="I80" s="43"/>
    </row>
    <row r="81" spans="1:9" ht="30" x14ac:dyDescent="0.25">
      <c r="A81" s="25" t="s">
        <v>333</v>
      </c>
      <c r="B81" s="25" t="s">
        <v>456</v>
      </c>
      <c r="C81" s="25" t="s">
        <v>227</v>
      </c>
      <c r="D81" s="25" t="s">
        <v>45</v>
      </c>
      <c r="E81" s="39">
        <v>23250</v>
      </c>
      <c r="F81" s="7">
        <v>24282067.5</v>
      </c>
      <c r="G81" s="8">
        <f t="shared" si="2"/>
        <v>4.471475148655926E-3</v>
      </c>
      <c r="I81" s="43"/>
    </row>
    <row r="82" spans="1:9" ht="30" x14ac:dyDescent="0.25">
      <c r="A82" s="25" t="s">
        <v>281</v>
      </c>
      <c r="B82" s="25" t="s">
        <v>169</v>
      </c>
      <c r="C82" s="25" t="s">
        <v>170</v>
      </c>
      <c r="D82" s="25" t="s">
        <v>474</v>
      </c>
      <c r="E82" s="39">
        <v>12197</v>
      </c>
      <c r="F82" s="7">
        <v>12451795.33</v>
      </c>
      <c r="G82" s="8">
        <f t="shared" si="2"/>
        <v>2.292963454378212E-3</v>
      </c>
      <c r="I82" s="43"/>
    </row>
    <row r="83" spans="1:9" ht="30" x14ac:dyDescent="0.25">
      <c r="A83" s="25" t="s">
        <v>284</v>
      </c>
      <c r="B83" s="25" t="s">
        <v>177</v>
      </c>
      <c r="C83" s="75" t="s">
        <v>178</v>
      </c>
      <c r="D83" s="25" t="s">
        <v>484</v>
      </c>
      <c r="E83" s="39">
        <v>48000</v>
      </c>
      <c r="F83" s="7">
        <v>49597920</v>
      </c>
      <c r="G83" s="8">
        <f t="shared" si="2"/>
        <v>9.1333189278476699E-3</v>
      </c>
      <c r="I83" s="43"/>
    </row>
    <row r="84" spans="1:9" ht="30" x14ac:dyDescent="0.25">
      <c r="A84" s="74" t="s">
        <v>678</v>
      </c>
      <c r="B84" s="74" t="s">
        <v>137</v>
      </c>
      <c r="C84" s="74" t="s">
        <v>138</v>
      </c>
      <c r="D84" s="74" t="s">
        <v>679</v>
      </c>
      <c r="E84" s="39">
        <v>254</v>
      </c>
      <c r="F84" s="7">
        <v>255582.42</v>
      </c>
      <c r="G84" s="8">
        <f t="shared" si="2"/>
        <v>4.7064791310020922E-5</v>
      </c>
      <c r="I84" s="43"/>
    </row>
    <row r="85" spans="1:9" x14ac:dyDescent="0.25">
      <c r="A85" s="25" t="s">
        <v>256</v>
      </c>
      <c r="B85" s="25" t="s">
        <v>139</v>
      </c>
      <c r="C85" s="25" t="s">
        <v>140</v>
      </c>
      <c r="D85" s="25" t="s">
        <v>464</v>
      </c>
      <c r="E85" s="39">
        <v>4000</v>
      </c>
      <c r="F85" s="7">
        <v>4157960</v>
      </c>
      <c r="G85" s="8">
        <f t="shared" si="2"/>
        <v>7.6567676163100183E-4</v>
      </c>
      <c r="I85" s="43"/>
    </row>
    <row r="86" spans="1:9" x14ac:dyDescent="0.25">
      <c r="A86" s="25" t="s">
        <v>336</v>
      </c>
      <c r="B86" s="25" t="s">
        <v>228</v>
      </c>
      <c r="C86" s="25" t="s">
        <v>229</v>
      </c>
      <c r="D86" s="25" t="s">
        <v>85</v>
      </c>
      <c r="E86" s="39">
        <v>29335</v>
      </c>
      <c r="F86" s="7">
        <v>30130858.550000001</v>
      </c>
      <c r="G86" s="8">
        <f t="shared" si="2"/>
        <v>5.5485137422499938E-3</v>
      </c>
      <c r="I86" s="43"/>
    </row>
    <row r="87" spans="1:9" ht="30" x14ac:dyDescent="0.25">
      <c r="A87" s="25" t="s">
        <v>289</v>
      </c>
      <c r="B87" s="25" t="s">
        <v>183</v>
      </c>
      <c r="C87" s="25" t="s">
        <v>184</v>
      </c>
      <c r="D87" s="25" t="s">
        <v>480</v>
      </c>
      <c r="E87" s="39">
        <v>33065</v>
      </c>
      <c r="F87" s="7">
        <v>33502780.600000001</v>
      </c>
      <c r="G87" s="8">
        <f t="shared" si="2"/>
        <v>6.1694438030769783E-3</v>
      </c>
      <c r="I87" s="43"/>
    </row>
    <row r="88" spans="1:9" x14ac:dyDescent="0.25">
      <c r="A88" s="25" t="s">
        <v>638</v>
      </c>
      <c r="B88" s="25" t="s">
        <v>189</v>
      </c>
      <c r="C88" s="25">
        <v>5067847227300</v>
      </c>
      <c r="D88" s="25" t="s">
        <v>641</v>
      </c>
      <c r="E88" s="51">
        <v>1424</v>
      </c>
      <c r="F88" s="7">
        <v>1108783.3600000001</v>
      </c>
      <c r="G88" s="8">
        <f t="shared" si="2"/>
        <v>2.0417936979555873E-4</v>
      </c>
      <c r="I88" s="43"/>
    </row>
    <row r="89" spans="1:9" x14ac:dyDescent="0.25">
      <c r="A89" s="25" t="s">
        <v>495</v>
      </c>
      <c r="B89" s="25" t="s">
        <v>201</v>
      </c>
      <c r="C89" s="25" t="s">
        <v>202</v>
      </c>
      <c r="D89" s="25" t="s">
        <v>491</v>
      </c>
      <c r="E89" s="39">
        <v>34802</v>
      </c>
      <c r="F89" s="7">
        <v>34858379.240000002</v>
      </c>
      <c r="G89" s="8">
        <f t="shared" si="2"/>
        <v>6.4190735197521241E-3</v>
      </c>
      <c r="I89" s="43"/>
    </row>
    <row r="90" spans="1:9" x14ac:dyDescent="0.25">
      <c r="A90" s="25" t="s">
        <v>288</v>
      </c>
      <c r="B90" s="25" t="s">
        <v>181</v>
      </c>
      <c r="C90" s="25" t="s">
        <v>182</v>
      </c>
      <c r="D90" s="25" t="s">
        <v>463</v>
      </c>
      <c r="E90" s="39">
        <v>7806</v>
      </c>
      <c r="F90" s="7">
        <v>7902794.4000000004</v>
      </c>
      <c r="G90" s="8">
        <f t="shared" si="2"/>
        <v>1.4552775938266882E-3</v>
      </c>
      <c r="I90" s="43"/>
    </row>
    <row r="91" spans="1:9" x14ac:dyDescent="0.25">
      <c r="A91" s="25" t="s">
        <v>637</v>
      </c>
      <c r="B91" s="25" t="s">
        <v>189</v>
      </c>
      <c r="C91" s="25" t="s">
        <v>190</v>
      </c>
      <c r="D91" s="25" t="s">
        <v>640</v>
      </c>
      <c r="E91" s="51">
        <v>15054</v>
      </c>
      <c r="F91" s="7">
        <v>11903799.960000001</v>
      </c>
      <c r="G91" s="8">
        <f t="shared" si="2"/>
        <v>2.1920516321648235E-3</v>
      </c>
      <c r="I91" s="43"/>
    </row>
    <row r="92" spans="1:9" ht="30" x14ac:dyDescent="0.25">
      <c r="A92" s="25" t="s">
        <v>334</v>
      </c>
      <c r="B92" s="25" t="s">
        <v>456</v>
      </c>
      <c r="C92" s="25" t="s">
        <v>227</v>
      </c>
      <c r="D92" s="25" t="s">
        <v>486</v>
      </c>
      <c r="E92" s="39">
        <v>55000</v>
      </c>
      <c r="F92" s="7">
        <v>53690450</v>
      </c>
      <c r="G92" s="8">
        <f t="shared" si="2"/>
        <v>9.886946937082421E-3</v>
      </c>
      <c r="I92" s="43"/>
    </row>
    <row r="93" spans="1:9" x14ac:dyDescent="0.25">
      <c r="A93" s="25" t="s">
        <v>299</v>
      </c>
      <c r="B93" s="25" t="s">
        <v>187</v>
      </c>
      <c r="C93" s="25" t="s">
        <v>188</v>
      </c>
      <c r="D93" s="25" t="s">
        <v>59</v>
      </c>
      <c r="E93" s="39">
        <v>2000</v>
      </c>
      <c r="F93" s="7">
        <v>1968320</v>
      </c>
      <c r="G93" s="8">
        <f t="shared" si="2"/>
        <v>3.6246064980267569E-4</v>
      </c>
      <c r="I93" s="43"/>
    </row>
    <row r="94" spans="1:9" ht="30" x14ac:dyDescent="0.25">
      <c r="A94" s="25" t="s">
        <v>261</v>
      </c>
      <c r="B94" s="25" t="s">
        <v>145</v>
      </c>
      <c r="C94" s="25" t="s">
        <v>146</v>
      </c>
      <c r="D94" s="25" t="s">
        <v>93</v>
      </c>
      <c r="E94" s="39">
        <v>15609</v>
      </c>
      <c r="F94" s="7">
        <v>15648022.5</v>
      </c>
      <c r="G94" s="8">
        <f t="shared" si="2"/>
        <v>2.8815397920444285E-3</v>
      </c>
      <c r="I94" s="43"/>
    </row>
    <row r="95" spans="1:9" x14ac:dyDescent="0.25">
      <c r="A95" s="47" t="s">
        <v>409</v>
      </c>
      <c r="B95" s="47" t="s">
        <v>240</v>
      </c>
      <c r="C95" s="47" t="s">
        <v>241</v>
      </c>
      <c r="D95" s="47" t="s">
        <v>54</v>
      </c>
      <c r="E95" s="39">
        <v>13459</v>
      </c>
      <c r="F95" s="7">
        <v>12671244.73</v>
      </c>
      <c r="G95" s="8">
        <f t="shared" si="2"/>
        <v>2.3333744506200873E-3</v>
      </c>
      <c r="I95" s="43"/>
    </row>
    <row r="96" spans="1:9" x14ac:dyDescent="0.25">
      <c r="A96" s="25" t="s">
        <v>34</v>
      </c>
      <c r="B96" s="25" t="s">
        <v>129</v>
      </c>
      <c r="C96" s="25" t="s">
        <v>130</v>
      </c>
      <c r="D96" s="25" t="s">
        <v>101</v>
      </c>
      <c r="E96" s="39">
        <v>63000</v>
      </c>
      <c r="F96" s="7">
        <v>56883960</v>
      </c>
      <c r="G96" s="8">
        <f t="shared" si="2"/>
        <v>1.0475022915455521E-2</v>
      </c>
      <c r="I96" s="43"/>
    </row>
    <row r="97" spans="1:9" ht="30" x14ac:dyDescent="0.25">
      <c r="A97" s="25" t="s">
        <v>266</v>
      </c>
      <c r="B97" s="25" t="s">
        <v>153</v>
      </c>
      <c r="C97" s="9" t="s">
        <v>154</v>
      </c>
      <c r="D97" s="25" t="s">
        <v>118</v>
      </c>
      <c r="E97" s="39">
        <v>3850</v>
      </c>
      <c r="F97" s="7">
        <v>3818006.5</v>
      </c>
      <c r="G97" s="8">
        <f t="shared" si="2"/>
        <v>7.0307527075924624E-4</v>
      </c>
      <c r="I97" s="43"/>
    </row>
    <row r="98" spans="1:9" x14ac:dyDescent="0.25">
      <c r="A98" s="25" t="s">
        <v>723</v>
      </c>
      <c r="B98" s="25" t="s">
        <v>131</v>
      </c>
      <c r="C98" s="82" t="s">
        <v>132</v>
      </c>
      <c r="D98" s="25" t="s">
        <v>736</v>
      </c>
      <c r="E98" s="39">
        <v>23000</v>
      </c>
      <c r="F98" s="7">
        <v>15638850</v>
      </c>
      <c r="G98" s="8">
        <f t="shared" si="2"/>
        <v>2.8798507016981867E-3</v>
      </c>
      <c r="I98" s="43"/>
    </row>
    <row r="99" spans="1:9" x14ac:dyDescent="0.25">
      <c r="A99" s="25" t="s">
        <v>535</v>
      </c>
      <c r="B99" s="25" t="s">
        <v>129</v>
      </c>
      <c r="C99" s="25" t="s">
        <v>130</v>
      </c>
      <c r="D99" s="25" t="s">
        <v>532</v>
      </c>
      <c r="E99" s="39">
        <v>62665</v>
      </c>
      <c r="F99" s="7">
        <v>63653227.049999997</v>
      </c>
      <c r="G99" s="8">
        <f t="shared" si="2"/>
        <v>1.1721564602595234E-2</v>
      </c>
      <c r="I99" s="43"/>
    </row>
    <row r="100" spans="1:9" ht="30" x14ac:dyDescent="0.25">
      <c r="A100" s="25" t="s">
        <v>286</v>
      </c>
      <c r="B100" s="25" t="s">
        <v>179</v>
      </c>
      <c r="C100" s="25" t="s">
        <v>180</v>
      </c>
      <c r="D100" s="25" t="s">
        <v>113</v>
      </c>
      <c r="E100" s="39">
        <v>15698</v>
      </c>
      <c r="F100" s="7">
        <v>15430977.02</v>
      </c>
      <c r="G100" s="8">
        <f t="shared" si="2"/>
        <v>2.8415714709800013E-3</v>
      </c>
      <c r="I100" s="43"/>
    </row>
    <row r="101" spans="1:9" x14ac:dyDescent="0.25">
      <c r="A101" s="25" t="s">
        <v>279</v>
      </c>
      <c r="B101" s="25" t="s">
        <v>165</v>
      </c>
      <c r="C101" s="25" t="s">
        <v>166</v>
      </c>
      <c r="D101" s="25" t="s">
        <v>60</v>
      </c>
      <c r="E101" s="39">
        <v>42000</v>
      </c>
      <c r="F101" s="7">
        <v>43228500</v>
      </c>
      <c r="G101" s="8">
        <f t="shared" ref="G101:G132" si="3">F101/$F$266</f>
        <v>7.9604079621174231E-3</v>
      </c>
      <c r="I101" s="43"/>
    </row>
    <row r="102" spans="1:9" x14ac:dyDescent="0.25">
      <c r="A102" s="25" t="s">
        <v>35</v>
      </c>
      <c r="B102" s="25" t="s">
        <v>129</v>
      </c>
      <c r="C102" s="25" t="s">
        <v>130</v>
      </c>
      <c r="D102" s="25" t="s">
        <v>102</v>
      </c>
      <c r="E102" s="39">
        <v>15000</v>
      </c>
      <c r="F102" s="7">
        <v>11368500</v>
      </c>
      <c r="G102" s="8">
        <f t="shared" si="3"/>
        <v>2.0934776343692683E-3</v>
      </c>
      <c r="I102" s="43"/>
    </row>
    <row r="103" spans="1:9" x14ac:dyDescent="0.25">
      <c r="A103" s="25" t="s">
        <v>710</v>
      </c>
      <c r="B103" s="25" t="s">
        <v>129</v>
      </c>
      <c r="C103" s="25" t="s">
        <v>130</v>
      </c>
      <c r="D103" s="25" t="s">
        <v>696</v>
      </c>
      <c r="E103" s="39">
        <v>99905</v>
      </c>
      <c r="F103" s="7">
        <v>99852050.349999994</v>
      </c>
      <c r="G103" s="8">
        <f t="shared" si="3"/>
        <v>1.8387477165293493E-2</v>
      </c>
      <c r="I103" s="43"/>
    </row>
    <row r="104" spans="1:9" x14ac:dyDescent="0.25">
      <c r="A104" s="47" t="s">
        <v>317</v>
      </c>
      <c r="B104" s="47" t="s">
        <v>203</v>
      </c>
      <c r="C104" s="47" t="s">
        <v>204</v>
      </c>
      <c r="D104" s="47" t="s">
        <v>471</v>
      </c>
      <c r="E104" s="39">
        <v>6614</v>
      </c>
      <c r="F104" s="7">
        <v>6762087.46</v>
      </c>
      <c r="G104" s="8">
        <f t="shared" si="3"/>
        <v>1.2452195856233359E-3</v>
      </c>
      <c r="I104" s="43"/>
    </row>
    <row r="105" spans="1:9" x14ac:dyDescent="0.25">
      <c r="A105" s="67" t="s">
        <v>318</v>
      </c>
      <c r="B105" s="67" t="s">
        <v>203</v>
      </c>
      <c r="C105" s="67" t="s">
        <v>204</v>
      </c>
      <c r="D105" s="67" t="s">
        <v>106</v>
      </c>
      <c r="E105" s="39">
        <v>1310</v>
      </c>
      <c r="F105" s="7">
        <v>1226160</v>
      </c>
      <c r="G105" s="8">
        <f t="shared" si="3"/>
        <v>2.2579395137073689E-4</v>
      </c>
      <c r="I105" s="43"/>
    </row>
    <row r="106" spans="1:9" ht="30" x14ac:dyDescent="0.25">
      <c r="A106" s="25" t="s">
        <v>254</v>
      </c>
      <c r="B106" s="25" t="s">
        <v>137</v>
      </c>
      <c r="C106" s="25" t="s">
        <v>138</v>
      </c>
      <c r="D106" s="25" t="s">
        <v>478</v>
      </c>
      <c r="E106" s="39">
        <v>22200</v>
      </c>
      <c r="F106" s="7">
        <v>22053480</v>
      </c>
      <c r="G106" s="8">
        <f t="shared" si="3"/>
        <v>4.0610869631006706E-3</v>
      </c>
      <c r="I106" s="43"/>
    </row>
    <row r="107" spans="1:9" ht="30" x14ac:dyDescent="0.25">
      <c r="A107" s="74" t="s">
        <v>702</v>
      </c>
      <c r="B107" s="74" t="s">
        <v>220</v>
      </c>
      <c r="C107" s="74" t="s">
        <v>221</v>
      </c>
      <c r="D107" s="74" t="s">
        <v>467</v>
      </c>
      <c r="E107" s="39">
        <v>5550</v>
      </c>
      <c r="F107" s="7">
        <v>5334444.16</v>
      </c>
      <c r="G107" s="8">
        <f t="shared" si="3"/>
        <v>9.8232304532275684E-4</v>
      </c>
      <c r="I107" s="43"/>
    </row>
    <row r="108" spans="1:9" x14ac:dyDescent="0.25">
      <c r="A108" s="82" t="s">
        <v>320</v>
      </c>
      <c r="B108" s="82" t="s">
        <v>203</v>
      </c>
      <c r="C108" s="82" t="s">
        <v>204</v>
      </c>
      <c r="D108" s="82" t="s">
        <v>473</v>
      </c>
      <c r="E108" s="39">
        <v>5255</v>
      </c>
      <c r="F108" s="7">
        <v>5304134.25</v>
      </c>
      <c r="G108" s="8">
        <f t="shared" si="3"/>
        <v>9.7674155975432247E-4</v>
      </c>
      <c r="I108" s="43"/>
    </row>
    <row r="109" spans="1:9" ht="30" x14ac:dyDescent="0.25">
      <c r="A109" s="25" t="s">
        <v>274</v>
      </c>
      <c r="B109" s="25" t="s">
        <v>157</v>
      </c>
      <c r="C109" s="25" t="s">
        <v>158</v>
      </c>
      <c r="D109" s="25" t="s">
        <v>81</v>
      </c>
      <c r="E109" s="39">
        <v>35992</v>
      </c>
      <c r="F109" s="7">
        <v>34631502.399999999</v>
      </c>
      <c r="G109" s="8">
        <f t="shared" si="3"/>
        <v>6.3772947811061827E-3</v>
      </c>
      <c r="I109" s="43"/>
    </row>
    <row r="110" spans="1:9" x14ac:dyDescent="0.25">
      <c r="A110" s="25" t="s">
        <v>324</v>
      </c>
      <c r="B110" s="25" t="s">
        <v>211</v>
      </c>
      <c r="C110" s="25" t="s">
        <v>212</v>
      </c>
      <c r="D110" s="25" t="s">
        <v>112</v>
      </c>
      <c r="E110" s="39">
        <v>20000</v>
      </c>
      <c r="F110" s="7">
        <v>19638600</v>
      </c>
      <c r="G110" s="8">
        <f t="shared" si="3"/>
        <v>3.6163935321567768E-3</v>
      </c>
      <c r="I110" s="43"/>
    </row>
    <row r="111" spans="1:9" x14ac:dyDescent="0.25">
      <c r="A111" s="80" t="s">
        <v>609</v>
      </c>
      <c r="B111" s="80" t="s">
        <v>193</v>
      </c>
      <c r="C111" s="80" t="s">
        <v>194</v>
      </c>
      <c r="D111" s="80" t="s">
        <v>610</v>
      </c>
      <c r="E111" s="39">
        <v>4399</v>
      </c>
      <c r="F111" s="7">
        <v>4440042.67</v>
      </c>
      <c r="G111" s="8">
        <f t="shared" si="3"/>
        <v>8.1762150022344289E-4</v>
      </c>
      <c r="I111" s="43"/>
    </row>
    <row r="112" spans="1:9" x14ac:dyDescent="0.25">
      <c r="A112" s="25" t="s">
        <v>303</v>
      </c>
      <c r="B112" s="25" t="s">
        <v>193</v>
      </c>
      <c r="C112" s="25" t="s">
        <v>194</v>
      </c>
      <c r="D112" s="25" t="s">
        <v>68</v>
      </c>
      <c r="E112" s="39">
        <v>34415</v>
      </c>
      <c r="F112" s="7">
        <v>34435304.850000001</v>
      </c>
      <c r="G112" s="8">
        <f t="shared" si="3"/>
        <v>6.3411655483276248E-3</v>
      </c>
      <c r="I112" s="43"/>
    </row>
    <row r="113" spans="1:9" ht="30" x14ac:dyDescent="0.25">
      <c r="A113" s="25" t="s">
        <v>262</v>
      </c>
      <c r="B113" s="25" t="s">
        <v>147</v>
      </c>
      <c r="C113" s="25" t="s">
        <v>148</v>
      </c>
      <c r="D113" s="25" t="s">
        <v>114</v>
      </c>
      <c r="E113" s="39">
        <v>15000</v>
      </c>
      <c r="F113" s="7">
        <v>14902200</v>
      </c>
      <c r="G113" s="8">
        <f t="shared" si="3"/>
        <v>2.7441986544309025E-3</v>
      </c>
      <c r="I113" s="43"/>
    </row>
    <row r="114" spans="1:9" x14ac:dyDescent="0.25">
      <c r="A114" s="25" t="s">
        <v>449</v>
      </c>
      <c r="B114" s="25" t="s">
        <v>129</v>
      </c>
      <c r="C114" s="75" t="s">
        <v>130</v>
      </c>
      <c r="D114" s="25" t="s">
        <v>448</v>
      </c>
      <c r="E114" s="39">
        <v>56706</v>
      </c>
      <c r="F114" s="7">
        <v>53140326.719999999</v>
      </c>
      <c r="G114" s="8">
        <f t="shared" si="3"/>
        <v>9.7856432661648975E-3</v>
      </c>
      <c r="I114" s="43"/>
    </row>
    <row r="115" spans="1:9" ht="30" x14ac:dyDescent="0.25">
      <c r="A115" s="25" t="s">
        <v>278</v>
      </c>
      <c r="B115" s="25" t="s">
        <v>163</v>
      </c>
      <c r="C115" s="25" t="s">
        <v>164</v>
      </c>
      <c r="D115" s="25" t="s">
        <v>56</v>
      </c>
      <c r="E115" s="39">
        <v>220</v>
      </c>
      <c r="F115" s="7">
        <v>196044.2</v>
      </c>
      <c r="G115" s="8">
        <f t="shared" si="3"/>
        <v>3.6100993802860165E-5</v>
      </c>
      <c r="I115" s="43"/>
    </row>
    <row r="116" spans="1:9" x14ac:dyDescent="0.25">
      <c r="A116" s="25" t="s">
        <v>259</v>
      </c>
      <c r="B116" s="25" t="s">
        <v>143</v>
      </c>
      <c r="C116" s="25" t="s">
        <v>144</v>
      </c>
      <c r="D116" s="25" t="s">
        <v>84</v>
      </c>
      <c r="E116" s="39">
        <v>38000</v>
      </c>
      <c r="F116" s="7">
        <v>35949520</v>
      </c>
      <c r="G116" s="8">
        <f t="shared" si="3"/>
        <v>6.62000405386029E-3</v>
      </c>
      <c r="I116" s="43"/>
    </row>
    <row r="117" spans="1:9" ht="30" x14ac:dyDescent="0.25">
      <c r="A117" s="57" t="s">
        <v>304</v>
      </c>
      <c r="B117" s="57" t="s">
        <v>195</v>
      </c>
      <c r="C117" s="57" t="s">
        <v>196</v>
      </c>
      <c r="D117" s="57" t="s">
        <v>109</v>
      </c>
      <c r="E117" s="39">
        <v>2492</v>
      </c>
      <c r="F117" s="7">
        <v>2343672.7000000002</v>
      </c>
      <c r="G117" s="8">
        <f t="shared" si="3"/>
        <v>4.3158080483193356E-4</v>
      </c>
      <c r="I117" s="43"/>
    </row>
    <row r="118" spans="1:9" ht="45" x14ac:dyDescent="0.25">
      <c r="A118" s="65" t="s">
        <v>314</v>
      </c>
      <c r="B118" s="65" t="s">
        <v>199</v>
      </c>
      <c r="C118" s="65" t="s">
        <v>200</v>
      </c>
      <c r="D118" s="65" t="s">
        <v>71</v>
      </c>
      <c r="E118" s="39">
        <v>22203</v>
      </c>
      <c r="F118" s="7">
        <v>22564464.84</v>
      </c>
      <c r="G118" s="8">
        <f t="shared" si="3"/>
        <v>4.1551833992216859E-3</v>
      </c>
      <c r="I118" s="43"/>
    </row>
    <row r="119" spans="1:9" ht="30" x14ac:dyDescent="0.25">
      <c r="A119" s="25" t="s">
        <v>335</v>
      </c>
      <c r="B119" s="25" t="s">
        <v>456</v>
      </c>
      <c r="C119" s="25" t="s">
        <v>227</v>
      </c>
      <c r="D119" s="25" t="s">
        <v>46</v>
      </c>
      <c r="E119" s="39">
        <v>34949</v>
      </c>
      <c r="F119" s="7">
        <v>35117803.670000002</v>
      </c>
      <c r="G119" s="8">
        <f t="shared" si="3"/>
        <v>6.4668458065106236E-3</v>
      </c>
      <c r="I119" s="43"/>
    </row>
    <row r="120" spans="1:9" x14ac:dyDescent="0.25">
      <c r="A120" s="25" t="s">
        <v>257</v>
      </c>
      <c r="B120" s="25" t="s">
        <v>139</v>
      </c>
      <c r="C120" s="75" t="s">
        <v>140</v>
      </c>
      <c r="D120" s="25" t="s">
        <v>75</v>
      </c>
      <c r="E120" s="39">
        <v>25000</v>
      </c>
      <c r="F120" s="7">
        <v>24598750</v>
      </c>
      <c r="G120" s="8">
        <f t="shared" si="3"/>
        <v>4.5297913496451635E-3</v>
      </c>
      <c r="I120" s="43"/>
    </row>
    <row r="121" spans="1:9" x14ac:dyDescent="0.25">
      <c r="A121" s="25" t="s">
        <v>40</v>
      </c>
      <c r="B121" s="25" t="s">
        <v>129</v>
      </c>
      <c r="C121" s="25" t="s">
        <v>130</v>
      </c>
      <c r="D121" s="25" t="s">
        <v>74</v>
      </c>
      <c r="E121" s="39">
        <v>40301</v>
      </c>
      <c r="F121" s="7">
        <v>48446438.18</v>
      </c>
      <c r="G121" s="8">
        <f t="shared" si="3"/>
        <v>8.9212767554807948E-3</v>
      </c>
      <c r="I121" s="43"/>
    </row>
    <row r="122" spans="1:9" x14ac:dyDescent="0.25">
      <c r="A122" s="25" t="s">
        <v>283</v>
      </c>
      <c r="B122" s="25" t="s">
        <v>175</v>
      </c>
      <c r="C122" s="25" t="s">
        <v>176</v>
      </c>
      <c r="D122" s="25" t="s">
        <v>76</v>
      </c>
      <c r="E122" s="39">
        <v>7100</v>
      </c>
      <c r="F122" s="7">
        <v>6868114</v>
      </c>
      <c r="G122" s="8">
        <f t="shared" si="3"/>
        <v>1.2647440778729344E-3</v>
      </c>
      <c r="I122" s="43"/>
    </row>
    <row r="123" spans="1:9" x14ac:dyDescent="0.25">
      <c r="A123" s="25" t="s">
        <v>42</v>
      </c>
      <c r="B123" s="25" t="s">
        <v>133</v>
      </c>
      <c r="C123" s="25" t="s">
        <v>134</v>
      </c>
      <c r="D123" s="25" t="s">
        <v>67</v>
      </c>
      <c r="E123" s="39">
        <v>2000</v>
      </c>
      <c r="F123" s="7">
        <v>1149288.53</v>
      </c>
      <c r="G123" s="8">
        <f t="shared" si="3"/>
        <v>2.1163828411770543E-4</v>
      </c>
      <c r="I123" s="43"/>
    </row>
    <row r="124" spans="1:9" ht="30" x14ac:dyDescent="0.25">
      <c r="A124" s="25" t="s">
        <v>267</v>
      </c>
      <c r="B124" s="25" t="s">
        <v>155</v>
      </c>
      <c r="C124" s="25" t="s">
        <v>156</v>
      </c>
      <c r="D124" s="25" t="s">
        <v>48</v>
      </c>
      <c r="E124" s="39">
        <v>28650</v>
      </c>
      <c r="F124" s="7">
        <v>28746473.440000001</v>
      </c>
      <c r="G124" s="8">
        <f t="shared" si="3"/>
        <v>5.2935830772423993E-3</v>
      </c>
      <c r="I124" s="43"/>
    </row>
    <row r="125" spans="1:9" x14ac:dyDescent="0.25">
      <c r="A125" s="25" t="s">
        <v>567</v>
      </c>
      <c r="B125" s="25" t="s">
        <v>230</v>
      </c>
      <c r="C125" s="25">
        <v>1027700132195</v>
      </c>
      <c r="D125" s="25" t="s">
        <v>566</v>
      </c>
      <c r="E125" s="39">
        <v>21430</v>
      </c>
      <c r="F125" s="7">
        <v>21302062.899999999</v>
      </c>
      <c r="G125" s="8">
        <f t="shared" si="3"/>
        <v>3.9227155954679469E-3</v>
      </c>
      <c r="I125" s="43"/>
    </row>
    <row r="126" spans="1:9" ht="30" x14ac:dyDescent="0.25">
      <c r="A126" s="25" t="s">
        <v>683</v>
      </c>
      <c r="B126" s="25" t="s">
        <v>145</v>
      </c>
      <c r="C126" s="25" t="s">
        <v>146</v>
      </c>
      <c r="D126" s="25" t="s">
        <v>680</v>
      </c>
      <c r="E126" s="39">
        <v>8900</v>
      </c>
      <c r="F126" s="7">
        <v>8767212</v>
      </c>
      <c r="G126" s="8">
        <f t="shared" si="3"/>
        <v>1.6144576890331937E-3</v>
      </c>
      <c r="I126" s="43"/>
    </row>
    <row r="127" spans="1:9" ht="30" x14ac:dyDescent="0.25">
      <c r="A127" s="25" t="s">
        <v>275</v>
      </c>
      <c r="B127" s="25" t="s">
        <v>159</v>
      </c>
      <c r="C127" s="25" t="s">
        <v>160</v>
      </c>
      <c r="D127" s="25" t="s">
        <v>49</v>
      </c>
      <c r="E127" s="39">
        <v>11000</v>
      </c>
      <c r="F127" s="7">
        <v>10728300</v>
      </c>
      <c r="G127" s="8">
        <f t="shared" si="3"/>
        <v>1.9755865861638584E-3</v>
      </c>
      <c r="I127" s="43"/>
    </row>
    <row r="128" spans="1:9" x14ac:dyDescent="0.25">
      <c r="A128" s="25" t="s">
        <v>258</v>
      </c>
      <c r="B128" s="25" t="s">
        <v>141</v>
      </c>
      <c r="C128" s="25" t="s">
        <v>142</v>
      </c>
      <c r="D128" s="25" t="s">
        <v>83</v>
      </c>
      <c r="E128" s="39">
        <v>50000</v>
      </c>
      <c r="F128" s="7">
        <v>49447000</v>
      </c>
      <c r="G128" s="8">
        <f t="shared" si="3"/>
        <v>9.1055274298858443E-3</v>
      </c>
      <c r="I128" s="43"/>
    </row>
    <row r="129" spans="1:9" ht="30" x14ac:dyDescent="0.25">
      <c r="A129" s="25" t="s">
        <v>412</v>
      </c>
      <c r="B129" s="25" t="s">
        <v>244</v>
      </c>
      <c r="C129" s="82" t="s">
        <v>245</v>
      </c>
      <c r="D129" s="25" t="s">
        <v>115</v>
      </c>
      <c r="E129" s="39">
        <v>12000</v>
      </c>
      <c r="F129" s="7">
        <v>8672760</v>
      </c>
      <c r="G129" s="8">
        <f t="shared" si="3"/>
        <v>1.5970646161105175E-3</v>
      </c>
      <c r="I129" s="43"/>
    </row>
    <row r="130" spans="1:9" ht="30" x14ac:dyDescent="0.25">
      <c r="A130" s="72" t="s">
        <v>498</v>
      </c>
      <c r="B130" s="72" t="s">
        <v>382</v>
      </c>
      <c r="C130" s="9" t="s">
        <v>383</v>
      </c>
      <c r="D130" s="72" t="s">
        <v>364</v>
      </c>
      <c r="E130" s="39">
        <v>2780</v>
      </c>
      <c r="F130" s="7">
        <v>2608474</v>
      </c>
      <c r="G130" s="8">
        <f t="shared" si="3"/>
        <v>4.8034322723611235E-4</v>
      </c>
      <c r="I130" s="43"/>
    </row>
    <row r="131" spans="1:9" ht="30" x14ac:dyDescent="0.25">
      <c r="A131" s="25" t="s">
        <v>329</v>
      </c>
      <c r="B131" s="25" t="s">
        <v>222</v>
      </c>
      <c r="C131" s="82" t="s">
        <v>223</v>
      </c>
      <c r="D131" s="25" t="s">
        <v>119</v>
      </c>
      <c r="E131" s="39">
        <v>32500</v>
      </c>
      <c r="F131" s="7">
        <v>32936800</v>
      </c>
      <c r="G131" s="8">
        <f t="shared" si="3"/>
        <v>6.0652200508152987E-3</v>
      </c>
      <c r="I131" s="43"/>
    </row>
    <row r="132" spans="1:9" x14ac:dyDescent="0.25">
      <c r="A132" s="25" t="s">
        <v>410</v>
      </c>
      <c r="B132" s="25" t="s">
        <v>240</v>
      </c>
      <c r="C132" s="25" t="s">
        <v>241</v>
      </c>
      <c r="D132" s="25" t="s">
        <v>55</v>
      </c>
      <c r="E132" s="39">
        <v>18112</v>
      </c>
      <c r="F132" s="7">
        <v>17791598.719999999</v>
      </c>
      <c r="G132" s="8">
        <f t="shared" si="3"/>
        <v>3.2762733869897438E-3</v>
      </c>
      <c r="I132" s="43"/>
    </row>
    <row r="133" spans="1:9" x14ac:dyDescent="0.25">
      <c r="A133" s="25" t="s">
        <v>41</v>
      </c>
      <c r="B133" s="25" t="s">
        <v>131</v>
      </c>
      <c r="C133" s="74" t="s">
        <v>132</v>
      </c>
      <c r="D133" s="25" t="s">
        <v>69</v>
      </c>
      <c r="E133" s="39">
        <v>10500</v>
      </c>
      <c r="F133" s="7">
        <v>10122105</v>
      </c>
      <c r="G133" s="8">
        <f t="shared" ref="G133:G164" si="4">F133/$F$266</f>
        <v>1.863957464066266E-3</v>
      </c>
      <c r="I133" s="43"/>
    </row>
    <row r="134" spans="1:9" ht="30" x14ac:dyDescent="0.25">
      <c r="A134" s="25" t="s">
        <v>276</v>
      </c>
      <c r="B134" s="25" t="s">
        <v>161</v>
      </c>
      <c r="C134" s="25" t="s">
        <v>162</v>
      </c>
      <c r="D134" s="25" t="s">
        <v>50</v>
      </c>
      <c r="E134" s="39">
        <v>7959</v>
      </c>
      <c r="F134" s="7">
        <v>7195970.6699999999</v>
      </c>
      <c r="G134" s="8">
        <f t="shared" si="4"/>
        <v>1.3251179711678972E-3</v>
      </c>
      <c r="I134" s="43"/>
    </row>
    <row r="135" spans="1:9" ht="30" x14ac:dyDescent="0.25">
      <c r="A135" s="25" t="s">
        <v>411</v>
      </c>
      <c r="B135" s="25" t="s">
        <v>242</v>
      </c>
      <c r="C135" s="71" t="s">
        <v>243</v>
      </c>
      <c r="D135" s="25" t="s">
        <v>43</v>
      </c>
      <c r="E135" s="39">
        <v>74800</v>
      </c>
      <c r="F135" s="7">
        <v>65719878.399999999</v>
      </c>
      <c r="G135" s="8">
        <f t="shared" si="4"/>
        <v>1.2102132696826142E-2</v>
      </c>
      <c r="I135" s="43"/>
    </row>
    <row r="136" spans="1:9" ht="30" x14ac:dyDescent="0.25">
      <c r="A136" s="25" t="s">
        <v>285</v>
      </c>
      <c r="B136" s="25" t="s">
        <v>177</v>
      </c>
      <c r="C136" s="71" t="s">
        <v>178</v>
      </c>
      <c r="D136" s="25" t="s">
        <v>77</v>
      </c>
      <c r="E136" s="39">
        <v>15000</v>
      </c>
      <c r="F136" s="7">
        <v>14564400</v>
      </c>
      <c r="G136" s="8">
        <f t="shared" si="4"/>
        <v>2.6819937245905596E-3</v>
      </c>
      <c r="I136" s="43"/>
    </row>
    <row r="137" spans="1:9" x14ac:dyDescent="0.25">
      <c r="A137" s="74" t="s">
        <v>280</v>
      </c>
      <c r="B137" s="74" t="s">
        <v>167</v>
      </c>
      <c r="C137" s="74" t="s">
        <v>168</v>
      </c>
      <c r="D137" s="74" t="s">
        <v>61</v>
      </c>
      <c r="E137" s="39">
        <v>47100</v>
      </c>
      <c r="F137" s="7">
        <v>46214138.490000002</v>
      </c>
      <c r="G137" s="8">
        <f t="shared" si="4"/>
        <v>8.5102049804687482E-3</v>
      </c>
      <c r="I137" s="43"/>
    </row>
    <row r="138" spans="1:9" ht="30" x14ac:dyDescent="0.25">
      <c r="A138" s="25" t="s">
        <v>496</v>
      </c>
      <c r="B138" s="25" t="s">
        <v>157</v>
      </c>
      <c r="C138" s="80" t="s">
        <v>158</v>
      </c>
      <c r="D138" s="25" t="s">
        <v>492</v>
      </c>
      <c r="E138" s="39">
        <v>56100</v>
      </c>
      <c r="F138" s="7">
        <v>51490263</v>
      </c>
      <c r="G138" s="8">
        <f t="shared" si="4"/>
        <v>9.4817886245583387E-3</v>
      </c>
      <c r="I138" s="43"/>
    </row>
    <row r="139" spans="1:9" x14ac:dyDescent="0.25">
      <c r="A139" s="25" t="s">
        <v>619</v>
      </c>
      <c r="B139" s="25" t="s">
        <v>230</v>
      </c>
      <c r="C139" s="82" t="s">
        <v>231</v>
      </c>
      <c r="D139" s="25" t="s">
        <v>618</v>
      </c>
      <c r="E139" s="39">
        <v>12300</v>
      </c>
      <c r="F139" s="7">
        <v>12368880</v>
      </c>
      <c r="G139" s="8">
        <f t="shared" si="4"/>
        <v>2.2776948271273569E-3</v>
      </c>
      <c r="I139" s="43"/>
    </row>
    <row r="140" spans="1:9" x14ac:dyDescent="0.25">
      <c r="A140" s="25" t="s">
        <v>500</v>
      </c>
      <c r="B140" s="25" t="s">
        <v>499</v>
      </c>
      <c r="C140" s="9" t="s">
        <v>501</v>
      </c>
      <c r="D140" s="25" t="s">
        <v>493</v>
      </c>
      <c r="E140" s="39">
        <v>40000</v>
      </c>
      <c r="F140" s="7">
        <v>40422800</v>
      </c>
      <c r="G140" s="8">
        <f t="shared" si="4"/>
        <v>7.4437461158976181E-3</v>
      </c>
      <c r="I140" s="43"/>
    </row>
    <row r="141" spans="1:9" x14ac:dyDescent="0.25">
      <c r="A141" s="25" t="s">
        <v>636</v>
      </c>
      <c r="B141" s="25" t="s">
        <v>189</v>
      </c>
      <c r="C141" s="13" t="s">
        <v>190</v>
      </c>
      <c r="D141" s="25" t="s">
        <v>639</v>
      </c>
      <c r="E141" s="51">
        <v>1829</v>
      </c>
      <c r="F141" s="7">
        <v>1739909.41</v>
      </c>
      <c r="G141" s="8">
        <f t="shared" si="4"/>
        <v>3.2039947536294407E-4</v>
      </c>
      <c r="I141" s="43"/>
    </row>
    <row r="142" spans="1:9" x14ac:dyDescent="0.25">
      <c r="A142" s="25" t="s">
        <v>528</v>
      </c>
      <c r="B142" s="25" t="s">
        <v>527</v>
      </c>
      <c r="C142" s="9" t="s">
        <v>529</v>
      </c>
      <c r="D142" s="25" t="s">
        <v>521</v>
      </c>
      <c r="E142" s="39">
        <v>21218</v>
      </c>
      <c r="F142" s="7">
        <v>21106393.32</v>
      </c>
      <c r="G142" s="8">
        <f t="shared" si="4"/>
        <v>3.8866835868954508E-3</v>
      </c>
      <c r="I142" s="43"/>
    </row>
    <row r="143" spans="1:9" ht="30" x14ac:dyDescent="0.25">
      <c r="A143" s="25" t="s">
        <v>526</v>
      </c>
      <c r="B143" s="25" t="s">
        <v>525</v>
      </c>
      <c r="C143" s="9" t="s">
        <v>530</v>
      </c>
      <c r="D143" s="25" t="s">
        <v>522</v>
      </c>
      <c r="E143" s="39">
        <v>10000</v>
      </c>
      <c r="F143" s="7">
        <v>9944000</v>
      </c>
      <c r="G143" s="8">
        <f t="shared" si="4"/>
        <v>1.8311599240153061E-3</v>
      </c>
      <c r="I143" s="43"/>
    </row>
    <row r="144" spans="1:9" ht="30" x14ac:dyDescent="0.25">
      <c r="A144" s="25" t="s">
        <v>606</v>
      </c>
      <c r="B144" s="25" t="s">
        <v>527</v>
      </c>
      <c r="C144" s="82" t="s">
        <v>529</v>
      </c>
      <c r="D144" s="25" t="s">
        <v>603</v>
      </c>
      <c r="E144" s="39">
        <v>11541</v>
      </c>
      <c r="F144" s="7">
        <v>10454761.08</v>
      </c>
      <c r="G144" s="8">
        <f t="shared" si="4"/>
        <v>1.9252151553550863E-3</v>
      </c>
      <c r="I144" s="43"/>
    </row>
    <row r="145" spans="1:9" x14ac:dyDescent="0.25">
      <c r="A145" s="25" t="s">
        <v>542</v>
      </c>
      <c r="B145" s="25" t="s">
        <v>193</v>
      </c>
      <c r="C145" s="82" t="s">
        <v>194</v>
      </c>
      <c r="D145" s="25" t="s">
        <v>543</v>
      </c>
      <c r="E145" s="39">
        <v>10000</v>
      </c>
      <c r="F145" s="7">
        <v>9943900</v>
      </c>
      <c r="G145" s="8">
        <f t="shared" si="4"/>
        <v>1.8311415092936245E-3</v>
      </c>
      <c r="I145" s="43"/>
    </row>
    <row r="146" spans="1:9" x14ac:dyDescent="0.25">
      <c r="A146" s="25" t="s">
        <v>544</v>
      </c>
      <c r="B146" s="25" t="s">
        <v>499</v>
      </c>
      <c r="C146" s="9" t="s">
        <v>501</v>
      </c>
      <c r="D146" s="25" t="s">
        <v>545</v>
      </c>
      <c r="E146" s="39">
        <v>10000</v>
      </c>
      <c r="F146" s="7">
        <v>9881700</v>
      </c>
      <c r="G146" s="8">
        <f t="shared" si="4"/>
        <v>1.8196875524076879E-3</v>
      </c>
      <c r="I146" s="43"/>
    </row>
    <row r="147" spans="1:9" x14ac:dyDescent="0.25">
      <c r="A147" s="25" t="s">
        <v>577</v>
      </c>
      <c r="B147" s="25" t="s">
        <v>129</v>
      </c>
      <c r="C147" s="82" t="s">
        <v>130</v>
      </c>
      <c r="D147" s="25" t="s">
        <v>579</v>
      </c>
      <c r="E147" s="39">
        <v>32509</v>
      </c>
      <c r="F147" s="7">
        <v>28881320.690000001</v>
      </c>
      <c r="G147" s="8">
        <f t="shared" si="4"/>
        <v>5.3184148230251494E-3</v>
      </c>
      <c r="I147" s="43"/>
    </row>
    <row r="148" spans="1:9" x14ac:dyDescent="0.25">
      <c r="A148" s="25" t="s">
        <v>576</v>
      </c>
      <c r="B148" s="25" t="s">
        <v>129</v>
      </c>
      <c r="C148" s="82" t="s">
        <v>130</v>
      </c>
      <c r="D148" s="25" t="s">
        <v>578</v>
      </c>
      <c r="E148" s="39">
        <v>30000</v>
      </c>
      <c r="F148" s="7">
        <v>25998900</v>
      </c>
      <c r="G148" s="8">
        <f t="shared" si="4"/>
        <v>4.787625075269664E-3</v>
      </c>
      <c r="I148" s="43"/>
    </row>
    <row r="149" spans="1:9" x14ac:dyDescent="0.25">
      <c r="A149" s="25" t="s">
        <v>554</v>
      </c>
      <c r="B149" s="65" t="s">
        <v>553</v>
      </c>
      <c r="C149" s="9" t="s">
        <v>555</v>
      </c>
      <c r="D149" s="25" t="s">
        <v>546</v>
      </c>
      <c r="E149" s="39">
        <v>10000</v>
      </c>
      <c r="F149" s="7">
        <v>10242400</v>
      </c>
      <c r="G149" s="8">
        <f t="shared" si="4"/>
        <v>1.8861094535131105E-3</v>
      </c>
      <c r="I149" s="43"/>
    </row>
    <row r="150" spans="1:9" x14ac:dyDescent="0.25">
      <c r="A150" s="25" t="s">
        <v>549</v>
      </c>
      <c r="B150" s="25" t="s">
        <v>228</v>
      </c>
      <c r="C150" s="82" t="s">
        <v>229</v>
      </c>
      <c r="D150" s="25" t="s">
        <v>547</v>
      </c>
      <c r="E150" s="39">
        <v>13100</v>
      </c>
      <c r="F150" s="7">
        <v>13547889</v>
      </c>
      <c r="G150" s="8">
        <f t="shared" si="4"/>
        <v>2.4948060530780168E-3</v>
      </c>
      <c r="I150" s="43"/>
    </row>
    <row r="151" spans="1:9" ht="30" x14ac:dyDescent="0.25">
      <c r="A151" s="25" t="s">
        <v>551</v>
      </c>
      <c r="B151" s="25" t="s">
        <v>550</v>
      </c>
      <c r="C151" s="9" t="s">
        <v>552</v>
      </c>
      <c r="D151" s="25" t="s">
        <v>548</v>
      </c>
      <c r="E151" s="39">
        <v>28500</v>
      </c>
      <c r="F151" s="7">
        <v>29033520</v>
      </c>
      <c r="G151" s="8">
        <f t="shared" si="4"/>
        <v>5.3464419023629191E-3</v>
      </c>
      <c r="I151" s="43"/>
    </row>
    <row r="152" spans="1:9" x14ac:dyDescent="0.25">
      <c r="A152" s="47" t="s">
        <v>613</v>
      </c>
      <c r="B152" s="47" t="s">
        <v>230</v>
      </c>
      <c r="C152" s="82" t="s">
        <v>231</v>
      </c>
      <c r="D152" s="47" t="s">
        <v>614</v>
      </c>
      <c r="E152" s="39">
        <v>42000</v>
      </c>
      <c r="F152" s="7">
        <v>43129800</v>
      </c>
      <c r="G152" s="8">
        <f t="shared" si="4"/>
        <v>7.9422326318177132E-3</v>
      </c>
      <c r="I152" s="43"/>
    </row>
    <row r="153" spans="1:9" ht="30" x14ac:dyDescent="0.25">
      <c r="A153" s="47" t="s">
        <v>564</v>
      </c>
      <c r="B153" s="47" t="s">
        <v>145</v>
      </c>
      <c r="C153" s="65" t="s">
        <v>146</v>
      </c>
      <c r="D153" s="47" t="s">
        <v>565</v>
      </c>
      <c r="E153" s="39">
        <v>16000</v>
      </c>
      <c r="F153" s="7">
        <v>16292062.08</v>
      </c>
      <c r="G153" s="8">
        <f t="shared" si="4"/>
        <v>3.0001378882205799E-3</v>
      </c>
      <c r="I153" s="43"/>
    </row>
    <row r="154" spans="1:9" x14ac:dyDescent="0.25">
      <c r="A154" s="25" t="s">
        <v>616</v>
      </c>
      <c r="B154" s="25" t="s">
        <v>129</v>
      </c>
      <c r="C154" s="80" t="s">
        <v>130</v>
      </c>
      <c r="D154" s="25" t="s">
        <v>615</v>
      </c>
      <c r="E154" s="39">
        <v>49444</v>
      </c>
      <c r="F154" s="7">
        <v>54752061.700000003</v>
      </c>
      <c r="G154" s="8">
        <f t="shared" si="4"/>
        <v>1.0082439776976404E-2</v>
      </c>
      <c r="I154" s="43"/>
    </row>
    <row r="155" spans="1:9" ht="30" x14ac:dyDescent="0.25">
      <c r="A155" s="25" t="s">
        <v>572</v>
      </c>
      <c r="B155" s="25" t="s">
        <v>171</v>
      </c>
      <c r="C155" s="82" t="s">
        <v>172</v>
      </c>
      <c r="D155" s="25" t="s">
        <v>573</v>
      </c>
      <c r="E155" s="39">
        <v>22000</v>
      </c>
      <c r="F155" s="7">
        <v>22124080</v>
      </c>
      <c r="G155" s="8">
        <f t="shared" si="4"/>
        <v>4.0740877566078594E-3</v>
      </c>
      <c r="I155" s="43"/>
    </row>
    <row r="156" spans="1:9" x14ac:dyDescent="0.25">
      <c r="A156" s="80" t="s">
        <v>574</v>
      </c>
      <c r="B156" s="80" t="s">
        <v>499</v>
      </c>
      <c r="C156" s="9" t="s">
        <v>501</v>
      </c>
      <c r="D156" s="80" t="s">
        <v>575</v>
      </c>
      <c r="E156" s="39">
        <v>91000</v>
      </c>
      <c r="F156" s="7">
        <v>92466920</v>
      </c>
      <c r="G156" s="8">
        <f t="shared" si="4"/>
        <v>1.702752596551985E-2</v>
      </c>
      <c r="I156" s="43"/>
    </row>
    <row r="157" spans="1:9" x14ac:dyDescent="0.25">
      <c r="A157" s="82" t="s">
        <v>697</v>
      </c>
      <c r="B157" s="82" t="s">
        <v>230</v>
      </c>
      <c r="C157" s="82" t="s">
        <v>231</v>
      </c>
      <c r="D157" s="82" t="s">
        <v>698</v>
      </c>
      <c r="E157" s="39">
        <v>81300</v>
      </c>
      <c r="F157" s="7">
        <v>82752018</v>
      </c>
      <c r="G157" s="8">
        <f t="shared" si="4"/>
        <v>1.5238553800582587E-2</v>
      </c>
      <c r="I157" s="43"/>
    </row>
    <row r="158" spans="1:9" x14ac:dyDescent="0.25">
      <c r="A158" s="80" t="s">
        <v>593</v>
      </c>
      <c r="B158" s="80" t="s">
        <v>165</v>
      </c>
      <c r="C158" s="82" t="s">
        <v>166</v>
      </c>
      <c r="D158" s="80" t="s">
        <v>592</v>
      </c>
      <c r="E158" s="39">
        <v>27000</v>
      </c>
      <c r="F158" s="7">
        <v>27304290</v>
      </c>
      <c r="G158" s="8">
        <f t="shared" si="4"/>
        <v>5.0280090106287088E-3</v>
      </c>
      <c r="I158" s="43"/>
    </row>
    <row r="159" spans="1:9" ht="30" x14ac:dyDescent="0.25">
      <c r="A159" s="25" t="s">
        <v>664</v>
      </c>
      <c r="B159" s="25" t="s">
        <v>665</v>
      </c>
      <c r="C159" s="9" t="s">
        <v>666</v>
      </c>
      <c r="D159" s="25" t="s">
        <v>663</v>
      </c>
      <c r="E159" s="39">
        <v>15000</v>
      </c>
      <c r="F159" s="7">
        <v>14854800</v>
      </c>
      <c r="G159" s="8">
        <f t="shared" si="4"/>
        <v>2.7354700763538384E-3</v>
      </c>
      <c r="I159" s="43"/>
    </row>
    <row r="160" spans="1:9" x14ac:dyDescent="0.25">
      <c r="A160" s="25" t="s">
        <v>605</v>
      </c>
      <c r="B160" s="25" t="s">
        <v>165</v>
      </c>
      <c r="C160" s="75" t="s">
        <v>166</v>
      </c>
      <c r="D160" s="25" t="s">
        <v>604</v>
      </c>
      <c r="E160" s="39">
        <v>25000</v>
      </c>
      <c r="F160" s="7">
        <v>25830250</v>
      </c>
      <c r="G160" s="8">
        <f t="shared" si="4"/>
        <v>4.7565686471536962E-3</v>
      </c>
      <c r="I160" s="43"/>
    </row>
    <row r="161" spans="1:9" x14ac:dyDescent="0.25">
      <c r="A161" s="67" t="s">
        <v>684</v>
      </c>
      <c r="B161" s="67" t="s">
        <v>240</v>
      </c>
      <c r="C161" s="82" t="s">
        <v>241</v>
      </c>
      <c r="D161" s="67" t="s">
        <v>681</v>
      </c>
      <c r="E161" s="39">
        <v>70300</v>
      </c>
      <c r="F161" s="7">
        <v>72064530</v>
      </c>
      <c r="G161" s="8">
        <f t="shared" si="4"/>
        <v>1.327048263063141E-2</v>
      </c>
      <c r="I161" s="43"/>
    </row>
    <row r="162" spans="1:9" ht="30" x14ac:dyDescent="0.25">
      <c r="A162" s="25" t="s">
        <v>660</v>
      </c>
      <c r="B162" s="25" t="s">
        <v>661</v>
      </c>
      <c r="C162" s="9" t="s">
        <v>662</v>
      </c>
      <c r="D162" s="25" t="s">
        <v>659</v>
      </c>
      <c r="E162" s="39">
        <v>14844</v>
      </c>
      <c r="F162" s="7">
        <v>15582043.68</v>
      </c>
      <c r="G162" s="8">
        <f t="shared" si="4"/>
        <v>2.8693899759726447E-3</v>
      </c>
      <c r="I162" s="43"/>
    </row>
    <row r="163" spans="1:9" ht="30" x14ac:dyDescent="0.25">
      <c r="A163" s="25" t="s">
        <v>301</v>
      </c>
      <c r="B163" s="25" t="s">
        <v>191</v>
      </c>
      <c r="C163" s="80" t="s">
        <v>192</v>
      </c>
      <c r="D163" s="25" t="s">
        <v>623</v>
      </c>
      <c r="E163" s="39">
        <v>89850</v>
      </c>
      <c r="F163" s="7">
        <v>99277960.5</v>
      </c>
      <c r="G163" s="8">
        <f t="shared" si="4"/>
        <v>1.8281760117213854E-2</v>
      </c>
      <c r="I163" s="43"/>
    </row>
    <row r="164" spans="1:9" x14ac:dyDescent="0.25">
      <c r="A164" s="82" t="s">
        <v>624</v>
      </c>
      <c r="B164" s="82" t="s">
        <v>165</v>
      </c>
      <c r="C164" s="82" t="s">
        <v>166</v>
      </c>
      <c r="D164" s="82" t="s">
        <v>625</v>
      </c>
      <c r="E164" s="39">
        <v>37000</v>
      </c>
      <c r="F164" s="7">
        <v>37863580</v>
      </c>
      <c r="G164" s="8">
        <f t="shared" si="4"/>
        <v>6.9724728756785457E-3</v>
      </c>
      <c r="I164" s="43"/>
    </row>
    <row r="165" spans="1:9" x14ac:dyDescent="0.25">
      <c r="A165" s="25" t="s">
        <v>634</v>
      </c>
      <c r="B165" s="25" t="s">
        <v>139</v>
      </c>
      <c r="C165" s="82" t="s">
        <v>140</v>
      </c>
      <c r="D165" s="25" t="s">
        <v>635</v>
      </c>
      <c r="E165" s="39">
        <v>65000</v>
      </c>
      <c r="F165" s="7">
        <v>70010200</v>
      </c>
      <c r="G165" s="8">
        <f t="shared" ref="G165:G184" si="5">F165/$F$266</f>
        <v>1.2892183478710417E-2</v>
      </c>
      <c r="I165" s="43"/>
    </row>
    <row r="166" spans="1:9" ht="29.25" customHeight="1" x14ac:dyDescent="0.25">
      <c r="A166" s="25" t="s">
        <v>632</v>
      </c>
      <c r="B166" s="25" t="s">
        <v>203</v>
      </c>
      <c r="C166" s="75" t="s">
        <v>204</v>
      </c>
      <c r="D166" s="75" t="s">
        <v>633</v>
      </c>
      <c r="E166" s="39">
        <v>42498</v>
      </c>
      <c r="F166" s="7">
        <v>43712167.859999999</v>
      </c>
      <c r="G166" s="8">
        <f t="shared" si="5"/>
        <v>8.0494740523996272E-3</v>
      </c>
      <c r="I166" s="43"/>
    </row>
    <row r="167" spans="1:9" ht="36" customHeight="1" x14ac:dyDescent="0.25">
      <c r="A167" s="25" t="s">
        <v>647</v>
      </c>
      <c r="B167" s="25" t="s">
        <v>242</v>
      </c>
      <c r="C167" s="82" t="s">
        <v>243</v>
      </c>
      <c r="D167" s="25" t="s">
        <v>648</v>
      </c>
      <c r="E167" s="39">
        <v>10000</v>
      </c>
      <c r="F167" s="7">
        <v>10733500</v>
      </c>
      <c r="G167" s="8">
        <f t="shared" si="5"/>
        <v>1.9765441516912999E-3</v>
      </c>
      <c r="I167" s="43"/>
    </row>
    <row r="168" spans="1:9" ht="26.25" customHeight="1" x14ac:dyDescent="0.25">
      <c r="A168" s="25" t="s">
        <v>649</v>
      </c>
      <c r="B168" s="25" t="s">
        <v>553</v>
      </c>
      <c r="C168" s="9" t="s">
        <v>555</v>
      </c>
      <c r="D168" s="25" t="s">
        <v>650</v>
      </c>
      <c r="E168" s="39">
        <v>28000</v>
      </c>
      <c r="F168" s="7">
        <v>28894880</v>
      </c>
      <c r="G168" s="8">
        <f t="shared" si="5"/>
        <v>5.320911732223591E-3</v>
      </c>
      <c r="I168" s="43"/>
    </row>
    <row r="169" spans="1:9" ht="27.75" customHeight="1" x14ac:dyDescent="0.25">
      <c r="A169" s="57" t="s">
        <v>651</v>
      </c>
      <c r="B169" s="57" t="s">
        <v>240</v>
      </c>
      <c r="C169" s="75" t="s">
        <v>241</v>
      </c>
      <c r="D169" s="57" t="s">
        <v>652</v>
      </c>
      <c r="E169" s="39">
        <v>86000</v>
      </c>
      <c r="F169" s="7">
        <v>91002620</v>
      </c>
      <c r="G169" s="8">
        <f t="shared" si="5"/>
        <v>1.6757879195936621E-2</v>
      </c>
      <c r="I169" s="43"/>
    </row>
    <row r="170" spans="1:9" ht="31.5" customHeight="1" x14ac:dyDescent="0.25">
      <c r="A170" s="25" t="s">
        <v>658</v>
      </c>
      <c r="B170" s="25" t="s">
        <v>135</v>
      </c>
      <c r="C170" s="47" t="s">
        <v>136</v>
      </c>
      <c r="D170" s="25" t="s">
        <v>657</v>
      </c>
      <c r="E170" s="39">
        <v>50000</v>
      </c>
      <c r="F170" s="7">
        <v>52015000</v>
      </c>
      <c r="G170" s="8">
        <f t="shared" si="5"/>
        <v>9.5784174826685584E-3</v>
      </c>
      <c r="I170" s="43"/>
    </row>
    <row r="171" spans="1:9" ht="30.75" customHeight="1" x14ac:dyDescent="0.25">
      <c r="A171" s="65" t="s">
        <v>656</v>
      </c>
      <c r="B171" s="65" t="s">
        <v>220</v>
      </c>
      <c r="C171" s="82" t="s">
        <v>221</v>
      </c>
      <c r="D171" s="65" t="s">
        <v>655</v>
      </c>
      <c r="E171" s="39">
        <v>19800</v>
      </c>
      <c r="F171" s="7">
        <v>19674270</v>
      </c>
      <c r="G171" s="8">
        <f t="shared" si="5"/>
        <v>3.6229620633805928E-3</v>
      </c>
      <c r="I171" s="43"/>
    </row>
    <row r="172" spans="1:9" ht="30.75" customHeight="1" x14ac:dyDescent="0.25">
      <c r="A172" s="25" t="s">
        <v>672</v>
      </c>
      <c r="B172" s="25" t="s">
        <v>135</v>
      </c>
      <c r="C172" s="25" t="s">
        <v>136</v>
      </c>
      <c r="D172" s="25" t="s">
        <v>671</v>
      </c>
      <c r="E172" s="39">
        <v>10000</v>
      </c>
      <c r="F172" s="7">
        <v>10229623.699999999</v>
      </c>
      <c r="G172" s="8">
        <f t="shared" si="5"/>
        <v>1.8837567334269079E-3</v>
      </c>
      <c r="I172" s="43"/>
    </row>
    <row r="173" spans="1:9" ht="30.75" customHeight="1" x14ac:dyDescent="0.25">
      <c r="A173" s="25" t="s">
        <v>703</v>
      </c>
      <c r="B173" s="25" t="s">
        <v>220</v>
      </c>
      <c r="C173" s="75" t="s">
        <v>221</v>
      </c>
      <c r="D173" s="25" t="s">
        <v>701</v>
      </c>
      <c r="E173" s="39">
        <v>20000</v>
      </c>
      <c r="F173" s="7">
        <v>19770600</v>
      </c>
      <c r="G173" s="8">
        <f t="shared" si="5"/>
        <v>3.640700964776449E-3</v>
      </c>
      <c r="I173" s="43"/>
    </row>
    <row r="174" spans="1:9" ht="30.75" customHeight="1" x14ac:dyDescent="0.25">
      <c r="A174" s="25" t="s">
        <v>322</v>
      </c>
      <c r="B174" s="25" t="s">
        <v>207</v>
      </c>
      <c r="C174" s="80" t="s">
        <v>208</v>
      </c>
      <c r="D174" s="25" t="s">
        <v>675</v>
      </c>
      <c r="E174" s="39">
        <v>22100</v>
      </c>
      <c r="F174" s="7">
        <v>22363432</v>
      </c>
      <c r="G174" s="8">
        <f t="shared" si="5"/>
        <v>4.1181637612471298E-3</v>
      </c>
      <c r="I174" s="43"/>
    </row>
    <row r="175" spans="1:9" ht="30.75" customHeight="1" x14ac:dyDescent="0.25">
      <c r="A175" s="75" t="s">
        <v>685</v>
      </c>
      <c r="B175" s="75" t="s">
        <v>183</v>
      </c>
      <c r="C175" s="75" t="s">
        <v>184</v>
      </c>
      <c r="D175" s="75" t="s">
        <v>682</v>
      </c>
      <c r="E175" s="39">
        <v>75154</v>
      </c>
      <c r="F175" s="7">
        <v>78195482.379999995</v>
      </c>
      <c r="G175" s="8">
        <f t="shared" si="5"/>
        <v>1.4399480447837992E-2</v>
      </c>
      <c r="I175" s="43"/>
    </row>
    <row r="176" spans="1:9" ht="30.75" customHeight="1" x14ac:dyDescent="0.25">
      <c r="A176" s="25" t="s">
        <v>709</v>
      </c>
      <c r="B176" s="25" t="s">
        <v>129</v>
      </c>
      <c r="C176" s="75" t="s">
        <v>130</v>
      </c>
      <c r="D176" s="32" t="s">
        <v>708</v>
      </c>
      <c r="E176" s="39">
        <v>30255</v>
      </c>
      <c r="F176" s="7">
        <v>30093740.850000001</v>
      </c>
      <c r="G176" s="8">
        <f t="shared" si="5"/>
        <v>5.5416786211003937E-3</v>
      </c>
      <c r="I176" s="43"/>
    </row>
    <row r="177" spans="1:9" ht="30.75" customHeight="1" x14ac:dyDescent="0.25">
      <c r="A177" s="72" t="s">
        <v>700</v>
      </c>
      <c r="B177" s="72" t="s">
        <v>163</v>
      </c>
      <c r="C177" s="82" t="s">
        <v>164</v>
      </c>
      <c r="D177" s="72" t="s">
        <v>699</v>
      </c>
      <c r="E177" s="39">
        <v>15000</v>
      </c>
      <c r="F177" s="7">
        <v>15286200</v>
      </c>
      <c r="G177" s="8">
        <f t="shared" si="5"/>
        <v>2.8149111856881305E-3</v>
      </c>
      <c r="I177" s="43"/>
    </row>
    <row r="178" spans="1:9" ht="30.75" customHeight="1" x14ac:dyDescent="0.25">
      <c r="A178" s="82" t="s">
        <v>705</v>
      </c>
      <c r="B178" s="82" t="s">
        <v>707</v>
      </c>
      <c r="C178" s="9" t="s">
        <v>706</v>
      </c>
      <c r="D178" s="82" t="s">
        <v>704</v>
      </c>
      <c r="E178" s="39">
        <v>33000</v>
      </c>
      <c r="F178" s="7">
        <v>33498630</v>
      </c>
      <c r="G178" s="8">
        <f t="shared" si="5"/>
        <v>6.1686794816388623E-3</v>
      </c>
      <c r="I178" s="43"/>
    </row>
    <row r="179" spans="1:9" ht="15" customHeight="1" x14ac:dyDescent="0.25">
      <c r="A179" s="72" t="s">
        <v>724</v>
      </c>
      <c r="B179" s="72" t="s">
        <v>171</v>
      </c>
      <c r="C179" s="75" t="s">
        <v>172</v>
      </c>
      <c r="D179" s="72" t="s">
        <v>725</v>
      </c>
      <c r="E179" s="39">
        <v>30000</v>
      </c>
      <c r="F179" s="7">
        <v>30161100</v>
      </c>
      <c r="G179" s="8">
        <f t="shared" si="5"/>
        <v>5.5540826210999641E-3</v>
      </c>
      <c r="I179" s="43"/>
    </row>
    <row r="180" spans="1:9" x14ac:dyDescent="0.25">
      <c r="A180" s="65" t="s">
        <v>727</v>
      </c>
      <c r="B180" s="65" t="s">
        <v>240</v>
      </c>
      <c r="C180" s="75" t="s">
        <v>241</v>
      </c>
      <c r="D180" s="65" t="s">
        <v>726</v>
      </c>
      <c r="E180" s="39">
        <v>30000</v>
      </c>
      <c r="F180" s="7">
        <v>30211500</v>
      </c>
      <c r="G180" s="8">
        <f t="shared" si="5"/>
        <v>5.5633636408274753E-3</v>
      </c>
      <c r="I180" s="43"/>
    </row>
    <row r="181" spans="1:9" x14ac:dyDescent="0.25">
      <c r="A181" s="75" t="s">
        <v>731</v>
      </c>
      <c r="B181" s="75" t="s">
        <v>187</v>
      </c>
      <c r="C181" s="75" t="s">
        <v>188</v>
      </c>
      <c r="D181" s="75" t="s">
        <v>730</v>
      </c>
      <c r="E181" s="39">
        <v>48000</v>
      </c>
      <c r="F181" s="7">
        <v>48375360</v>
      </c>
      <c r="G181" s="8">
        <f t="shared" si="5"/>
        <v>8.9081879064574696E-3</v>
      </c>
      <c r="I181" s="43"/>
    </row>
    <row r="182" spans="1:9" ht="30" x14ac:dyDescent="0.25">
      <c r="A182" s="80" t="s">
        <v>732</v>
      </c>
      <c r="B182" s="80" t="s">
        <v>207</v>
      </c>
      <c r="C182" s="82" t="s">
        <v>208</v>
      </c>
      <c r="D182" s="80" t="s">
        <v>733</v>
      </c>
      <c r="E182" s="39">
        <v>47500</v>
      </c>
      <c r="F182" s="7">
        <v>47371750</v>
      </c>
      <c r="G182" s="8">
        <f t="shared" si="5"/>
        <v>8.7233759181890667E-3</v>
      </c>
      <c r="I182" s="43"/>
    </row>
    <row r="183" spans="1:9" ht="30" x14ac:dyDescent="0.25">
      <c r="A183" s="82" t="s">
        <v>734</v>
      </c>
      <c r="B183" s="82" t="s">
        <v>220</v>
      </c>
      <c r="C183" s="82" t="s">
        <v>221</v>
      </c>
      <c r="D183" s="82" t="s">
        <v>735</v>
      </c>
      <c r="E183" s="39">
        <v>49000</v>
      </c>
      <c r="F183" s="7">
        <v>49025480</v>
      </c>
      <c r="G183" s="8">
        <f t="shared" si="5"/>
        <v>9.0279056950536909E-3</v>
      </c>
      <c r="I183" s="43"/>
    </row>
    <row r="184" spans="1:9" x14ac:dyDescent="0.25">
      <c r="A184" s="25" t="s">
        <v>246</v>
      </c>
      <c r="B184" s="25"/>
      <c r="C184" s="75"/>
      <c r="D184" s="25"/>
      <c r="E184" s="39"/>
      <c r="F184" s="7">
        <f>SUM(F5:F183)</f>
        <v>5203445494.3699999</v>
      </c>
      <c r="G184" s="8">
        <f t="shared" si="5"/>
        <v>0.95820000564042185</v>
      </c>
    </row>
    <row r="185" spans="1:9" x14ac:dyDescent="0.25">
      <c r="A185" s="13"/>
      <c r="B185" s="13"/>
      <c r="C185" s="13"/>
      <c r="D185" s="13"/>
      <c r="E185" s="14"/>
      <c r="F185" s="15"/>
      <c r="G185" s="16"/>
    </row>
    <row r="186" spans="1:9" x14ac:dyDescent="0.25">
      <c r="A186" s="17" t="s">
        <v>415</v>
      </c>
      <c r="B186" s="13"/>
      <c r="C186" s="13"/>
      <c r="D186" s="13"/>
      <c r="E186" s="14"/>
      <c r="F186" s="15"/>
      <c r="G186" s="16"/>
    </row>
    <row r="187" spans="1:9" ht="30" x14ac:dyDescent="0.25">
      <c r="A187" s="25" t="s">
        <v>0</v>
      </c>
      <c r="B187" s="25" t="s">
        <v>20</v>
      </c>
      <c r="C187" s="75" t="s">
        <v>1</v>
      </c>
      <c r="D187" s="25" t="s">
        <v>22</v>
      </c>
      <c r="E187" s="75" t="s">
        <v>10</v>
      </c>
      <c r="F187" s="75" t="s">
        <v>6</v>
      </c>
      <c r="G187" s="75" t="s">
        <v>2</v>
      </c>
    </row>
    <row r="188" spans="1:9" ht="30" x14ac:dyDescent="0.25">
      <c r="A188" s="25" t="s">
        <v>337</v>
      </c>
      <c r="B188" s="25" t="s">
        <v>232</v>
      </c>
      <c r="C188" s="25" t="s">
        <v>233</v>
      </c>
      <c r="D188" s="25" t="s">
        <v>120</v>
      </c>
      <c r="E188" s="6">
        <v>63200</v>
      </c>
      <c r="F188" s="7">
        <v>3716160</v>
      </c>
      <c r="G188" s="8">
        <f t="shared" ref="G188:G201" si="6">F188/$F$266</f>
        <v>6.8432052124182616E-4</v>
      </c>
    </row>
    <row r="189" spans="1:9" ht="30" x14ac:dyDescent="0.25">
      <c r="A189" s="25" t="s">
        <v>338</v>
      </c>
      <c r="B189" s="25" t="s">
        <v>183</v>
      </c>
      <c r="C189" s="25" t="s">
        <v>184</v>
      </c>
      <c r="D189" s="25" t="s">
        <v>122</v>
      </c>
      <c r="E189" s="6">
        <v>985</v>
      </c>
      <c r="F189" s="7">
        <v>15068530</v>
      </c>
      <c r="G189" s="8">
        <f t="shared" si="6"/>
        <v>2.7748278610038573E-3</v>
      </c>
    </row>
    <row r="190" spans="1:9" ht="28.5" customHeight="1" x14ac:dyDescent="0.25">
      <c r="A190" s="25" t="s">
        <v>339</v>
      </c>
      <c r="B190" s="25" t="s">
        <v>234</v>
      </c>
      <c r="C190" s="25" t="s">
        <v>235</v>
      </c>
      <c r="D190" s="25" t="s">
        <v>121</v>
      </c>
      <c r="E190" s="6">
        <v>134010</v>
      </c>
      <c r="F190" s="7">
        <v>21777965.100000001</v>
      </c>
      <c r="G190" s="8">
        <f t="shared" si="6"/>
        <v>4.0103516610744154E-3</v>
      </c>
    </row>
    <row r="191" spans="1:9" ht="30" x14ac:dyDescent="0.25">
      <c r="A191" s="25" t="s">
        <v>341</v>
      </c>
      <c r="B191" s="25" t="s">
        <v>191</v>
      </c>
      <c r="C191" s="25" t="s">
        <v>192</v>
      </c>
      <c r="D191" s="25" t="s">
        <v>124</v>
      </c>
      <c r="E191" s="6">
        <v>37950</v>
      </c>
      <c r="F191" s="7">
        <v>8969482.5</v>
      </c>
      <c r="G191" s="8">
        <f t="shared" si="6"/>
        <v>1.6517052386521135E-3</v>
      </c>
    </row>
    <row r="192" spans="1:9" ht="30" x14ac:dyDescent="0.25">
      <c r="A192" s="25" t="s">
        <v>340</v>
      </c>
      <c r="B192" s="25" t="s">
        <v>236</v>
      </c>
      <c r="C192" s="75" t="s">
        <v>237</v>
      </c>
      <c r="D192" s="25" t="s">
        <v>123</v>
      </c>
      <c r="E192" s="6">
        <v>3525</v>
      </c>
      <c r="F192" s="7">
        <v>14346750</v>
      </c>
      <c r="G192" s="8">
        <f t="shared" si="6"/>
        <v>2.6419140828506226E-3</v>
      </c>
    </row>
    <row r="193" spans="1:7" ht="26.25" customHeight="1" x14ac:dyDescent="0.25">
      <c r="A193" s="25" t="s">
        <v>347</v>
      </c>
      <c r="B193" s="25" t="s">
        <v>230</v>
      </c>
      <c r="C193" s="25" t="s">
        <v>231</v>
      </c>
      <c r="D193" s="25" t="s">
        <v>127</v>
      </c>
      <c r="E193" s="6">
        <v>162340</v>
      </c>
      <c r="F193" s="7">
        <v>22912667.600000001</v>
      </c>
      <c r="G193" s="8">
        <f t="shared" si="6"/>
        <v>4.2193039683632305E-3</v>
      </c>
    </row>
    <row r="194" spans="1:7" ht="30.75" customHeight="1" x14ac:dyDescent="0.25">
      <c r="A194" s="25" t="s">
        <v>345</v>
      </c>
      <c r="B194" s="25" t="s">
        <v>214</v>
      </c>
      <c r="C194" s="25" t="s">
        <v>215</v>
      </c>
      <c r="D194" s="25" t="s">
        <v>128</v>
      </c>
      <c r="E194" s="6">
        <v>9135</v>
      </c>
      <c r="F194" s="7">
        <v>3182634</v>
      </c>
      <c r="G194" s="8">
        <f t="shared" si="6"/>
        <v>5.8607319324301382E-4</v>
      </c>
    </row>
    <row r="195" spans="1:7" ht="27.75" customHeight="1" x14ac:dyDescent="0.25">
      <c r="A195" s="25" t="s">
        <v>516</v>
      </c>
      <c r="B195" s="25" t="s">
        <v>515</v>
      </c>
      <c r="C195" s="25" t="s">
        <v>518</v>
      </c>
      <c r="D195" s="25" t="s">
        <v>513</v>
      </c>
      <c r="E195" s="6">
        <v>35660</v>
      </c>
      <c r="F195" s="7">
        <v>4198608.4000000004</v>
      </c>
      <c r="G195" s="8">
        <f t="shared" si="6"/>
        <v>7.7316205135901305E-4</v>
      </c>
    </row>
    <row r="196" spans="1:7" ht="27.75" customHeight="1" x14ac:dyDescent="0.25">
      <c r="A196" s="25" t="s">
        <v>517</v>
      </c>
      <c r="B196" s="25" t="s">
        <v>209</v>
      </c>
      <c r="C196" s="25" t="s">
        <v>210</v>
      </c>
      <c r="D196" s="25" t="s">
        <v>514</v>
      </c>
      <c r="E196" s="6">
        <v>4175</v>
      </c>
      <c r="F196" s="7">
        <v>3774200</v>
      </c>
      <c r="G196" s="8">
        <f t="shared" si="6"/>
        <v>6.9500842570580936E-4</v>
      </c>
    </row>
    <row r="197" spans="1:7" ht="30" x14ac:dyDescent="0.25">
      <c r="A197" s="25" t="s">
        <v>627</v>
      </c>
      <c r="B197" s="25" t="s">
        <v>628</v>
      </c>
      <c r="C197" s="9" t="s">
        <v>626</v>
      </c>
      <c r="D197" s="25" t="s">
        <v>539</v>
      </c>
      <c r="E197" s="6">
        <v>91010</v>
      </c>
      <c r="F197" s="7">
        <v>2991043.65</v>
      </c>
      <c r="G197" s="8">
        <f t="shared" si="6"/>
        <v>5.5079236352176828E-4</v>
      </c>
    </row>
    <row r="198" spans="1:7" ht="30" customHeight="1" x14ac:dyDescent="0.25">
      <c r="A198" s="75" t="s">
        <v>343</v>
      </c>
      <c r="B198" s="75" t="s">
        <v>238</v>
      </c>
      <c r="C198" s="75" t="s">
        <v>239</v>
      </c>
      <c r="D198" s="75" t="s">
        <v>125</v>
      </c>
      <c r="E198" s="6">
        <v>11024</v>
      </c>
      <c r="F198" s="7">
        <v>11886076.800000001</v>
      </c>
      <c r="G198" s="8">
        <f t="shared" si="6"/>
        <v>2.1887879615776441E-3</v>
      </c>
    </row>
    <row r="199" spans="1:7" ht="16.5" customHeight="1" x14ac:dyDescent="0.25">
      <c r="A199" s="75" t="s">
        <v>342</v>
      </c>
      <c r="B199" s="75" t="s">
        <v>197</v>
      </c>
      <c r="C199" s="75" t="s">
        <v>198</v>
      </c>
      <c r="D199" s="75" t="s">
        <v>126</v>
      </c>
      <c r="E199" s="6">
        <v>44964</v>
      </c>
      <c r="F199" s="7">
        <v>16429845.6</v>
      </c>
      <c r="G199" s="8">
        <f t="shared" si="6"/>
        <v>3.0255103399516501E-3</v>
      </c>
    </row>
    <row r="200" spans="1:7" x14ac:dyDescent="0.25">
      <c r="A200" s="75" t="s">
        <v>588</v>
      </c>
      <c r="B200" s="75" t="s">
        <v>589</v>
      </c>
      <c r="C200" s="9" t="s">
        <v>590</v>
      </c>
      <c r="D200" s="75" t="s">
        <v>591</v>
      </c>
      <c r="E200" s="6">
        <v>310000000</v>
      </c>
      <c r="F200" s="7">
        <v>5079350</v>
      </c>
      <c r="G200" s="8">
        <f t="shared" si="6"/>
        <v>9.3534816573281822E-4</v>
      </c>
    </row>
    <row r="201" spans="1:7" x14ac:dyDescent="0.25">
      <c r="A201" s="25" t="s">
        <v>246</v>
      </c>
      <c r="B201" s="25"/>
      <c r="C201" s="25"/>
      <c r="D201" s="75"/>
      <c r="E201" s="6"/>
      <c r="F201" s="7">
        <f>SUM(F188:F200)</f>
        <v>134333313.65000001</v>
      </c>
      <c r="G201" s="8">
        <f t="shared" si="6"/>
        <v>2.4737105834277785E-2</v>
      </c>
    </row>
    <row r="202" spans="1:7" x14ac:dyDescent="0.25">
      <c r="A202" s="13"/>
      <c r="B202" s="13"/>
      <c r="C202" s="13"/>
      <c r="D202" s="13"/>
      <c r="E202" s="14"/>
      <c r="F202" s="15"/>
      <c r="G202" s="16"/>
    </row>
    <row r="203" spans="1:7" x14ac:dyDescent="0.25">
      <c r="A203" s="3" t="s">
        <v>416</v>
      </c>
    </row>
    <row r="204" spans="1:7" ht="28.5" customHeight="1" x14ac:dyDescent="0.25">
      <c r="A204" s="25" t="s">
        <v>3</v>
      </c>
      <c r="B204" s="25" t="s">
        <v>1</v>
      </c>
      <c r="C204" s="25" t="s">
        <v>424</v>
      </c>
      <c r="D204" s="25" t="s">
        <v>7</v>
      </c>
      <c r="E204" s="25" t="s">
        <v>5</v>
      </c>
      <c r="F204" s="25" t="s">
        <v>12</v>
      </c>
      <c r="G204" s="25" t="s">
        <v>2</v>
      </c>
    </row>
    <row r="205" spans="1:7" ht="16.5" customHeight="1" x14ac:dyDescent="0.25">
      <c r="A205" s="25" t="s">
        <v>246</v>
      </c>
      <c r="B205" s="25"/>
      <c r="C205" s="25"/>
      <c r="D205" s="25"/>
      <c r="E205" s="6"/>
      <c r="F205" s="7"/>
      <c r="G205" s="8"/>
    </row>
    <row r="207" spans="1:7" ht="45" customHeight="1" x14ac:dyDescent="0.25">
      <c r="A207" s="3" t="s">
        <v>417</v>
      </c>
    </row>
    <row r="208" spans="1:7" ht="111" customHeight="1" x14ac:dyDescent="0.25">
      <c r="A208" s="25" t="s">
        <v>11</v>
      </c>
      <c r="B208" s="25" t="s">
        <v>8</v>
      </c>
      <c r="C208" s="25" t="s">
        <v>9</v>
      </c>
      <c r="D208" s="25" t="s">
        <v>17</v>
      </c>
      <c r="E208" s="25" t="s">
        <v>10</v>
      </c>
      <c r="F208" s="25" t="s">
        <v>6</v>
      </c>
      <c r="G208" s="25" t="s">
        <v>2</v>
      </c>
    </row>
    <row r="209" spans="1:9" x14ac:dyDescent="0.25">
      <c r="A209" s="25" t="s">
        <v>246</v>
      </c>
      <c r="B209" s="25"/>
      <c r="C209" s="25"/>
      <c r="D209" s="25"/>
      <c r="E209" s="6"/>
      <c r="F209" s="7"/>
      <c r="G209" s="8"/>
    </row>
    <row r="211" spans="1:9" ht="58.5" customHeight="1" x14ac:dyDescent="0.25">
      <c r="A211" s="3" t="s">
        <v>418</v>
      </c>
    </row>
    <row r="212" spans="1:9" ht="17.25" customHeight="1" x14ac:dyDescent="0.25">
      <c r="A212" s="25" t="s">
        <v>15</v>
      </c>
      <c r="B212" s="25" t="s">
        <v>14</v>
      </c>
      <c r="C212" s="25" t="s">
        <v>16</v>
      </c>
      <c r="D212" s="87" t="s">
        <v>13</v>
      </c>
      <c r="E212" s="88"/>
      <c r="F212" s="25" t="s">
        <v>6</v>
      </c>
      <c r="G212" s="25" t="s">
        <v>2</v>
      </c>
    </row>
    <row r="213" spans="1:9" x14ac:dyDescent="0.25">
      <c r="A213" s="25" t="s">
        <v>246</v>
      </c>
      <c r="B213" s="25"/>
      <c r="C213" s="25"/>
      <c r="D213" s="87"/>
      <c r="E213" s="88"/>
      <c r="F213" s="7"/>
      <c r="G213" s="8"/>
    </row>
    <row r="215" spans="1:9" ht="42.75" customHeight="1" x14ac:dyDescent="0.25">
      <c r="A215" s="3" t="s">
        <v>419</v>
      </c>
    </row>
    <row r="216" spans="1:9" ht="32.25" customHeight="1" x14ac:dyDescent="0.25">
      <c r="A216" s="25" t="s">
        <v>3</v>
      </c>
      <c r="B216" s="21" t="s">
        <v>1</v>
      </c>
      <c r="C216" s="25" t="s">
        <v>424</v>
      </c>
      <c r="D216" s="87" t="s">
        <v>4</v>
      </c>
      <c r="E216" s="88"/>
      <c r="F216" s="22" t="s">
        <v>18</v>
      </c>
      <c r="G216" s="44" t="s">
        <v>2</v>
      </c>
    </row>
    <row r="217" spans="1:9" x14ac:dyDescent="0.25">
      <c r="A217" s="25" t="s">
        <v>248</v>
      </c>
      <c r="B217" s="34">
        <v>1027700167110</v>
      </c>
      <c r="C217" s="35" t="s">
        <v>427</v>
      </c>
      <c r="D217" s="110" t="s">
        <v>247</v>
      </c>
      <c r="E217" s="110"/>
      <c r="F217" s="7">
        <v>13071.09</v>
      </c>
      <c r="G217" s="8"/>
      <c r="H217" s="43"/>
      <c r="I217" s="43"/>
    </row>
    <row r="218" spans="1:9" x14ac:dyDescent="0.25">
      <c r="A218" s="25" t="s">
        <v>248</v>
      </c>
      <c r="B218" s="34">
        <v>1027700167110</v>
      </c>
      <c r="C218" s="35" t="s">
        <v>428</v>
      </c>
      <c r="D218" s="110" t="s">
        <v>247</v>
      </c>
      <c r="E218" s="110"/>
      <c r="F218" s="7">
        <v>12303.87</v>
      </c>
      <c r="G218" s="8"/>
      <c r="H218" s="43"/>
      <c r="I218" s="43"/>
    </row>
    <row r="219" spans="1:9" ht="28.5" customHeight="1" x14ac:dyDescent="0.25">
      <c r="A219" s="25" t="s">
        <v>248</v>
      </c>
      <c r="B219" s="34">
        <v>1027700167110</v>
      </c>
      <c r="C219" s="35" t="s">
        <v>426</v>
      </c>
      <c r="D219" s="110" t="s">
        <v>247</v>
      </c>
      <c r="E219" s="110"/>
      <c r="F219" s="7">
        <v>23321665.949999999</v>
      </c>
      <c r="G219" s="8"/>
      <c r="H219" s="43"/>
      <c r="I219" s="43"/>
    </row>
    <row r="220" spans="1:9" x14ac:dyDescent="0.25">
      <c r="A220" s="25" t="s">
        <v>248</v>
      </c>
      <c r="B220" s="34">
        <v>1027700167110</v>
      </c>
      <c r="C220" s="35" t="s">
        <v>425</v>
      </c>
      <c r="D220" s="110" t="s">
        <v>247</v>
      </c>
      <c r="E220" s="110"/>
      <c r="F220" s="7">
        <v>2592.98</v>
      </c>
      <c r="G220" s="8"/>
      <c r="H220" s="43"/>
      <c r="I220" s="43"/>
    </row>
    <row r="221" spans="1:9" ht="30" hidden="1" x14ac:dyDescent="0.25">
      <c r="A221" s="25" t="s">
        <v>249</v>
      </c>
      <c r="B221" s="34">
        <v>1027700167110</v>
      </c>
      <c r="C221" s="19" t="s">
        <v>686</v>
      </c>
      <c r="D221" s="100" t="s">
        <v>247</v>
      </c>
      <c r="E221" s="100"/>
      <c r="F221" s="7">
        <v>0</v>
      </c>
      <c r="G221" s="8"/>
      <c r="H221" s="43"/>
      <c r="I221" s="43"/>
    </row>
    <row r="222" spans="1:9" ht="30" hidden="1" customHeight="1" x14ac:dyDescent="0.25">
      <c r="A222" s="71" t="s">
        <v>249</v>
      </c>
      <c r="B222" s="34">
        <v>1027700167111</v>
      </c>
      <c r="C222" s="19" t="s">
        <v>667</v>
      </c>
      <c r="D222" s="100" t="s">
        <v>247</v>
      </c>
      <c r="E222" s="100"/>
      <c r="F222" s="7">
        <v>0</v>
      </c>
      <c r="G222" s="8">
        <f>F222/$F$266</f>
        <v>0</v>
      </c>
      <c r="H222" s="43"/>
      <c r="I222" s="43"/>
    </row>
    <row r="223" spans="1:9" ht="30" x14ac:dyDescent="0.25">
      <c r="A223" s="25" t="s">
        <v>249</v>
      </c>
      <c r="B223" s="34">
        <v>1027700167110</v>
      </c>
      <c r="C223" s="35" t="s">
        <v>688</v>
      </c>
      <c r="D223" s="100" t="s">
        <v>247</v>
      </c>
      <c r="E223" s="100"/>
      <c r="F223" s="7">
        <v>30749.040000000001</v>
      </c>
      <c r="G223" s="8"/>
      <c r="H223" s="43"/>
      <c r="I223" s="43"/>
    </row>
    <row r="224" spans="1:9" ht="30" customHeight="1" x14ac:dyDescent="0.25">
      <c r="A224" s="25" t="s">
        <v>249</v>
      </c>
      <c r="B224" s="34">
        <v>1027700167110</v>
      </c>
      <c r="C224" s="35" t="s">
        <v>687</v>
      </c>
      <c r="D224" s="100" t="s">
        <v>247</v>
      </c>
      <c r="E224" s="100"/>
      <c r="F224" s="7">
        <v>30466.74</v>
      </c>
      <c r="G224" s="8"/>
      <c r="H224" s="43"/>
      <c r="I224" s="43"/>
    </row>
    <row r="225" spans="1:9" ht="30" customHeight="1" x14ac:dyDescent="0.25">
      <c r="A225" s="25" t="s">
        <v>246</v>
      </c>
      <c r="B225" s="109"/>
      <c r="C225" s="109"/>
      <c r="D225" s="108"/>
      <c r="E225" s="108"/>
      <c r="F225" s="7">
        <f>SUM(F217:F224)</f>
        <v>23410849.669999998</v>
      </c>
      <c r="G225" s="8">
        <f>F225/$F$266</f>
        <v>4.3110428100212135E-3</v>
      </c>
    </row>
    <row r="227" spans="1:9" ht="15.75" x14ac:dyDescent="0.25">
      <c r="A227" s="3" t="s">
        <v>420</v>
      </c>
      <c r="B227" s="26"/>
    </row>
    <row r="228" spans="1:9" ht="30" x14ac:dyDescent="0.25">
      <c r="A228" s="25" t="s">
        <v>19</v>
      </c>
      <c r="B228" s="28" t="s">
        <v>1</v>
      </c>
      <c r="C228" s="24" t="s">
        <v>429</v>
      </c>
      <c r="D228" s="94" t="s">
        <v>432</v>
      </c>
      <c r="E228" s="95"/>
      <c r="F228" s="22" t="s">
        <v>18</v>
      </c>
      <c r="G228" s="25" t="s">
        <v>2</v>
      </c>
    </row>
    <row r="229" spans="1:9" ht="30" x14ac:dyDescent="0.25">
      <c r="A229" s="25" t="s">
        <v>248</v>
      </c>
      <c r="B229" s="36">
        <v>1027700167110</v>
      </c>
      <c r="C229" s="25" t="s">
        <v>430</v>
      </c>
      <c r="D229" s="101" t="s">
        <v>434</v>
      </c>
      <c r="E229" s="102"/>
      <c r="F229" s="40">
        <v>166824.87</v>
      </c>
      <c r="G229" s="41">
        <f t="shared" ref="G229:G235" si="7">F229/$F$266</f>
        <v>3.0720335506140716E-5</v>
      </c>
      <c r="H229" s="43"/>
      <c r="I229" s="43"/>
    </row>
    <row r="230" spans="1:9" ht="30" x14ac:dyDescent="0.25">
      <c r="A230" s="25" t="s">
        <v>248</v>
      </c>
      <c r="B230" s="36">
        <v>1027700167110</v>
      </c>
      <c r="C230" s="25" t="s">
        <v>430</v>
      </c>
      <c r="D230" s="101" t="s">
        <v>435</v>
      </c>
      <c r="E230" s="102"/>
      <c r="F230" s="40">
        <v>84038.26</v>
      </c>
      <c r="G230" s="41">
        <f t="shared" si="7"/>
        <v>1.5475411685034041E-5</v>
      </c>
      <c r="H230" s="43"/>
      <c r="I230" s="43"/>
    </row>
    <row r="231" spans="1:9" ht="30" x14ac:dyDescent="0.25">
      <c r="A231" s="25" t="s">
        <v>248</v>
      </c>
      <c r="B231" s="36">
        <v>1027700167110</v>
      </c>
      <c r="C231" s="25" t="s">
        <v>430</v>
      </c>
      <c r="D231" s="101" t="s">
        <v>436</v>
      </c>
      <c r="E231" s="102"/>
      <c r="F231" s="40">
        <v>66892.53</v>
      </c>
      <c r="G231" s="41">
        <f t="shared" si="7"/>
        <v>1.2318073225260617E-5</v>
      </c>
      <c r="H231" s="43"/>
      <c r="I231" s="43"/>
    </row>
    <row r="232" spans="1:9" ht="30" x14ac:dyDescent="0.25">
      <c r="A232" s="25" t="s">
        <v>653</v>
      </c>
      <c r="B232" s="36">
        <v>1027700067328</v>
      </c>
      <c r="C232" s="25" t="s">
        <v>653</v>
      </c>
      <c r="D232" s="101" t="s">
        <v>433</v>
      </c>
      <c r="E232" s="102"/>
      <c r="F232" s="40">
        <v>82298.05</v>
      </c>
      <c r="G232" s="41">
        <f t="shared" si="7"/>
        <v>1.5154956856859198E-5</v>
      </c>
      <c r="H232" s="43"/>
      <c r="I232" s="43"/>
    </row>
    <row r="233" spans="1:9" ht="30" x14ac:dyDescent="0.25">
      <c r="A233" s="25" t="s">
        <v>250</v>
      </c>
      <c r="B233" s="36">
        <v>1047796383030</v>
      </c>
      <c r="C233" s="25" t="s">
        <v>431</v>
      </c>
      <c r="D233" s="101" t="s">
        <v>437</v>
      </c>
      <c r="E233" s="102"/>
      <c r="F233" s="40">
        <v>2911257.51</v>
      </c>
      <c r="G233" s="41">
        <f t="shared" si="7"/>
        <v>5.3609996790030055E-4</v>
      </c>
      <c r="H233" s="43"/>
      <c r="I233" s="43"/>
    </row>
    <row r="234" spans="1:9" ht="30.75" customHeight="1" x14ac:dyDescent="0.25">
      <c r="A234" s="25" t="s">
        <v>250</v>
      </c>
      <c r="B234" s="36">
        <v>1047796383030</v>
      </c>
      <c r="C234" s="25" t="s">
        <v>431</v>
      </c>
      <c r="D234" s="101" t="s">
        <v>438</v>
      </c>
      <c r="E234" s="102"/>
      <c r="F234" s="40">
        <v>818486.92</v>
      </c>
      <c r="G234" s="41">
        <f t="shared" si="7"/>
        <v>1.5072208831805328E-4</v>
      </c>
      <c r="H234" s="43"/>
      <c r="I234" s="43"/>
    </row>
    <row r="235" spans="1:9" ht="34.5" customHeight="1" x14ac:dyDescent="0.25">
      <c r="A235" s="25" t="s">
        <v>246</v>
      </c>
      <c r="B235" s="93"/>
      <c r="C235" s="94"/>
      <c r="D235" s="94"/>
      <c r="E235" s="95"/>
      <c r="F235" s="7">
        <f>SUM(F229:F234)</f>
        <v>4129798.1399999997</v>
      </c>
      <c r="G235" s="8">
        <f t="shared" si="7"/>
        <v>7.6049083349164837E-4</v>
      </c>
    </row>
    <row r="237" spans="1:9" x14ac:dyDescent="0.25">
      <c r="A237" s="3" t="s">
        <v>421</v>
      </c>
    </row>
    <row r="238" spans="1:9" ht="30" x14ac:dyDescent="0.25">
      <c r="A238" s="25" t="s">
        <v>20</v>
      </c>
      <c r="B238" s="109" t="s">
        <v>1</v>
      </c>
      <c r="C238" s="109"/>
      <c r="D238" s="109" t="s">
        <v>22</v>
      </c>
      <c r="E238" s="109"/>
      <c r="F238" s="31" t="s">
        <v>21</v>
      </c>
      <c r="G238" s="25" t="s">
        <v>2</v>
      </c>
    </row>
    <row r="239" spans="1:9" x14ac:dyDescent="0.25">
      <c r="A239" s="67" t="s">
        <v>737</v>
      </c>
      <c r="B239" s="83" t="s">
        <v>190</v>
      </c>
      <c r="C239" s="84"/>
      <c r="D239" s="87" t="s">
        <v>641</v>
      </c>
      <c r="E239" s="88"/>
      <c r="F239" s="37">
        <v>24136.799999999999</v>
      </c>
      <c r="G239" s="41">
        <f t="shared" ref="G239:G245" si="8">F239/$F$266</f>
        <v>4.4447245428371517E-6</v>
      </c>
    </row>
    <row r="240" spans="1:9" hidden="1" x14ac:dyDescent="0.25">
      <c r="A240" s="67"/>
      <c r="B240" s="83"/>
      <c r="C240" s="84"/>
      <c r="D240" s="87"/>
      <c r="E240" s="88"/>
      <c r="F240" s="37"/>
      <c r="G240" s="41">
        <f t="shared" si="8"/>
        <v>0</v>
      </c>
    </row>
    <row r="241" spans="1:7" hidden="1" x14ac:dyDescent="0.25">
      <c r="A241" s="80"/>
      <c r="B241" s="83"/>
      <c r="C241" s="84"/>
      <c r="D241" s="87"/>
      <c r="E241" s="88"/>
      <c r="F241" s="37"/>
      <c r="G241" s="41">
        <f t="shared" si="8"/>
        <v>0</v>
      </c>
    </row>
    <row r="242" spans="1:7" hidden="1" x14ac:dyDescent="0.25">
      <c r="A242" s="80"/>
      <c r="B242" s="83"/>
      <c r="C242" s="84"/>
      <c r="D242" s="87"/>
      <c r="E242" s="88"/>
      <c r="F242" s="37"/>
      <c r="G242" s="41">
        <f t="shared" si="8"/>
        <v>0</v>
      </c>
    </row>
    <row r="243" spans="1:7" hidden="1" x14ac:dyDescent="0.25">
      <c r="A243" s="71"/>
      <c r="B243" s="83"/>
      <c r="C243" s="84"/>
      <c r="D243" s="87"/>
      <c r="E243" s="88"/>
      <c r="F243" s="37"/>
      <c r="G243" s="41">
        <f t="shared" si="8"/>
        <v>0</v>
      </c>
    </row>
    <row r="244" spans="1:7" hidden="1" x14ac:dyDescent="0.25">
      <c r="A244" s="71"/>
      <c r="B244" s="83"/>
      <c r="C244" s="84"/>
      <c r="D244" s="87"/>
      <c r="E244" s="88"/>
      <c r="F244" s="37"/>
      <c r="G244" s="41">
        <f t="shared" si="8"/>
        <v>0</v>
      </c>
    </row>
    <row r="245" spans="1:7" x14ac:dyDescent="0.25">
      <c r="A245" s="25" t="s">
        <v>246</v>
      </c>
      <c r="B245" s="85"/>
      <c r="C245" s="86"/>
      <c r="D245" s="87"/>
      <c r="E245" s="88"/>
      <c r="F245" s="7">
        <f>SUM(F239:F244)</f>
        <v>24136.799999999999</v>
      </c>
      <c r="G245" s="8">
        <f t="shared" si="8"/>
        <v>4.4447245428371517E-6</v>
      </c>
    </row>
    <row r="247" spans="1:7" x14ac:dyDescent="0.25">
      <c r="A247" s="3" t="s">
        <v>422</v>
      </c>
    </row>
    <row r="248" spans="1:7" ht="34.5" customHeight="1" x14ac:dyDescent="0.25">
      <c r="A248" s="25" t="s">
        <v>23</v>
      </c>
      <c r="B248" s="87" t="s">
        <v>20</v>
      </c>
      <c r="C248" s="88"/>
      <c r="D248" s="25" t="s">
        <v>22</v>
      </c>
      <c r="E248" s="25" t="s">
        <v>24</v>
      </c>
      <c r="F248" s="25" t="s">
        <v>21</v>
      </c>
      <c r="G248" s="25" t="s">
        <v>2</v>
      </c>
    </row>
    <row r="249" spans="1:7" ht="45" x14ac:dyDescent="0.25">
      <c r="A249" s="25" t="s">
        <v>251</v>
      </c>
      <c r="B249" s="85" t="s">
        <v>129</v>
      </c>
      <c r="C249" s="86"/>
      <c r="D249" s="80" t="s">
        <v>102</v>
      </c>
      <c r="E249" s="2">
        <v>4842</v>
      </c>
      <c r="F249" s="7">
        <v>3280240.1</v>
      </c>
      <c r="G249" s="8">
        <f t="shared" ref="G249:G254" si="9">F249/$F$266</f>
        <v>6.0404708490224856E-4</v>
      </c>
    </row>
    <row r="250" spans="1:7" ht="30" customHeight="1" x14ac:dyDescent="0.25">
      <c r="A250" s="25" t="s">
        <v>251</v>
      </c>
      <c r="B250" s="85" t="s">
        <v>129</v>
      </c>
      <c r="C250" s="86"/>
      <c r="D250" s="80" t="s">
        <v>102</v>
      </c>
      <c r="E250" s="2">
        <v>3617</v>
      </c>
      <c r="F250" s="7">
        <v>2450356.9900000002</v>
      </c>
      <c r="G250" s="8">
        <f t="shared" si="9"/>
        <v>4.5122641991339241E-4</v>
      </c>
    </row>
    <row r="251" spans="1:7" ht="45" customHeight="1" x14ac:dyDescent="0.25">
      <c r="A251" s="57" t="s">
        <v>251</v>
      </c>
      <c r="B251" s="85" t="s">
        <v>129</v>
      </c>
      <c r="C251" s="86"/>
      <c r="D251" s="80" t="s">
        <v>102</v>
      </c>
      <c r="E251" s="2">
        <v>71314</v>
      </c>
      <c r="F251" s="7">
        <v>48312070.140000001</v>
      </c>
      <c r="G251" s="8">
        <f t="shared" si="9"/>
        <v>8.8965332548858137E-3</v>
      </c>
    </row>
    <row r="252" spans="1:7" ht="45" customHeight="1" x14ac:dyDescent="0.25">
      <c r="A252" s="72" t="s">
        <v>251</v>
      </c>
      <c r="B252" s="85" t="s">
        <v>129</v>
      </c>
      <c r="C252" s="86"/>
      <c r="D252" s="80" t="s">
        <v>73</v>
      </c>
      <c r="E252" s="2">
        <v>1957</v>
      </c>
      <c r="F252" s="7">
        <v>2388925.02</v>
      </c>
      <c r="G252" s="8">
        <f t="shared" si="9"/>
        <v>4.3991389361438692E-4</v>
      </c>
    </row>
    <row r="253" spans="1:7" ht="45" customHeight="1" x14ac:dyDescent="0.25">
      <c r="A253" s="77" t="s">
        <v>251</v>
      </c>
      <c r="B253" s="85" t="s">
        <v>129</v>
      </c>
      <c r="C253" s="86"/>
      <c r="D253" s="80" t="s">
        <v>73</v>
      </c>
      <c r="E253" s="2">
        <v>7094</v>
      </c>
      <c r="F253" s="7">
        <v>8659700.6099999994</v>
      </c>
      <c r="G253" s="8">
        <f t="shared" si="9"/>
        <v>1.5946597657887065E-3</v>
      </c>
    </row>
    <row r="254" spans="1:7" ht="45" customHeight="1" x14ac:dyDescent="0.25">
      <c r="A254" s="25" t="s">
        <v>246</v>
      </c>
      <c r="B254" s="96"/>
      <c r="C254" s="96"/>
      <c r="D254" s="30"/>
      <c r="E254" s="1"/>
      <c r="F254" s="7">
        <f>SUM(F249:F253)</f>
        <v>65091292.860000007</v>
      </c>
      <c r="G254" s="8">
        <f t="shared" si="9"/>
        <v>1.1986380419104549E-2</v>
      </c>
    </row>
    <row r="255" spans="1:7" ht="12.75" customHeight="1" x14ac:dyDescent="0.25"/>
    <row r="256" spans="1:7" ht="14.25" customHeight="1" x14ac:dyDescent="0.25">
      <c r="A256" s="3" t="s">
        <v>423</v>
      </c>
    </row>
    <row r="257" spans="1:7" ht="30" x14ac:dyDescent="0.25">
      <c r="A257" s="97" t="s">
        <v>25</v>
      </c>
      <c r="B257" s="98"/>
      <c r="C257" s="98"/>
      <c r="D257" s="98"/>
      <c r="E257" s="99"/>
      <c r="F257" s="25" t="s">
        <v>21</v>
      </c>
      <c r="G257" s="25" t="s">
        <v>2</v>
      </c>
    </row>
    <row r="258" spans="1:7" hidden="1" x14ac:dyDescent="0.25">
      <c r="A258" s="48" t="s">
        <v>676</v>
      </c>
      <c r="B258" s="49"/>
      <c r="C258" s="49"/>
      <c r="D258" s="49"/>
      <c r="E258" s="50"/>
      <c r="F258" s="7"/>
      <c r="G258" s="8">
        <f>F258/$F$266</f>
        <v>0</v>
      </c>
    </row>
    <row r="259" spans="1:7" x14ac:dyDescent="0.25">
      <c r="A259" s="48" t="s">
        <v>738</v>
      </c>
      <c r="B259" s="53"/>
      <c r="C259" s="49"/>
      <c r="D259" s="49"/>
      <c r="E259" s="50"/>
      <c r="F259" s="7">
        <v>2876.71</v>
      </c>
      <c r="G259" s="8">
        <f>F259/$F$266</f>
        <v>5.2973814008588804E-7</v>
      </c>
    </row>
    <row r="260" spans="1:7" hidden="1" x14ac:dyDescent="0.25">
      <c r="A260" s="89" t="s">
        <v>617</v>
      </c>
      <c r="B260" s="90"/>
      <c r="C260" s="90"/>
      <c r="D260" s="90"/>
      <c r="E260" s="91"/>
      <c r="F260" s="7"/>
      <c r="G260" s="8">
        <f>F260/$F$266</f>
        <v>0</v>
      </c>
    </row>
    <row r="261" spans="1:7" hidden="1" x14ac:dyDescent="0.25">
      <c r="A261" s="89" t="s">
        <v>689</v>
      </c>
      <c r="B261" s="90"/>
      <c r="C261" s="90"/>
      <c r="D261" s="90"/>
      <c r="E261" s="91"/>
      <c r="F261" s="7"/>
      <c r="G261" s="8">
        <f>F261/$F$266</f>
        <v>0</v>
      </c>
    </row>
    <row r="262" spans="1:7" hidden="1" x14ac:dyDescent="0.25">
      <c r="A262" s="89" t="s">
        <v>690</v>
      </c>
      <c r="B262" s="90"/>
      <c r="C262" s="90"/>
      <c r="D262" s="90"/>
      <c r="E262" s="91"/>
      <c r="F262" s="57"/>
      <c r="G262" s="8">
        <f t="shared" ref="G262:G263" si="10">F262/$F$266</f>
        <v>0</v>
      </c>
    </row>
    <row r="263" spans="1:7" ht="15" hidden="1" customHeight="1" x14ac:dyDescent="0.25">
      <c r="A263" s="89" t="s">
        <v>691</v>
      </c>
      <c r="B263" s="90"/>
      <c r="C263" s="90"/>
      <c r="D263" s="90"/>
      <c r="E263" s="91"/>
      <c r="F263" s="57"/>
      <c r="G263" s="8">
        <f t="shared" si="10"/>
        <v>0</v>
      </c>
    </row>
    <row r="264" spans="1:7" ht="15" customHeight="1" x14ac:dyDescent="0.25">
      <c r="A264" s="87" t="s">
        <v>246</v>
      </c>
      <c r="B264" s="92"/>
      <c r="C264" s="92"/>
      <c r="D264" s="92"/>
      <c r="E264" s="88"/>
      <c r="F264" s="7">
        <f>F259</f>
        <v>2876.71</v>
      </c>
      <c r="G264" s="8"/>
    </row>
    <row r="265" spans="1:7" ht="15" customHeight="1" x14ac:dyDescent="0.25"/>
    <row r="266" spans="1:7" ht="15" customHeight="1" x14ac:dyDescent="0.25">
      <c r="A266" s="103" t="s">
        <v>26</v>
      </c>
      <c r="B266" s="104"/>
      <c r="C266" s="104"/>
      <c r="D266" s="104"/>
      <c r="E266" s="105"/>
      <c r="F266" s="7">
        <f>F184+F205+F209+F213+F225+F235+F245+F254+F264+F201</f>
        <v>5430437762.1999998</v>
      </c>
      <c r="G266" s="8">
        <f>F266/$F$266</f>
        <v>1</v>
      </c>
    </row>
    <row r="267" spans="1:7" ht="15" customHeight="1" x14ac:dyDescent="0.25"/>
  </sheetData>
  <mergeCells count="52">
    <mergeCell ref="A266:E266"/>
    <mergeCell ref="A1:G1"/>
    <mergeCell ref="B248:C248"/>
    <mergeCell ref="D225:E225"/>
    <mergeCell ref="B238:C238"/>
    <mergeCell ref="D238:E238"/>
    <mergeCell ref="B225:C225"/>
    <mergeCell ref="D217:E217"/>
    <mergeCell ref="D212:E212"/>
    <mergeCell ref="D216:E216"/>
    <mergeCell ref="D218:E218"/>
    <mergeCell ref="D219:E219"/>
    <mergeCell ref="D221:E221"/>
    <mergeCell ref="B252:C252"/>
    <mergeCell ref="D220:E220"/>
    <mergeCell ref="D213:E213"/>
    <mergeCell ref="D222:E222"/>
    <mergeCell ref="B243:C243"/>
    <mergeCell ref="B244:C244"/>
    <mergeCell ref="D243:E243"/>
    <mergeCell ref="D244:E244"/>
    <mergeCell ref="D228:E228"/>
    <mergeCell ref="D229:E229"/>
    <mergeCell ref="D230:E230"/>
    <mergeCell ref="D231:E231"/>
    <mergeCell ref="D232:E232"/>
    <mergeCell ref="D233:E233"/>
    <mergeCell ref="D234:E234"/>
    <mergeCell ref="D223:E223"/>
    <mergeCell ref="D224:E224"/>
    <mergeCell ref="D242:E242"/>
    <mergeCell ref="B241:C241"/>
    <mergeCell ref="A264:E264"/>
    <mergeCell ref="B235:E235"/>
    <mergeCell ref="B254:C254"/>
    <mergeCell ref="A257:E257"/>
    <mergeCell ref="A261:E261"/>
    <mergeCell ref="B250:C250"/>
    <mergeCell ref="B249:C249"/>
    <mergeCell ref="A262:E262"/>
    <mergeCell ref="A263:E263"/>
    <mergeCell ref="B240:C240"/>
    <mergeCell ref="D239:E239"/>
    <mergeCell ref="D240:E240"/>
    <mergeCell ref="B251:C251"/>
    <mergeCell ref="B239:C239"/>
    <mergeCell ref="D241:E241"/>
    <mergeCell ref="B242:C242"/>
    <mergeCell ref="B253:C253"/>
    <mergeCell ref="B245:C245"/>
    <mergeCell ref="D245:E245"/>
    <mergeCell ref="A260:E26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2"/>
  <sheetViews>
    <sheetView zoomScale="80" zoomScaleNormal="80" workbookViewId="0">
      <selection activeCell="J188" sqref="J188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9.85546875" style="3" customWidth="1"/>
    <col min="9" max="9" width="18.140625" style="3" customWidth="1"/>
    <col min="10" max="10" width="14.85546875" style="3" customWidth="1"/>
    <col min="11" max="11" width="14.28515625" style="3" customWidth="1"/>
    <col min="12" max="12" width="12.42578125" style="3" customWidth="1"/>
    <col min="13" max="13" width="12" style="3" customWidth="1"/>
    <col min="14" max="14" width="32.7109375" style="3" customWidth="1"/>
    <col min="15" max="22" width="9.140625" style="3" customWidth="1"/>
    <col min="23" max="23" width="34.5703125" style="3" customWidth="1"/>
    <col min="24" max="26" width="9.140625" style="3" customWidth="1"/>
    <col min="27" max="27" width="18" style="3" customWidth="1"/>
    <col min="28" max="28" width="19.7109375" style="3" customWidth="1"/>
    <col min="29" max="53" width="0" style="3" hidden="1" customWidth="1"/>
    <col min="54" max="54" width="43.42578125" style="3" bestFit="1" customWidth="1"/>
    <col min="55" max="16384" width="9.140625" style="3"/>
  </cols>
  <sheetData>
    <row r="1" spans="1:8" ht="33.75" customHeight="1" x14ac:dyDescent="0.25">
      <c r="A1" s="106" t="s">
        <v>720</v>
      </c>
      <c r="B1" s="107"/>
      <c r="C1" s="107"/>
      <c r="D1" s="107"/>
      <c r="E1" s="107"/>
      <c r="F1" s="107"/>
      <c r="G1" s="107"/>
    </row>
    <row r="2" spans="1:8" ht="18.75" x14ac:dyDescent="0.3">
      <c r="A2" s="4"/>
      <c r="B2" s="4"/>
      <c r="C2" s="4"/>
    </row>
    <row r="3" spans="1:8" x14ac:dyDescent="0.25">
      <c r="A3" s="3" t="s">
        <v>414</v>
      </c>
    </row>
    <row r="4" spans="1:8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413</v>
      </c>
    </row>
    <row r="5" spans="1:8" ht="30" x14ac:dyDescent="0.25">
      <c r="A5" s="5" t="s">
        <v>355</v>
      </c>
      <c r="B5" s="5" t="s">
        <v>157</v>
      </c>
      <c r="C5" s="5" t="s">
        <v>158</v>
      </c>
      <c r="D5" s="5" t="s">
        <v>371</v>
      </c>
      <c r="E5" s="6">
        <v>1002</v>
      </c>
      <c r="F5" s="7">
        <v>1037305.84</v>
      </c>
      <c r="G5" s="8">
        <f t="shared" ref="G5:G36" si="0">F5/$F$220</f>
        <v>6.0756778963434298E-4</v>
      </c>
      <c r="H5" s="58"/>
    </row>
    <row r="6" spans="1:8" x14ac:dyDescent="0.25">
      <c r="A6" s="5" t="s">
        <v>611</v>
      </c>
      <c r="B6" s="5" t="s">
        <v>129</v>
      </c>
      <c r="C6" s="5" t="s">
        <v>130</v>
      </c>
      <c r="D6" s="5" t="s">
        <v>612</v>
      </c>
      <c r="E6" s="6">
        <v>30800</v>
      </c>
      <c r="F6" s="7">
        <v>31468976</v>
      </c>
      <c r="G6" s="8">
        <f t="shared" si="0"/>
        <v>1.8431918006338602E-2</v>
      </c>
      <c r="H6" s="58"/>
    </row>
    <row r="7" spans="1:8" x14ac:dyDescent="0.25">
      <c r="A7" s="80" t="s">
        <v>406</v>
      </c>
      <c r="B7" s="80" t="s">
        <v>240</v>
      </c>
      <c r="C7" s="80" t="s">
        <v>241</v>
      </c>
      <c r="D7" s="80" t="s">
        <v>51</v>
      </c>
      <c r="E7" s="6">
        <v>9840</v>
      </c>
      <c r="F7" s="7">
        <v>9990093.1600000001</v>
      </c>
      <c r="G7" s="8">
        <f t="shared" si="0"/>
        <v>5.8513685987368674E-3</v>
      </c>
      <c r="H7" s="58"/>
    </row>
    <row r="8" spans="1:8" ht="30" x14ac:dyDescent="0.25">
      <c r="A8" s="77" t="s">
        <v>265</v>
      </c>
      <c r="B8" s="77" t="s">
        <v>151</v>
      </c>
      <c r="C8" s="77" t="s">
        <v>152</v>
      </c>
      <c r="D8" s="77" t="s">
        <v>117</v>
      </c>
      <c r="E8" s="6">
        <v>24500</v>
      </c>
      <c r="F8" s="7">
        <v>25309839.66</v>
      </c>
      <c r="G8" s="8">
        <f t="shared" si="0"/>
        <v>1.4824406404793624E-2</v>
      </c>
      <c r="H8" s="58"/>
    </row>
    <row r="9" spans="1:8" ht="30" x14ac:dyDescent="0.25">
      <c r="A9" s="5" t="s">
        <v>330</v>
      </c>
      <c r="B9" s="5" t="s">
        <v>224</v>
      </c>
      <c r="C9" s="5" t="s">
        <v>225</v>
      </c>
      <c r="D9" s="5" t="s">
        <v>47</v>
      </c>
      <c r="E9" s="6">
        <v>47099</v>
      </c>
      <c r="F9" s="7">
        <v>48688120.259999998</v>
      </c>
      <c r="G9" s="8">
        <f t="shared" si="0"/>
        <v>2.8517465598978282E-2</v>
      </c>
      <c r="H9" s="58"/>
    </row>
    <row r="10" spans="1:8" ht="30" x14ac:dyDescent="0.25">
      <c r="A10" s="66" t="s">
        <v>363</v>
      </c>
      <c r="B10" s="66" t="s">
        <v>224</v>
      </c>
      <c r="C10" s="66" t="s">
        <v>225</v>
      </c>
      <c r="D10" s="66" t="s">
        <v>379</v>
      </c>
      <c r="E10" s="6">
        <v>12150</v>
      </c>
      <c r="F10" s="7">
        <v>12746686.5</v>
      </c>
      <c r="G10" s="8">
        <f t="shared" si="0"/>
        <v>7.4659525121028138E-3</v>
      </c>
      <c r="H10" s="58"/>
    </row>
    <row r="11" spans="1:8" ht="30" x14ac:dyDescent="0.25">
      <c r="A11" s="5" t="s">
        <v>306</v>
      </c>
      <c r="B11" s="5" t="s">
        <v>197</v>
      </c>
      <c r="C11" s="5" t="s">
        <v>198</v>
      </c>
      <c r="D11" s="5" t="s">
        <v>90</v>
      </c>
      <c r="E11" s="6">
        <v>3423</v>
      </c>
      <c r="F11" s="7">
        <v>3497621.4</v>
      </c>
      <c r="G11" s="8">
        <f t="shared" si="0"/>
        <v>2.0486167348443504E-3</v>
      </c>
      <c r="H11" s="58"/>
    </row>
    <row r="12" spans="1:8" ht="30" x14ac:dyDescent="0.25">
      <c r="A12" s="5" t="s">
        <v>645</v>
      </c>
      <c r="B12" s="5" t="s">
        <v>197</v>
      </c>
      <c r="C12" s="5" t="s">
        <v>198</v>
      </c>
      <c r="D12" s="5" t="s">
        <v>646</v>
      </c>
      <c r="E12" s="6">
        <v>1000</v>
      </c>
      <c r="F12" s="7">
        <v>1021800</v>
      </c>
      <c r="G12" s="8">
        <f t="shared" si="0"/>
        <v>5.9848575367933113E-4</v>
      </c>
      <c r="H12" s="58"/>
    </row>
    <row r="13" spans="1:8" ht="30" x14ac:dyDescent="0.25">
      <c r="A13" s="5" t="s">
        <v>534</v>
      </c>
      <c r="B13" s="5" t="s">
        <v>157</v>
      </c>
      <c r="C13" s="5" t="s">
        <v>158</v>
      </c>
      <c r="D13" s="5" t="s">
        <v>531</v>
      </c>
      <c r="E13" s="6">
        <v>1000</v>
      </c>
      <c r="F13" s="7">
        <v>1004410</v>
      </c>
      <c r="G13" s="8">
        <f t="shared" si="0"/>
        <v>5.8830013295464571E-4</v>
      </c>
      <c r="H13" s="58"/>
    </row>
    <row r="14" spans="1:8" x14ac:dyDescent="0.25">
      <c r="A14" s="5" t="s">
        <v>570</v>
      </c>
      <c r="B14" s="5" t="s">
        <v>129</v>
      </c>
      <c r="C14" s="5" t="s">
        <v>130</v>
      </c>
      <c r="D14" s="5" t="s">
        <v>568</v>
      </c>
      <c r="E14" s="6">
        <v>8450</v>
      </c>
      <c r="F14" s="7">
        <v>8689135</v>
      </c>
      <c r="G14" s="8">
        <f t="shared" si="0"/>
        <v>5.0893751314312532E-3</v>
      </c>
      <c r="H14" s="58"/>
    </row>
    <row r="15" spans="1:8" ht="30" x14ac:dyDescent="0.25">
      <c r="A15" s="5" t="s">
        <v>312</v>
      </c>
      <c r="B15" s="5" t="s">
        <v>197</v>
      </c>
      <c r="C15" s="5" t="s">
        <v>198</v>
      </c>
      <c r="D15" s="5" t="s">
        <v>92</v>
      </c>
      <c r="E15" s="6">
        <v>140</v>
      </c>
      <c r="F15" s="7">
        <v>141279.6</v>
      </c>
      <c r="G15" s="8">
        <f t="shared" si="0"/>
        <v>8.2749880490814675E-5</v>
      </c>
      <c r="H15" s="58"/>
    </row>
    <row r="16" spans="1:8" x14ac:dyDescent="0.25">
      <c r="A16" s="5" t="s">
        <v>354</v>
      </c>
      <c r="B16" s="5" t="s">
        <v>135</v>
      </c>
      <c r="C16" s="5" t="s">
        <v>136</v>
      </c>
      <c r="D16" s="5" t="s">
        <v>370</v>
      </c>
      <c r="E16" s="6">
        <v>5000</v>
      </c>
      <c r="F16" s="7">
        <v>5165174.3</v>
      </c>
      <c r="G16" s="8">
        <f t="shared" si="0"/>
        <v>3.0253310176361434E-3</v>
      </c>
      <c r="H16" s="58"/>
    </row>
    <row r="17" spans="1:8" ht="30" x14ac:dyDescent="0.25">
      <c r="A17" s="5" t="s">
        <v>308</v>
      </c>
      <c r="B17" s="5" t="s">
        <v>197</v>
      </c>
      <c r="C17" s="5" t="s">
        <v>198</v>
      </c>
      <c r="D17" s="5" t="s">
        <v>91</v>
      </c>
      <c r="E17" s="6">
        <v>4000</v>
      </c>
      <c r="F17" s="7">
        <v>4103880</v>
      </c>
      <c r="G17" s="8">
        <f t="shared" si="0"/>
        <v>2.4037127762864879E-3</v>
      </c>
      <c r="H17" s="58"/>
    </row>
    <row r="18" spans="1:8" x14ac:dyDescent="0.25">
      <c r="A18" s="72" t="s">
        <v>36</v>
      </c>
      <c r="B18" s="72" t="s">
        <v>129</v>
      </c>
      <c r="C18" s="72" t="s">
        <v>130</v>
      </c>
      <c r="D18" s="72" t="s">
        <v>103</v>
      </c>
      <c r="E18" s="6">
        <v>14500</v>
      </c>
      <c r="F18" s="7">
        <v>15643470</v>
      </c>
      <c r="G18" s="8">
        <f t="shared" si="0"/>
        <v>9.1626482022998685E-3</v>
      </c>
      <c r="H18" s="58"/>
    </row>
    <row r="19" spans="1:8" ht="30" x14ac:dyDescent="0.25">
      <c r="A19" s="5" t="s">
        <v>291</v>
      </c>
      <c r="B19" s="5" t="s">
        <v>185</v>
      </c>
      <c r="C19" s="5" t="s">
        <v>186</v>
      </c>
      <c r="D19" s="5" t="s">
        <v>64</v>
      </c>
      <c r="E19" s="6">
        <v>5144</v>
      </c>
      <c r="F19" s="7">
        <v>5100327.4400000004</v>
      </c>
      <c r="G19" s="8">
        <f t="shared" si="0"/>
        <v>2.9873491015264962E-3</v>
      </c>
      <c r="H19" s="58"/>
    </row>
    <row r="20" spans="1:8" ht="30" x14ac:dyDescent="0.25">
      <c r="A20" s="5" t="s">
        <v>322</v>
      </c>
      <c r="B20" s="5" t="s">
        <v>207</v>
      </c>
      <c r="C20" s="5" t="s">
        <v>208</v>
      </c>
      <c r="D20" s="5" t="s">
        <v>108</v>
      </c>
      <c r="E20" s="6">
        <v>1660</v>
      </c>
      <c r="F20" s="7">
        <v>1698101.13</v>
      </c>
      <c r="G20" s="8">
        <f t="shared" si="0"/>
        <v>9.9460690410234278E-4</v>
      </c>
      <c r="H20" s="58"/>
    </row>
    <row r="21" spans="1:8" x14ac:dyDescent="0.25">
      <c r="A21" s="82" t="s">
        <v>38</v>
      </c>
      <c r="B21" s="82" t="s">
        <v>129</v>
      </c>
      <c r="C21" s="82" t="s">
        <v>130</v>
      </c>
      <c r="D21" s="82" t="s">
        <v>72</v>
      </c>
      <c r="E21" s="6">
        <v>9000</v>
      </c>
      <c r="F21" s="7">
        <v>13911183</v>
      </c>
      <c r="G21" s="8">
        <f t="shared" si="0"/>
        <v>8.1480180488609309E-3</v>
      </c>
      <c r="H21" s="58"/>
    </row>
    <row r="22" spans="1:8" ht="30" x14ac:dyDescent="0.25">
      <c r="A22" s="5" t="s">
        <v>294</v>
      </c>
      <c r="B22" s="5" t="s">
        <v>185</v>
      </c>
      <c r="C22" s="5" t="s">
        <v>186</v>
      </c>
      <c r="D22" s="5" t="s">
        <v>65</v>
      </c>
      <c r="E22" s="6">
        <v>22100</v>
      </c>
      <c r="F22" s="7">
        <v>23480587</v>
      </c>
      <c r="G22" s="8">
        <f t="shared" si="0"/>
        <v>1.3752981804196618E-2</v>
      </c>
      <c r="H22" s="58"/>
    </row>
    <row r="23" spans="1:8" ht="30" x14ac:dyDescent="0.25">
      <c r="A23" s="5" t="s">
        <v>272</v>
      </c>
      <c r="B23" s="5" t="s">
        <v>157</v>
      </c>
      <c r="C23" s="5" t="s">
        <v>158</v>
      </c>
      <c r="D23" s="5" t="s">
        <v>82</v>
      </c>
      <c r="E23" s="6">
        <v>4700</v>
      </c>
      <c r="F23" s="7">
        <v>4830425</v>
      </c>
      <c r="G23" s="8">
        <f t="shared" si="0"/>
        <v>2.829262621566337E-3</v>
      </c>
      <c r="H23" s="58"/>
    </row>
    <row r="24" spans="1:8" x14ac:dyDescent="0.25">
      <c r="A24" s="5" t="s">
        <v>571</v>
      </c>
      <c r="B24" s="5" t="s">
        <v>216</v>
      </c>
      <c r="C24" s="9" t="s">
        <v>217</v>
      </c>
      <c r="D24" s="5" t="s">
        <v>569</v>
      </c>
      <c r="E24" s="6">
        <v>3000</v>
      </c>
      <c r="F24" s="7">
        <v>3138960</v>
      </c>
      <c r="G24" s="8">
        <f t="shared" si="0"/>
        <v>1.8385426124185489E-3</v>
      </c>
      <c r="H24" s="58"/>
    </row>
    <row r="25" spans="1:8" ht="30" x14ac:dyDescent="0.25">
      <c r="A25" s="5" t="s">
        <v>296</v>
      </c>
      <c r="B25" s="5" t="s">
        <v>185</v>
      </c>
      <c r="C25" s="82" t="s">
        <v>186</v>
      </c>
      <c r="D25" s="5" t="s">
        <v>469</v>
      </c>
      <c r="E25" s="6">
        <v>2440</v>
      </c>
      <c r="F25" s="7">
        <v>2425530.7999999998</v>
      </c>
      <c r="G25" s="8">
        <f t="shared" si="0"/>
        <v>1.4206749157471431E-3</v>
      </c>
      <c r="H25" s="58"/>
    </row>
    <row r="26" spans="1:8" x14ac:dyDescent="0.25">
      <c r="A26" s="5" t="s">
        <v>351</v>
      </c>
      <c r="B26" s="5" t="s">
        <v>386</v>
      </c>
      <c r="C26" s="80" t="s">
        <v>387</v>
      </c>
      <c r="D26" s="5" t="s">
        <v>367</v>
      </c>
      <c r="E26" s="6">
        <v>142</v>
      </c>
      <c r="F26" s="7">
        <v>58622.68</v>
      </c>
      <c r="G26" s="8">
        <f t="shared" si="0"/>
        <v>3.4336307322863817E-5</v>
      </c>
      <c r="H26" s="58"/>
    </row>
    <row r="27" spans="1:8" x14ac:dyDescent="0.25">
      <c r="A27" s="5" t="s">
        <v>349</v>
      </c>
      <c r="B27" s="5" t="s">
        <v>131</v>
      </c>
      <c r="C27" s="77" t="s">
        <v>132</v>
      </c>
      <c r="D27" s="5" t="s">
        <v>365</v>
      </c>
      <c r="E27" s="6">
        <v>2500</v>
      </c>
      <c r="F27" s="7">
        <v>898325</v>
      </c>
      <c r="G27" s="8">
        <f t="shared" si="0"/>
        <v>5.2616433223134191E-4</v>
      </c>
      <c r="H27" s="58"/>
    </row>
    <row r="28" spans="1:8" x14ac:dyDescent="0.25">
      <c r="A28" s="5" t="s">
        <v>352</v>
      </c>
      <c r="B28" s="5" t="s">
        <v>388</v>
      </c>
      <c r="C28" s="67">
        <v>1028900508735</v>
      </c>
      <c r="D28" s="5" t="s">
        <v>368</v>
      </c>
      <c r="E28" s="6">
        <v>14717</v>
      </c>
      <c r="F28" s="7">
        <v>761678.34</v>
      </c>
      <c r="G28" s="8">
        <f t="shared" si="0"/>
        <v>4.4612804401656075E-4</v>
      </c>
      <c r="H28" s="58"/>
    </row>
    <row r="29" spans="1:8" ht="30" x14ac:dyDescent="0.25">
      <c r="A29" s="5" t="s">
        <v>307</v>
      </c>
      <c r="B29" s="5" t="s">
        <v>197</v>
      </c>
      <c r="C29" s="5" t="s">
        <v>198</v>
      </c>
      <c r="D29" s="5" t="s">
        <v>86</v>
      </c>
      <c r="E29" s="6">
        <v>1800</v>
      </c>
      <c r="F29" s="7">
        <v>1823148</v>
      </c>
      <c r="G29" s="8">
        <f t="shared" si="0"/>
        <v>1.0678489967204591E-3</v>
      </c>
      <c r="H29" s="58"/>
    </row>
    <row r="30" spans="1:8" x14ac:dyDescent="0.25">
      <c r="A30" s="72" t="s">
        <v>27</v>
      </c>
      <c r="B30" s="72" t="s">
        <v>129</v>
      </c>
      <c r="C30" s="72" t="s">
        <v>130</v>
      </c>
      <c r="D30" s="72" t="s">
        <v>94</v>
      </c>
      <c r="E30" s="6">
        <v>13000</v>
      </c>
      <c r="F30" s="7">
        <v>11469510</v>
      </c>
      <c r="G30" s="8">
        <f t="shared" si="0"/>
        <v>6.7178883702120034E-3</v>
      </c>
      <c r="H30" s="58"/>
    </row>
    <row r="31" spans="1:8" ht="30" x14ac:dyDescent="0.25">
      <c r="A31" s="5" t="s">
        <v>292</v>
      </c>
      <c r="B31" s="5" t="s">
        <v>185</v>
      </c>
      <c r="C31" s="5" t="s">
        <v>186</v>
      </c>
      <c r="D31" s="5" t="s">
        <v>62</v>
      </c>
      <c r="E31" s="6">
        <v>21849</v>
      </c>
      <c r="F31" s="7">
        <v>22299089.399999999</v>
      </c>
      <c r="G31" s="8">
        <f t="shared" si="0"/>
        <v>1.3060958432101959E-2</v>
      </c>
      <c r="H31" s="58"/>
    </row>
    <row r="32" spans="1:8" x14ac:dyDescent="0.25">
      <c r="A32" s="5" t="s">
        <v>316</v>
      </c>
      <c r="B32" s="5" t="s">
        <v>203</v>
      </c>
      <c r="C32" s="5" t="s">
        <v>204</v>
      </c>
      <c r="D32" s="5" t="s">
        <v>468</v>
      </c>
      <c r="E32" s="6">
        <v>5591</v>
      </c>
      <c r="F32" s="7">
        <v>5756773.1500000004</v>
      </c>
      <c r="G32" s="8">
        <f t="shared" si="0"/>
        <v>3.3718405925217141E-3</v>
      </c>
      <c r="H32" s="58"/>
    </row>
    <row r="33" spans="1:8" x14ac:dyDescent="0.25">
      <c r="A33" s="5" t="s">
        <v>693</v>
      </c>
      <c r="B33" s="5" t="s">
        <v>129</v>
      </c>
      <c r="C33" s="5" t="s">
        <v>130</v>
      </c>
      <c r="D33" s="5" t="s">
        <v>692</v>
      </c>
      <c r="E33" s="6">
        <v>1500</v>
      </c>
      <c r="F33" s="7">
        <v>1510950</v>
      </c>
      <c r="G33" s="8">
        <f t="shared" si="0"/>
        <v>8.8498928314913422E-4</v>
      </c>
      <c r="H33" s="58"/>
    </row>
    <row r="34" spans="1:8" ht="30" x14ac:dyDescent="0.25">
      <c r="A34" s="77" t="s">
        <v>309</v>
      </c>
      <c r="B34" s="77" t="s">
        <v>197</v>
      </c>
      <c r="C34" s="77" t="s">
        <v>198</v>
      </c>
      <c r="D34" s="77" t="s">
        <v>87</v>
      </c>
      <c r="E34" s="6">
        <v>7098</v>
      </c>
      <c r="F34" s="7">
        <v>7219872.6600000001</v>
      </c>
      <c r="G34" s="8">
        <f t="shared" si="0"/>
        <v>4.2288030244557618E-3</v>
      </c>
      <c r="H34" s="58"/>
    </row>
    <row r="35" spans="1:8" x14ac:dyDescent="0.25">
      <c r="A35" s="5" t="s">
        <v>350</v>
      </c>
      <c r="B35" s="5" t="s">
        <v>384</v>
      </c>
      <c r="C35" s="5" t="s">
        <v>385</v>
      </c>
      <c r="D35" s="5" t="s">
        <v>366</v>
      </c>
      <c r="E35" s="6">
        <v>138</v>
      </c>
      <c r="F35" s="7">
        <v>63553.62</v>
      </c>
      <c r="G35" s="8">
        <f t="shared" si="0"/>
        <v>3.7224443300792533E-5</v>
      </c>
      <c r="H35" s="58"/>
    </row>
    <row r="36" spans="1:8" ht="30" x14ac:dyDescent="0.25">
      <c r="A36" s="5" t="s">
        <v>269</v>
      </c>
      <c r="B36" s="5" t="s">
        <v>157</v>
      </c>
      <c r="C36" s="5" t="s">
        <v>158</v>
      </c>
      <c r="D36" s="5" t="s">
        <v>78</v>
      </c>
      <c r="E36" s="6">
        <v>4737</v>
      </c>
      <c r="F36" s="7">
        <v>4801281.09</v>
      </c>
      <c r="G36" s="8">
        <f t="shared" si="0"/>
        <v>2.8121925345223823E-3</v>
      </c>
      <c r="H36" s="58"/>
    </row>
    <row r="37" spans="1:8" x14ac:dyDescent="0.25">
      <c r="A37" s="5" t="s">
        <v>722</v>
      </c>
      <c r="B37" s="5" t="s">
        <v>707</v>
      </c>
      <c r="C37" s="9" t="s">
        <v>706</v>
      </c>
      <c r="D37" s="5" t="s">
        <v>721</v>
      </c>
      <c r="E37" s="6">
        <v>8500</v>
      </c>
      <c r="F37" s="7">
        <v>8417040</v>
      </c>
      <c r="G37" s="8">
        <f t="shared" ref="G37:G68" si="1">F37/$F$220</f>
        <v>4.9300044315414727E-3</v>
      </c>
      <c r="H37" s="58"/>
    </row>
    <row r="38" spans="1:8" x14ac:dyDescent="0.25">
      <c r="A38" s="5" t="s">
        <v>505</v>
      </c>
      <c r="B38" s="5" t="s">
        <v>216</v>
      </c>
      <c r="C38" s="5" t="s">
        <v>217</v>
      </c>
      <c r="D38" s="5" t="s">
        <v>502</v>
      </c>
      <c r="E38" s="6">
        <v>4000</v>
      </c>
      <c r="F38" s="7">
        <v>4018720</v>
      </c>
      <c r="G38" s="8">
        <f t="shared" si="1"/>
        <v>2.3538331063086724E-3</v>
      </c>
      <c r="H38" s="58"/>
    </row>
    <row r="39" spans="1:8" ht="16.5" customHeight="1" x14ac:dyDescent="0.25">
      <c r="A39" s="5" t="s">
        <v>674</v>
      </c>
      <c r="B39" s="5" t="s">
        <v>135</v>
      </c>
      <c r="C39" s="5" t="s">
        <v>136</v>
      </c>
      <c r="D39" s="5" t="s">
        <v>673</v>
      </c>
      <c r="E39" s="6">
        <v>10600</v>
      </c>
      <c r="F39" s="7">
        <v>10694438.9</v>
      </c>
      <c r="G39" s="8">
        <f t="shared" si="1"/>
        <v>6.2639159573733188E-3</v>
      </c>
      <c r="H39" s="58"/>
    </row>
    <row r="40" spans="1:8" x14ac:dyDescent="0.25">
      <c r="A40" s="57" t="s">
        <v>353</v>
      </c>
      <c r="B40" s="57" t="s">
        <v>389</v>
      </c>
      <c r="C40" s="80" t="s">
        <v>390</v>
      </c>
      <c r="D40" s="57" t="s">
        <v>369</v>
      </c>
      <c r="E40" s="6">
        <v>14650</v>
      </c>
      <c r="F40" s="7">
        <v>3715240</v>
      </c>
      <c r="G40" s="8">
        <f t="shared" si="1"/>
        <v>2.1760796745934606E-3</v>
      </c>
      <c r="H40" s="58"/>
    </row>
    <row r="41" spans="1:8" ht="30" x14ac:dyDescent="0.25">
      <c r="A41" s="5" t="s">
        <v>310</v>
      </c>
      <c r="B41" s="5" t="s">
        <v>197</v>
      </c>
      <c r="C41" s="72" t="s">
        <v>198</v>
      </c>
      <c r="D41" s="5" t="s">
        <v>88</v>
      </c>
      <c r="E41" s="6">
        <v>5410</v>
      </c>
      <c r="F41" s="7">
        <v>5565104.7000000002</v>
      </c>
      <c r="G41" s="8">
        <f t="shared" si="1"/>
        <v>3.2595770999059386E-3</v>
      </c>
      <c r="H41" s="58"/>
    </row>
    <row r="42" spans="1:8" x14ac:dyDescent="0.25">
      <c r="A42" s="5" t="s">
        <v>608</v>
      </c>
      <c r="B42" s="5" t="s">
        <v>129</v>
      </c>
      <c r="C42" s="5" t="s">
        <v>130</v>
      </c>
      <c r="D42" s="5" t="s">
        <v>598</v>
      </c>
      <c r="E42" s="6">
        <v>46200</v>
      </c>
      <c r="F42" s="7">
        <v>46936428</v>
      </c>
      <c r="G42" s="8">
        <f t="shared" si="1"/>
        <v>2.7491469452530497E-2</v>
      </c>
      <c r="H42" s="58"/>
    </row>
    <row r="43" spans="1:8" x14ac:dyDescent="0.25">
      <c r="A43" s="5" t="s">
        <v>356</v>
      </c>
      <c r="B43" s="5" t="s">
        <v>163</v>
      </c>
      <c r="C43" s="5" t="s">
        <v>164</v>
      </c>
      <c r="D43" s="5" t="s">
        <v>372</v>
      </c>
      <c r="E43" s="6">
        <v>20000</v>
      </c>
      <c r="F43" s="7">
        <v>19967400</v>
      </c>
      <c r="G43" s="8">
        <f t="shared" si="1"/>
        <v>1.1695248030942138E-2</v>
      </c>
      <c r="H43" s="58"/>
    </row>
    <row r="44" spans="1:8" x14ac:dyDescent="0.25">
      <c r="A44" s="46" t="s">
        <v>358</v>
      </c>
      <c r="B44" s="46" t="s">
        <v>163</v>
      </c>
      <c r="C44" s="46" t="s">
        <v>164</v>
      </c>
      <c r="D44" s="46" t="s">
        <v>374</v>
      </c>
      <c r="E44" s="6">
        <v>5500</v>
      </c>
      <c r="F44" s="7">
        <v>5489385</v>
      </c>
      <c r="G44" s="8">
        <f t="shared" si="1"/>
        <v>3.2152267752603397E-3</v>
      </c>
      <c r="H44" s="58"/>
    </row>
    <row r="45" spans="1:8" ht="30" x14ac:dyDescent="0.25">
      <c r="A45" s="5" t="s">
        <v>311</v>
      </c>
      <c r="B45" s="5" t="s">
        <v>197</v>
      </c>
      <c r="C45" s="5" t="s">
        <v>198</v>
      </c>
      <c r="D45" s="5" t="s">
        <v>89</v>
      </c>
      <c r="E45" s="6">
        <v>12170</v>
      </c>
      <c r="F45" s="7">
        <v>12342814</v>
      </c>
      <c r="G45" s="8">
        <f t="shared" si="1"/>
        <v>7.2293974743724799E-3</v>
      </c>
      <c r="H45" s="58"/>
    </row>
    <row r="46" spans="1:8" x14ac:dyDescent="0.25">
      <c r="A46" s="5" t="s">
        <v>300</v>
      </c>
      <c r="B46" s="5" t="s">
        <v>187</v>
      </c>
      <c r="C46" s="5" t="s">
        <v>188</v>
      </c>
      <c r="D46" s="5" t="s">
        <v>58</v>
      </c>
      <c r="E46" s="6">
        <v>30048</v>
      </c>
      <c r="F46" s="7">
        <v>30357193.920000002</v>
      </c>
      <c r="G46" s="8">
        <f t="shared" si="1"/>
        <v>1.7780728207869259E-2</v>
      </c>
      <c r="H46" s="58"/>
    </row>
    <row r="47" spans="1:8" x14ac:dyDescent="0.25">
      <c r="A47" s="5" t="s">
        <v>319</v>
      </c>
      <c r="B47" s="5" t="s">
        <v>203</v>
      </c>
      <c r="C47" s="5" t="s">
        <v>204</v>
      </c>
      <c r="D47" s="5" t="s">
        <v>105</v>
      </c>
      <c r="E47" s="6">
        <v>23998</v>
      </c>
      <c r="F47" s="7">
        <v>24270137.32</v>
      </c>
      <c r="G47" s="8">
        <f t="shared" si="1"/>
        <v>1.4215434944080115E-2</v>
      </c>
      <c r="H47" s="58"/>
    </row>
    <row r="48" spans="1:8" x14ac:dyDescent="0.25">
      <c r="A48" s="5" t="s">
        <v>39</v>
      </c>
      <c r="B48" s="5" t="s">
        <v>129</v>
      </c>
      <c r="C48" s="5" t="s">
        <v>130</v>
      </c>
      <c r="D48" s="5" t="s">
        <v>73</v>
      </c>
      <c r="E48" s="6">
        <v>50324</v>
      </c>
      <c r="F48" s="7">
        <v>67505867.510000005</v>
      </c>
      <c r="G48" s="8">
        <f t="shared" si="1"/>
        <v>3.9539342331669038E-2</v>
      </c>
      <c r="H48" s="58"/>
    </row>
    <row r="49" spans="1:8" x14ac:dyDescent="0.25">
      <c r="A49" s="5" t="s">
        <v>506</v>
      </c>
      <c r="B49" s="5" t="s">
        <v>230</v>
      </c>
      <c r="C49" s="5" t="s">
        <v>231</v>
      </c>
      <c r="D49" s="5" t="s">
        <v>503</v>
      </c>
      <c r="E49" s="6">
        <v>3000</v>
      </c>
      <c r="F49" s="7">
        <v>3026940</v>
      </c>
      <c r="G49" s="8">
        <f t="shared" si="1"/>
        <v>1.7729305805853539E-3</v>
      </c>
      <c r="H49" s="58"/>
    </row>
    <row r="50" spans="1:8" ht="30" x14ac:dyDescent="0.25">
      <c r="A50" s="57" t="s">
        <v>271</v>
      </c>
      <c r="B50" s="57" t="s">
        <v>157</v>
      </c>
      <c r="C50" s="57" t="s">
        <v>158</v>
      </c>
      <c r="D50" s="57" t="s">
        <v>79</v>
      </c>
      <c r="E50" s="6">
        <v>630</v>
      </c>
      <c r="F50" s="7">
        <v>636552</v>
      </c>
      <c r="G50" s="8">
        <f t="shared" si="1"/>
        <v>3.7283940445888194E-4</v>
      </c>
      <c r="H50" s="58"/>
    </row>
    <row r="51" spans="1:8" ht="30" x14ac:dyDescent="0.25">
      <c r="A51" s="80" t="s">
        <v>273</v>
      </c>
      <c r="B51" s="80" t="s">
        <v>157</v>
      </c>
      <c r="C51" s="80" t="s">
        <v>158</v>
      </c>
      <c r="D51" s="80" t="s">
        <v>80</v>
      </c>
      <c r="E51" s="6">
        <v>2000</v>
      </c>
      <c r="F51" s="7">
        <v>2002000</v>
      </c>
      <c r="G51" s="8">
        <f t="shared" si="1"/>
        <v>1.172605675147799E-3</v>
      </c>
      <c r="H51" s="58"/>
    </row>
    <row r="52" spans="1:8" ht="30" x14ac:dyDescent="0.25">
      <c r="A52" s="5" t="s">
        <v>327</v>
      </c>
      <c r="B52" s="5" t="s">
        <v>220</v>
      </c>
      <c r="C52" s="5" t="s">
        <v>221</v>
      </c>
      <c r="D52" s="5" t="s">
        <v>116</v>
      </c>
      <c r="E52" s="6">
        <v>5735</v>
      </c>
      <c r="F52" s="7">
        <v>5934692.7000000002</v>
      </c>
      <c r="G52" s="8">
        <f t="shared" si="1"/>
        <v>3.4760511190200867E-3</v>
      </c>
      <c r="H52" s="58"/>
    </row>
    <row r="53" spans="1:8" x14ac:dyDescent="0.25">
      <c r="A53" s="38" t="s">
        <v>29</v>
      </c>
      <c r="B53" s="38" t="s">
        <v>129</v>
      </c>
      <c r="C53" s="38" t="s">
        <v>130</v>
      </c>
      <c r="D53" s="38" t="s">
        <v>96</v>
      </c>
      <c r="E53" s="6">
        <v>40961</v>
      </c>
      <c r="F53" s="7">
        <v>40928640.810000002</v>
      </c>
      <c r="G53" s="8">
        <f t="shared" si="1"/>
        <v>2.3972605639306598E-2</v>
      </c>
      <c r="H53" s="58"/>
    </row>
    <row r="54" spans="1:8" x14ac:dyDescent="0.25">
      <c r="A54" s="52" t="s">
        <v>30</v>
      </c>
      <c r="B54" s="52" t="s">
        <v>129</v>
      </c>
      <c r="C54" s="52" t="s">
        <v>130</v>
      </c>
      <c r="D54" s="52" t="s">
        <v>97</v>
      </c>
      <c r="E54" s="6">
        <v>83650</v>
      </c>
      <c r="F54" s="7">
        <v>86286648</v>
      </c>
      <c r="G54" s="8">
        <f t="shared" si="1"/>
        <v>5.0539567000140097E-2</v>
      </c>
      <c r="H54" s="58"/>
    </row>
    <row r="55" spans="1:8" x14ac:dyDescent="0.25">
      <c r="A55" s="71" t="s">
        <v>31</v>
      </c>
      <c r="B55" s="71" t="s">
        <v>129</v>
      </c>
      <c r="C55" s="71" t="s">
        <v>130</v>
      </c>
      <c r="D55" s="71" t="s">
        <v>98</v>
      </c>
      <c r="E55" s="6">
        <v>10000</v>
      </c>
      <c r="F55" s="7">
        <v>9095900</v>
      </c>
      <c r="G55" s="8">
        <f t="shared" si="1"/>
        <v>5.3276243559324992E-3</v>
      </c>
      <c r="H55" s="58"/>
    </row>
    <row r="56" spans="1:8" x14ac:dyDescent="0.25">
      <c r="A56" s="71" t="s">
        <v>325</v>
      </c>
      <c r="B56" s="71" t="s">
        <v>211</v>
      </c>
      <c r="C56" s="71" t="s">
        <v>212</v>
      </c>
      <c r="D56" s="71" t="s">
        <v>111</v>
      </c>
      <c r="E56" s="6">
        <v>4545</v>
      </c>
      <c r="F56" s="7">
        <v>4585814.0999999996</v>
      </c>
      <c r="G56" s="8">
        <f t="shared" si="1"/>
        <v>2.6859898295868109E-3</v>
      </c>
      <c r="H56" s="58"/>
    </row>
    <row r="57" spans="1:8" x14ac:dyDescent="0.25">
      <c r="A57" s="5" t="s">
        <v>32</v>
      </c>
      <c r="B57" s="5" t="s">
        <v>129</v>
      </c>
      <c r="C57" s="5" t="s">
        <v>130</v>
      </c>
      <c r="D57" s="71" t="s">
        <v>99</v>
      </c>
      <c r="E57" s="6">
        <v>55126</v>
      </c>
      <c r="F57" s="7">
        <v>54121053.020000003</v>
      </c>
      <c r="G57" s="8">
        <f t="shared" si="1"/>
        <v>3.169962733078268E-2</v>
      </c>
      <c r="H57" s="58"/>
    </row>
    <row r="58" spans="1:8" x14ac:dyDescent="0.25">
      <c r="A58" s="52" t="s">
        <v>302</v>
      </c>
      <c r="B58" s="52" t="s">
        <v>191</v>
      </c>
      <c r="C58" s="52" t="s">
        <v>192</v>
      </c>
      <c r="D58" s="80" t="s">
        <v>70</v>
      </c>
      <c r="E58" s="6">
        <v>2000</v>
      </c>
      <c r="F58" s="7">
        <v>2005480</v>
      </c>
      <c r="G58" s="8">
        <f t="shared" si="1"/>
        <v>1.1746439707269768E-3</v>
      </c>
      <c r="H58" s="58"/>
    </row>
    <row r="59" spans="1:8" ht="30" x14ac:dyDescent="0.25">
      <c r="A59" s="52" t="s">
        <v>494</v>
      </c>
      <c r="B59" s="52" t="s">
        <v>137</v>
      </c>
      <c r="C59" s="57" t="s">
        <v>138</v>
      </c>
      <c r="D59" s="79" t="s">
        <v>490</v>
      </c>
      <c r="E59" s="6">
        <v>6200</v>
      </c>
      <c r="F59" s="7">
        <v>6420038</v>
      </c>
      <c r="G59" s="8">
        <f t="shared" si="1"/>
        <v>3.7603261705617006E-3</v>
      </c>
      <c r="H59" s="58"/>
    </row>
    <row r="60" spans="1:8" ht="30" x14ac:dyDescent="0.25">
      <c r="A60" s="5" t="s">
        <v>333</v>
      </c>
      <c r="B60" s="5" t="s">
        <v>456</v>
      </c>
      <c r="C60" s="5" t="s">
        <v>227</v>
      </c>
      <c r="D60" s="79" t="s">
        <v>45</v>
      </c>
      <c r="E60" s="6">
        <v>20548</v>
      </c>
      <c r="F60" s="7">
        <v>21460125.719999999</v>
      </c>
      <c r="G60" s="8">
        <f t="shared" si="1"/>
        <v>1.2569563041287334E-2</v>
      </c>
      <c r="H60" s="58"/>
    </row>
    <row r="61" spans="1:8" x14ac:dyDescent="0.25">
      <c r="A61" s="5" t="s">
        <v>336</v>
      </c>
      <c r="B61" s="5" t="s">
        <v>228</v>
      </c>
      <c r="C61" s="5" t="s">
        <v>229</v>
      </c>
      <c r="D61" s="77" t="s">
        <v>85</v>
      </c>
      <c r="E61" s="6">
        <v>15000</v>
      </c>
      <c r="F61" s="7">
        <v>15406950</v>
      </c>
      <c r="G61" s="8">
        <f t="shared" si="1"/>
        <v>9.0241143889702204E-3</v>
      </c>
      <c r="H61" s="58"/>
    </row>
    <row r="62" spans="1:8" x14ac:dyDescent="0.25">
      <c r="A62" s="5" t="s">
        <v>360</v>
      </c>
      <c r="B62" s="5" t="s">
        <v>179</v>
      </c>
      <c r="C62" s="5" t="s">
        <v>180</v>
      </c>
      <c r="D62" s="5" t="s">
        <v>376</v>
      </c>
      <c r="E62" s="6">
        <v>39</v>
      </c>
      <c r="F62" s="7">
        <v>39750.36</v>
      </c>
      <c r="G62" s="8">
        <f t="shared" si="1"/>
        <v>2.3282466396187843E-5</v>
      </c>
      <c r="H62" s="58"/>
    </row>
    <row r="63" spans="1:8" ht="30" x14ac:dyDescent="0.25">
      <c r="A63" s="5" t="s">
        <v>298</v>
      </c>
      <c r="B63" s="5" t="s">
        <v>185</v>
      </c>
      <c r="C63" s="5" t="s">
        <v>186</v>
      </c>
      <c r="D63" s="5" t="s">
        <v>479</v>
      </c>
      <c r="E63" s="6">
        <v>3000</v>
      </c>
      <c r="F63" s="7">
        <v>1722780</v>
      </c>
      <c r="G63" s="8">
        <f t="shared" si="1"/>
        <v>1.0090617407747878E-3</v>
      </c>
      <c r="H63" s="58"/>
    </row>
    <row r="64" spans="1:8" x14ac:dyDescent="0.25">
      <c r="A64" s="5" t="s">
        <v>587</v>
      </c>
      <c r="B64" s="5" t="s">
        <v>191</v>
      </c>
      <c r="C64" s="5" t="s">
        <v>192</v>
      </c>
      <c r="D64" s="5" t="s">
        <v>586</v>
      </c>
      <c r="E64" s="6">
        <v>2500</v>
      </c>
      <c r="F64" s="7">
        <v>2508025</v>
      </c>
      <c r="G64" s="8">
        <f t="shared" si="1"/>
        <v>1.4689931810252538E-3</v>
      </c>
      <c r="H64" s="58"/>
    </row>
    <row r="65" spans="1:8" x14ac:dyDescent="0.25">
      <c r="A65" s="5" t="s">
        <v>299</v>
      </c>
      <c r="B65" s="5" t="s">
        <v>187</v>
      </c>
      <c r="C65" s="38" t="s">
        <v>188</v>
      </c>
      <c r="D65" s="5" t="s">
        <v>59</v>
      </c>
      <c r="E65" s="6">
        <v>2813</v>
      </c>
      <c r="F65" s="7">
        <v>2768442.08</v>
      </c>
      <c r="G65" s="8">
        <f t="shared" si="1"/>
        <v>1.6215239232397487E-3</v>
      </c>
      <c r="H65" s="58"/>
    </row>
    <row r="66" spans="1:8" ht="30" x14ac:dyDescent="0.25">
      <c r="A66" s="5" t="s">
        <v>261</v>
      </c>
      <c r="B66" s="5" t="s">
        <v>145</v>
      </c>
      <c r="C66" s="5" t="s">
        <v>146</v>
      </c>
      <c r="D66" s="5" t="s">
        <v>93</v>
      </c>
      <c r="E66" s="6">
        <v>5000</v>
      </c>
      <c r="F66" s="7">
        <v>5012500</v>
      </c>
      <c r="G66" s="8">
        <f t="shared" si="1"/>
        <v>2.9359070662728979E-3</v>
      </c>
      <c r="H66" s="58"/>
    </row>
    <row r="67" spans="1:8" x14ac:dyDescent="0.25">
      <c r="A67" s="5" t="s">
        <v>538</v>
      </c>
      <c r="B67" s="5" t="s">
        <v>149</v>
      </c>
      <c r="C67" s="5" t="s">
        <v>150</v>
      </c>
      <c r="D67" s="5" t="s">
        <v>537</v>
      </c>
      <c r="E67" s="6">
        <v>1499</v>
      </c>
      <c r="F67" s="7">
        <v>1396971.04</v>
      </c>
      <c r="G67" s="8">
        <f t="shared" si="1"/>
        <v>8.1822985490565578E-4</v>
      </c>
      <c r="H67" s="58"/>
    </row>
    <row r="68" spans="1:8" x14ac:dyDescent="0.25">
      <c r="A68" s="5" t="s">
        <v>644</v>
      </c>
      <c r="B68" s="5" t="s">
        <v>240</v>
      </c>
      <c r="C68" s="5" t="s">
        <v>241</v>
      </c>
      <c r="D68" s="5" t="s">
        <v>54</v>
      </c>
      <c r="E68" s="6">
        <v>136</v>
      </c>
      <c r="F68" s="7">
        <v>128039.92</v>
      </c>
      <c r="G68" s="8">
        <f t="shared" si="1"/>
        <v>7.4995173245489592E-5</v>
      </c>
      <c r="H68" s="58"/>
    </row>
    <row r="69" spans="1:8" x14ac:dyDescent="0.25">
      <c r="A69" s="5" t="s">
        <v>34</v>
      </c>
      <c r="B69" s="5" t="s">
        <v>129</v>
      </c>
      <c r="C69" s="5" t="s">
        <v>130</v>
      </c>
      <c r="D69" s="5" t="s">
        <v>101</v>
      </c>
      <c r="E69" s="6">
        <v>22100</v>
      </c>
      <c r="F69" s="7">
        <v>19954532</v>
      </c>
      <c r="G69" s="8">
        <f t="shared" ref="G69:G100" si="2">F69/$F$220</f>
        <v>1.1687711023036142E-2</v>
      </c>
      <c r="H69" s="58"/>
    </row>
    <row r="70" spans="1:8" x14ac:dyDescent="0.25">
      <c r="A70" s="5" t="s">
        <v>266</v>
      </c>
      <c r="B70" s="5" t="s">
        <v>153</v>
      </c>
      <c r="C70" s="5" t="s">
        <v>154</v>
      </c>
      <c r="D70" s="5" t="s">
        <v>118</v>
      </c>
      <c r="E70" s="6">
        <v>2350</v>
      </c>
      <c r="F70" s="7">
        <v>2330471.5</v>
      </c>
      <c r="G70" s="8">
        <f t="shared" si="2"/>
        <v>1.3649970562788229E-3</v>
      </c>
      <c r="H70" s="58"/>
    </row>
    <row r="71" spans="1:8" x14ac:dyDescent="0.25">
      <c r="A71" s="5" t="s">
        <v>361</v>
      </c>
      <c r="B71" s="5" t="s">
        <v>391</v>
      </c>
      <c r="C71" s="5" t="s">
        <v>392</v>
      </c>
      <c r="D71" s="5" t="s">
        <v>377</v>
      </c>
      <c r="E71" s="6">
        <v>2314</v>
      </c>
      <c r="F71" s="7">
        <v>1749603.83</v>
      </c>
      <c r="G71" s="8">
        <f t="shared" si="2"/>
        <v>1.0247729172419204E-3</v>
      </c>
      <c r="H71" s="58"/>
    </row>
    <row r="72" spans="1:8" x14ac:dyDescent="0.25">
      <c r="A72" s="5" t="s">
        <v>535</v>
      </c>
      <c r="B72" s="5" t="s">
        <v>129</v>
      </c>
      <c r="C72" s="5" t="s">
        <v>130</v>
      </c>
      <c r="D72" s="5" t="s">
        <v>532</v>
      </c>
      <c r="E72" s="6">
        <v>22750</v>
      </c>
      <c r="F72" s="7">
        <v>23108767.5</v>
      </c>
      <c r="G72" s="8">
        <f t="shared" si="2"/>
        <v>1.3535200757328178E-2</v>
      </c>
      <c r="H72" s="58"/>
    </row>
    <row r="73" spans="1:8" x14ac:dyDescent="0.25">
      <c r="A73" s="5" t="s">
        <v>286</v>
      </c>
      <c r="B73" s="5" t="s">
        <v>179</v>
      </c>
      <c r="C73" s="5" t="s">
        <v>180</v>
      </c>
      <c r="D73" s="5" t="s">
        <v>113</v>
      </c>
      <c r="E73" s="6">
        <v>5000</v>
      </c>
      <c r="F73" s="7">
        <v>4914950</v>
      </c>
      <c r="G73" s="8">
        <f t="shared" si="2"/>
        <v>2.8787703611726644E-3</v>
      </c>
      <c r="H73" s="58"/>
    </row>
    <row r="74" spans="1:8" x14ac:dyDescent="0.25">
      <c r="A74" s="5" t="s">
        <v>279</v>
      </c>
      <c r="B74" s="5" t="s">
        <v>165</v>
      </c>
      <c r="C74" s="5" t="s">
        <v>166</v>
      </c>
      <c r="D74" s="5" t="s">
        <v>60</v>
      </c>
      <c r="E74" s="6">
        <v>5000</v>
      </c>
      <c r="F74" s="7">
        <v>5146250</v>
      </c>
      <c r="G74" s="8">
        <f t="shared" si="2"/>
        <v>3.0142467311335464E-3</v>
      </c>
      <c r="H74" s="58"/>
    </row>
    <row r="75" spans="1:8" ht="30" x14ac:dyDescent="0.25">
      <c r="A75" s="5" t="s">
        <v>507</v>
      </c>
      <c r="B75" s="5" t="s">
        <v>151</v>
      </c>
      <c r="C75" s="5" t="s">
        <v>152</v>
      </c>
      <c r="D75" s="78" t="s">
        <v>504</v>
      </c>
      <c r="E75" s="6">
        <v>4600</v>
      </c>
      <c r="F75" s="7">
        <v>4395208</v>
      </c>
      <c r="G75" s="8">
        <f t="shared" si="2"/>
        <v>2.5743485735539493E-3</v>
      </c>
      <c r="H75" s="58"/>
    </row>
    <row r="76" spans="1:8" x14ac:dyDescent="0.25">
      <c r="A76" s="5" t="s">
        <v>710</v>
      </c>
      <c r="B76" s="5" t="s">
        <v>129</v>
      </c>
      <c r="C76" s="5" t="s">
        <v>130</v>
      </c>
      <c r="D76" s="77" t="s">
        <v>696</v>
      </c>
      <c r="E76" s="6">
        <v>77800</v>
      </c>
      <c r="F76" s="7">
        <v>77758766</v>
      </c>
      <c r="G76" s="8">
        <f t="shared" si="2"/>
        <v>4.554464051153332E-2</v>
      </c>
      <c r="H76" s="58"/>
    </row>
    <row r="77" spans="1:8" x14ac:dyDescent="0.25">
      <c r="A77" s="5" t="s">
        <v>318</v>
      </c>
      <c r="B77" s="5" t="s">
        <v>203</v>
      </c>
      <c r="C77" s="5" t="s">
        <v>204</v>
      </c>
      <c r="D77" s="80" t="s">
        <v>106</v>
      </c>
      <c r="E77" s="6">
        <v>950</v>
      </c>
      <c r="F77" s="7">
        <v>889200</v>
      </c>
      <c r="G77" s="8">
        <f t="shared" si="2"/>
        <v>5.2081966350720421E-4</v>
      </c>
      <c r="H77" s="58"/>
    </row>
    <row r="78" spans="1:8" ht="30" x14ac:dyDescent="0.25">
      <c r="A78" s="5" t="s">
        <v>741</v>
      </c>
      <c r="B78" s="5" t="s">
        <v>600</v>
      </c>
      <c r="C78" s="11">
        <v>1057746555811</v>
      </c>
      <c r="D78" s="77" t="s">
        <v>599</v>
      </c>
      <c r="E78" s="6">
        <v>4000</v>
      </c>
      <c r="F78" s="7">
        <v>4074440</v>
      </c>
      <c r="G78" s="8">
        <f t="shared" si="2"/>
        <v>2.3864692642603384E-3</v>
      </c>
      <c r="H78" s="58"/>
    </row>
    <row r="79" spans="1:8" ht="30" x14ac:dyDescent="0.25">
      <c r="A79" s="82" t="s">
        <v>254</v>
      </c>
      <c r="B79" s="82" t="s">
        <v>137</v>
      </c>
      <c r="C79" s="82" t="s">
        <v>138</v>
      </c>
      <c r="D79" s="82" t="s">
        <v>478</v>
      </c>
      <c r="E79" s="6">
        <v>3200</v>
      </c>
      <c r="F79" s="7">
        <v>3178880</v>
      </c>
      <c r="G79" s="8">
        <f t="shared" si="2"/>
        <v>1.8619244398670504E-3</v>
      </c>
      <c r="H79" s="58"/>
    </row>
    <row r="80" spans="1:8" ht="30" x14ac:dyDescent="0.25">
      <c r="A80" s="5" t="s">
        <v>274</v>
      </c>
      <c r="B80" s="5" t="s">
        <v>157</v>
      </c>
      <c r="C80" s="80" t="s">
        <v>158</v>
      </c>
      <c r="D80" s="72" t="s">
        <v>81</v>
      </c>
      <c r="E80" s="6">
        <v>13000</v>
      </c>
      <c r="F80" s="7">
        <v>12508600</v>
      </c>
      <c r="G80" s="8">
        <f t="shared" si="2"/>
        <v>7.3265011729039741E-3</v>
      </c>
      <c r="H80" s="58"/>
    </row>
    <row r="81" spans="1:8" x14ac:dyDescent="0.25">
      <c r="A81" s="77" t="s">
        <v>362</v>
      </c>
      <c r="B81" s="77" t="s">
        <v>393</v>
      </c>
      <c r="C81" s="9" t="s">
        <v>394</v>
      </c>
      <c r="D81" s="77" t="s">
        <v>378</v>
      </c>
      <c r="E81" s="6">
        <v>11990</v>
      </c>
      <c r="F81" s="7">
        <v>11521256.470000001</v>
      </c>
      <c r="G81" s="8">
        <f t="shared" si="2"/>
        <v>6.7481971636140347E-3</v>
      </c>
      <c r="H81" s="58"/>
    </row>
    <row r="82" spans="1:8" x14ac:dyDescent="0.25">
      <c r="A82" s="5" t="s">
        <v>303</v>
      </c>
      <c r="B82" s="5" t="s">
        <v>193</v>
      </c>
      <c r="C82" s="82" t="s">
        <v>194</v>
      </c>
      <c r="D82" s="5" t="s">
        <v>68</v>
      </c>
      <c r="E82" s="6">
        <v>3405</v>
      </c>
      <c r="F82" s="7">
        <v>3407008.95</v>
      </c>
      <c r="G82" s="8">
        <f t="shared" si="2"/>
        <v>1.9955434715531188E-3</v>
      </c>
      <c r="H82" s="58"/>
    </row>
    <row r="83" spans="1:8" x14ac:dyDescent="0.25">
      <c r="A83" s="5" t="s">
        <v>449</v>
      </c>
      <c r="B83" s="5" t="s">
        <v>129</v>
      </c>
      <c r="C83" s="72" t="s">
        <v>130</v>
      </c>
      <c r="D83" s="71" t="s">
        <v>448</v>
      </c>
      <c r="E83" s="6">
        <v>23044</v>
      </c>
      <c r="F83" s="7">
        <v>21594993.280000001</v>
      </c>
      <c r="G83" s="8">
        <f t="shared" si="2"/>
        <v>1.2648557280173117E-2</v>
      </c>
      <c r="H83" s="58"/>
    </row>
    <row r="84" spans="1:8" x14ac:dyDescent="0.25">
      <c r="A84" s="5" t="s">
        <v>357</v>
      </c>
      <c r="B84" s="5" t="s">
        <v>163</v>
      </c>
      <c r="C84" s="5" t="s">
        <v>164</v>
      </c>
      <c r="D84" s="67" t="s">
        <v>373</v>
      </c>
      <c r="E84" s="6">
        <v>3000</v>
      </c>
      <c r="F84" s="7">
        <v>2822220</v>
      </c>
      <c r="G84" s="8">
        <f t="shared" si="2"/>
        <v>1.6530225716861243E-3</v>
      </c>
      <c r="H84" s="58"/>
    </row>
    <row r="85" spans="1:8" x14ac:dyDescent="0.25">
      <c r="A85" s="5" t="s">
        <v>278</v>
      </c>
      <c r="B85" s="5" t="s">
        <v>163</v>
      </c>
      <c r="C85" s="71" t="s">
        <v>164</v>
      </c>
      <c r="D85" s="5" t="s">
        <v>56</v>
      </c>
      <c r="E85" s="6">
        <v>1000</v>
      </c>
      <c r="F85" s="7">
        <v>891110</v>
      </c>
      <c r="G85" s="8">
        <f t="shared" si="2"/>
        <v>5.2193838320727028E-4</v>
      </c>
      <c r="H85" s="58"/>
    </row>
    <row r="86" spans="1:8" x14ac:dyDescent="0.25">
      <c r="A86" s="5" t="s">
        <v>259</v>
      </c>
      <c r="B86" s="5" t="s">
        <v>143</v>
      </c>
      <c r="C86" s="67" t="s">
        <v>144</v>
      </c>
      <c r="D86" s="5" t="s">
        <v>84</v>
      </c>
      <c r="E86" s="6">
        <v>23500</v>
      </c>
      <c r="F86" s="7">
        <v>22231940</v>
      </c>
      <c r="G86" s="8">
        <f t="shared" si="2"/>
        <v>1.3021627878893783E-2</v>
      </c>
      <c r="H86" s="58"/>
    </row>
    <row r="87" spans="1:8" x14ac:dyDescent="0.25">
      <c r="A87" s="5" t="s">
        <v>359</v>
      </c>
      <c r="B87" s="5" t="s">
        <v>177</v>
      </c>
      <c r="C87" s="5">
        <v>1037709061015</v>
      </c>
      <c r="D87" s="5" t="s">
        <v>375</v>
      </c>
      <c r="E87" s="6">
        <v>20109</v>
      </c>
      <c r="F87" s="7">
        <v>20531892.27</v>
      </c>
      <c r="G87" s="8">
        <f t="shared" si="2"/>
        <v>1.2025880817844767E-2</v>
      </c>
      <c r="H87" s="58"/>
    </row>
    <row r="88" spans="1:8" ht="30" x14ac:dyDescent="0.25">
      <c r="A88" s="5" t="s">
        <v>304</v>
      </c>
      <c r="B88" s="5" t="s">
        <v>195</v>
      </c>
      <c r="C88" s="5" t="s">
        <v>196</v>
      </c>
      <c r="D88" s="57" t="s">
        <v>109</v>
      </c>
      <c r="E88" s="6">
        <v>3250</v>
      </c>
      <c r="F88" s="7">
        <v>3056555.48</v>
      </c>
      <c r="G88" s="8">
        <f t="shared" si="2"/>
        <v>1.7902768742518004E-3</v>
      </c>
      <c r="H88" s="58"/>
    </row>
    <row r="89" spans="1:8" x14ac:dyDescent="0.25">
      <c r="A89" s="5" t="s">
        <v>602</v>
      </c>
      <c r="B89" s="5" t="s">
        <v>171</v>
      </c>
      <c r="C89" s="5" t="s">
        <v>172</v>
      </c>
      <c r="D89" s="32" t="s">
        <v>601</v>
      </c>
      <c r="E89" s="6">
        <v>460</v>
      </c>
      <c r="F89" s="7">
        <v>455611.6</v>
      </c>
      <c r="G89" s="8">
        <f t="shared" si="2"/>
        <v>2.6685951439718727E-4</v>
      </c>
      <c r="H89" s="58"/>
    </row>
    <row r="90" spans="1:8" x14ac:dyDescent="0.25">
      <c r="A90" s="5" t="s">
        <v>40</v>
      </c>
      <c r="B90" s="5" t="s">
        <v>129</v>
      </c>
      <c r="C90" s="57" t="s">
        <v>130</v>
      </c>
      <c r="D90" s="5" t="s">
        <v>74</v>
      </c>
      <c r="E90" s="6">
        <v>31000</v>
      </c>
      <c r="F90" s="7">
        <v>37265566.200000003</v>
      </c>
      <c r="G90" s="8">
        <f t="shared" si="2"/>
        <v>2.1827080126731267E-2</v>
      </c>
      <c r="H90" s="58"/>
    </row>
    <row r="91" spans="1:8" x14ac:dyDescent="0.25">
      <c r="A91" s="82" t="s">
        <v>567</v>
      </c>
      <c r="B91" s="82" t="s">
        <v>230</v>
      </c>
      <c r="C91" s="82" t="s">
        <v>231</v>
      </c>
      <c r="D91" s="82" t="s">
        <v>566</v>
      </c>
      <c r="E91" s="6">
        <v>13750</v>
      </c>
      <c r="F91" s="7">
        <v>13667912.5</v>
      </c>
      <c r="G91" s="8">
        <f t="shared" si="2"/>
        <v>8.0055303521096594E-3</v>
      </c>
      <c r="H91" s="58"/>
    </row>
    <row r="92" spans="1:8" x14ac:dyDescent="0.25">
      <c r="A92" s="5" t="s">
        <v>348</v>
      </c>
      <c r="B92" s="5" t="s">
        <v>382</v>
      </c>
      <c r="C92" s="38" t="s">
        <v>383</v>
      </c>
      <c r="D92" s="5" t="s">
        <v>364</v>
      </c>
      <c r="E92" s="6">
        <v>28800</v>
      </c>
      <c r="F92" s="7">
        <v>27023040</v>
      </c>
      <c r="G92" s="8">
        <f t="shared" si="2"/>
        <v>1.5827857174698288E-2</v>
      </c>
      <c r="H92" s="58"/>
    </row>
    <row r="93" spans="1:8" ht="30" x14ac:dyDescent="0.25">
      <c r="A93" s="57" t="s">
        <v>329</v>
      </c>
      <c r="B93" s="57" t="s">
        <v>222</v>
      </c>
      <c r="C93" s="57" t="s">
        <v>223</v>
      </c>
      <c r="D93" s="57" t="s">
        <v>119</v>
      </c>
      <c r="E93" s="6">
        <v>9800</v>
      </c>
      <c r="F93" s="7">
        <v>9931712</v>
      </c>
      <c r="G93" s="8">
        <f t="shared" si="2"/>
        <v>5.817173753812935E-3</v>
      </c>
      <c r="H93" s="58"/>
    </row>
    <row r="94" spans="1:8" x14ac:dyDescent="0.25">
      <c r="A94" s="5" t="s">
        <v>629</v>
      </c>
      <c r="B94" s="5" t="s">
        <v>230</v>
      </c>
      <c r="C94" s="32" t="s">
        <v>231</v>
      </c>
      <c r="D94" s="5" t="s">
        <v>630</v>
      </c>
      <c r="E94" s="6">
        <v>10000</v>
      </c>
      <c r="F94" s="7">
        <v>9884900</v>
      </c>
      <c r="G94" s="8">
        <f t="shared" si="2"/>
        <v>5.7897551639702685E-3</v>
      </c>
      <c r="H94" s="58"/>
    </row>
    <row r="95" spans="1:8" x14ac:dyDescent="0.25">
      <c r="A95" s="5" t="s">
        <v>739</v>
      </c>
      <c r="B95" s="5" t="s">
        <v>240</v>
      </c>
      <c r="C95" s="5" t="s">
        <v>241</v>
      </c>
      <c r="D95" s="5" t="s">
        <v>55</v>
      </c>
      <c r="E95" s="6">
        <v>3000</v>
      </c>
      <c r="F95" s="7">
        <v>2946930</v>
      </c>
      <c r="G95" s="8">
        <f t="shared" si="2"/>
        <v>1.7260673537778735E-3</v>
      </c>
      <c r="H95" s="58"/>
    </row>
    <row r="96" spans="1:8" ht="30" x14ac:dyDescent="0.25">
      <c r="A96" s="5" t="s">
        <v>276</v>
      </c>
      <c r="B96" s="5" t="s">
        <v>161</v>
      </c>
      <c r="C96" s="5" t="s">
        <v>162</v>
      </c>
      <c r="D96" s="5" t="s">
        <v>50</v>
      </c>
      <c r="E96" s="6">
        <v>2500</v>
      </c>
      <c r="F96" s="7">
        <v>2260325</v>
      </c>
      <c r="G96" s="8">
        <f t="shared" si="2"/>
        <v>1.3239110502889352E-3</v>
      </c>
      <c r="H96" s="58"/>
    </row>
    <row r="97" spans="1:8" x14ac:dyDescent="0.25">
      <c r="A97" s="5" t="s">
        <v>411</v>
      </c>
      <c r="B97" s="5" t="s">
        <v>242</v>
      </c>
      <c r="C97" s="5" t="s">
        <v>243</v>
      </c>
      <c r="D97" s="5" t="s">
        <v>43</v>
      </c>
      <c r="E97" s="6">
        <v>6555</v>
      </c>
      <c r="F97" s="7">
        <v>5759275.4400000004</v>
      </c>
      <c r="G97" s="8">
        <f t="shared" si="2"/>
        <v>3.3733062266150535E-3</v>
      </c>
      <c r="H97" s="58"/>
    </row>
    <row r="98" spans="1:8" ht="30" x14ac:dyDescent="0.25">
      <c r="A98" s="5" t="s">
        <v>496</v>
      </c>
      <c r="B98" s="5" t="s">
        <v>157</v>
      </c>
      <c r="C98" s="5" t="s">
        <v>158</v>
      </c>
      <c r="D98" s="5" t="s">
        <v>492</v>
      </c>
      <c r="E98" s="6">
        <v>9900</v>
      </c>
      <c r="F98" s="7">
        <v>9086517</v>
      </c>
      <c r="G98" s="8">
        <f t="shared" si="2"/>
        <v>5.3221285721912846E-3</v>
      </c>
      <c r="H98" s="58"/>
    </row>
    <row r="99" spans="1:8" x14ac:dyDescent="0.25">
      <c r="A99" s="5" t="s">
        <v>620</v>
      </c>
      <c r="B99" s="5" t="s">
        <v>230</v>
      </c>
      <c r="C99" s="5" t="s">
        <v>231</v>
      </c>
      <c r="D99" s="57" t="s">
        <v>621</v>
      </c>
      <c r="E99" s="6">
        <v>700</v>
      </c>
      <c r="F99" s="7">
        <v>700826</v>
      </c>
      <c r="G99" s="8">
        <f t="shared" si="2"/>
        <v>4.1048578665890673E-4</v>
      </c>
      <c r="H99" s="58"/>
    </row>
    <row r="100" spans="1:8" x14ac:dyDescent="0.25">
      <c r="A100" s="5" t="s">
        <v>619</v>
      </c>
      <c r="B100" s="5" t="s">
        <v>230</v>
      </c>
      <c r="C100" s="5" t="s">
        <v>231</v>
      </c>
      <c r="D100" s="5" t="s">
        <v>618</v>
      </c>
      <c r="E100" s="6">
        <v>3600</v>
      </c>
      <c r="F100" s="7">
        <v>3620160</v>
      </c>
      <c r="G100" s="8">
        <f t="shared" si="2"/>
        <v>2.1203896907807471E-3</v>
      </c>
      <c r="H100" s="58"/>
    </row>
    <row r="101" spans="1:8" ht="30" x14ac:dyDescent="0.25">
      <c r="A101" s="5" t="s">
        <v>510</v>
      </c>
      <c r="B101" s="5" t="s">
        <v>509</v>
      </c>
      <c r="C101" s="9" t="s">
        <v>213</v>
      </c>
      <c r="D101" s="71" t="s">
        <v>508</v>
      </c>
      <c r="E101" s="6">
        <v>3800</v>
      </c>
      <c r="F101" s="7">
        <v>3752614</v>
      </c>
      <c r="G101" s="8">
        <f t="shared" ref="G101:G131" si="3">F101/$F$220</f>
        <v>2.1979702662532877E-3</v>
      </c>
      <c r="H101" s="58"/>
    </row>
    <row r="102" spans="1:8" x14ac:dyDescent="0.25">
      <c r="A102" s="5" t="s">
        <v>536</v>
      </c>
      <c r="B102" s="5" t="s">
        <v>141</v>
      </c>
      <c r="C102" s="9" t="s">
        <v>142</v>
      </c>
      <c r="D102" s="5" t="s">
        <v>533</v>
      </c>
      <c r="E102" s="6">
        <v>3000</v>
      </c>
      <c r="F102" s="7">
        <v>2979870</v>
      </c>
      <c r="G102" s="8">
        <f t="shared" si="3"/>
        <v>1.7453608757256101E-3</v>
      </c>
      <c r="H102" s="58"/>
    </row>
    <row r="103" spans="1:8" x14ac:dyDescent="0.25">
      <c r="A103" s="72" t="s">
        <v>542</v>
      </c>
      <c r="B103" s="72" t="s">
        <v>193</v>
      </c>
      <c r="C103" s="82" t="s">
        <v>194</v>
      </c>
      <c r="D103" s="72" t="s">
        <v>543</v>
      </c>
      <c r="E103" s="6">
        <v>3000</v>
      </c>
      <c r="F103" s="7">
        <v>2983170</v>
      </c>
      <c r="G103" s="8">
        <f t="shared" si="3"/>
        <v>1.7472937422231066E-3</v>
      </c>
      <c r="H103" s="58"/>
    </row>
    <row r="104" spans="1:8" x14ac:dyDescent="0.25">
      <c r="A104" s="5" t="s">
        <v>544</v>
      </c>
      <c r="B104" s="5" t="s">
        <v>499</v>
      </c>
      <c r="C104" s="9" t="s">
        <v>501</v>
      </c>
      <c r="D104" s="77" t="s">
        <v>545</v>
      </c>
      <c r="E104" s="6">
        <v>5000</v>
      </c>
      <c r="F104" s="7">
        <v>4940850</v>
      </c>
      <c r="G104" s="8">
        <f t="shared" si="3"/>
        <v>2.8939404345924087E-3</v>
      </c>
      <c r="H104" s="58"/>
    </row>
    <row r="105" spans="1:8" x14ac:dyDescent="0.25">
      <c r="A105" s="5" t="s">
        <v>576</v>
      </c>
      <c r="B105" s="5" t="s">
        <v>129</v>
      </c>
      <c r="C105" s="82" t="s">
        <v>130</v>
      </c>
      <c r="D105" s="5" t="s">
        <v>578</v>
      </c>
      <c r="E105" s="6">
        <v>10000</v>
      </c>
      <c r="F105" s="7">
        <v>8666300</v>
      </c>
      <c r="G105" s="8">
        <f t="shared" si="3"/>
        <v>5.0760002809856989E-3</v>
      </c>
      <c r="H105" s="58"/>
    </row>
    <row r="106" spans="1:8" x14ac:dyDescent="0.25">
      <c r="A106" s="5" t="s">
        <v>558</v>
      </c>
      <c r="B106" s="5" t="s">
        <v>177</v>
      </c>
      <c r="C106" s="77" t="s">
        <v>178</v>
      </c>
      <c r="D106" s="5" t="s">
        <v>556</v>
      </c>
      <c r="E106" s="6">
        <v>550</v>
      </c>
      <c r="F106" s="7">
        <v>527945</v>
      </c>
      <c r="G106" s="8">
        <f t="shared" si="3"/>
        <v>3.0922642515779456E-4</v>
      </c>
      <c r="H106" s="58"/>
    </row>
    <row r="107" spans="1:8" x14ac:dyDescent="0.25">
      <c r="A107" s="5" t="s">
        <v>561</v>
      </c>
      <c r="B107" s="5" t="s">
        <v>559</v>
      </c>
      <c r="C107" s="9" t="s">
        <v>560</v>
      </c>
      <c r="D107" s="5" t="s">
        <v>557</v>
      </c>
      <c r="E107" s="6">
        <v>4000</v>
      </c>
      <c r="F107" s="7">
        <v>3931480</v>
      </c>
      <c r="G107" s="8">
        <f t="shared" si="3"/>
        <v>2.3027351447203141E-3</v>
      </c>
      <c r="H107" s="58"/>
    </row>
    <row r="108" spans="1:8" x14ac:dyDescent="0.25">
      <c r="A108" s="5" t="s">
        <v>554</v>
      </c>
      <c r="B108" s="5" t="s">
        <v>553</v>
      </c>
      <c r="C108" s="9" t="s">
        <v>555</v>
      </c>
      <c r="D108" s="5" t="s">
        <v>546</v>
      </c>
      <c r="E108" s="6">
        <v>7033</v>
      </c>
      <c r="F108" s="7">
        <v>7203479.9199999999</v>
      </c>
      <c r="G108" s="8">
        <f t="shared" si="3"/>
        <v>4.2192015159866194E-3</v>
      </c>
      <c r="H108" s="58"/>
    </row>
    <row r="109" spans="1:8" ht="30" x14ac:dyDescent="0.25">
      <c r="A109" s="5" t="s">
        <v>551</v>
      </c>
      <c r="B109" s="5" t="s">
        <v>550</v>
      </c>
      <c r="C109" s="82" t="s">
        <v>552</v>
      </c>
      <c r="D109" s="5" t="s">
        <v>548</v>
      </c>
      <c r="E109" s="6">
        <v>8000</v>
      </c>
      <c r="F109" s="7">
        <v>8149760</v>
      </c>
      <c r="G109" s="8">
        <f t="shared" si="3"/>
        <v>4.7734539595866762E-3</v>
      </c>
      <c r="H109" s="58"/>
    </row>
    <row r="110" spans="1:8" ht="30" x14ac:dyDescent="0.25">
      <c r="A110" s="5" t="s">
        <v>564</v>
      </c>
      <c r="B110" s="5" t="s">
        <v>145</v>
      </c>
      <c r="C110" s="80" t="s">
        <v>146</v>
      </c>
      <c r="D110" s="5" t="s">
        <v>565</v>
      </c>
      <c r="E110" s="6">
        <v>6250</v>
      </c>
      <c r="F110" s="7">
        <v>6364086.75</v>
      </c>
      <c r="G110" s="8">
        <f t="shared" si="3"/>
        <v>3.7275545655259296E-3</v>
      </c>
      <c r="H110" s="58"/>
    </row>
    <row r="111" spans="1:8" x14ac:dyDescent="0.25">
      <c r="A111" s="5" t="s">
        <v>616</v>
      </c>
      <c r="B111" s="5" t="s">
        <v>129</v>
      </c>
      <c r="C111" s="77" t="s">
        <v>130</v>
      </c>
      <c r="D111" s="5" t="s">
        <v>615</v>
      </c>
      <c r="E111" s="6">
        <v>15300</v>
      </c>
      <c r="F111" s="7">
        <v>16942531.829999998</v>
      </c>
      <c r="G111" s="8">
        <f t="shared" si="3"/>
        <v>9.923530956658452E-3</v>
      </c>
      <c r="H111" s="58"/>
    </row>
    <row r="112" spans="1:8" x14ac:dyDescent="0.25">
      <c r="A112" s="5" t="s">
        <v>572</v>
      </c>
      <c r="B112" s="5" t="s">
        <v>171</v>
      </c>
      <c r="C112" s="57" t="s">
        <v>172</v>
      </c>
      <c r="D112" s="5" t="s">
        <v>573</v>
      </c>
      <c r="E112" s="6">
        <v>8000</v>
      </c>
      <c r="F112" s="7">
        <v>8045120</v>
      </c>
      <c r="G112" s="8">
        <f t="shared" si="3"/>
        <v>4.7121645201024277E-3</v>
      </c>
      <c r="H112" s="58"/>
    </row>
    <row r="113" spans="1:8" ht="30" x14ac:dyDescent="0.25">
      <c r="A113" s="5" t="s">
        <v>582</v>
      </c>
      <c r="B113" s="5" t="s">
        <v>145</v>
      </c>
      <c r="C113" s="71" t="s">
        <v>146</v>
      </c>
      <c r="D113" s="5" t="s">
        <v>580</v>
      </c>
      <c r="E113" s="6">
        <v>2500</v>
      </c>
      <c r="F113" s="7">
        <v>2540625</v>
      </c>
      <c r="G113" s="8">
        <f t="shared" si="3"/>
        <v>1.4880875591520362E-3</v>
      </c>
      <c r="H113" s="58"/>
    </row>
    <row r="114" spans="1:8" x14ac:dyDescent="0.25">
      <c r="A114" s="5" t="s">
        <v>574</v>
      </c>
      <c r="B114" s="5" t="s">
        <v>499</v>
      </c>
      <c r="C114" s="9" t="s">
        <v>501</v>
      </c>
      <c r="D114" s="5" t="s">
        <v>575</v>
      </c>
      <c r="E114" s="6">
        <v>68995</v>
      </c>
      <c r="F114" s="7">
        <v>70107199.400000006</v>
      </c>
      <c r="G114" s="8">
        <f t="shared" si="3"/>
        <v>4.1062986955623562E-2</v>
      </c>
      <c r="H114" s="58"/>
    </row>
    <row r="115" spans="1:8" x14ac:dyDescent="0.25">
      <c r="A115" s="5" t="s">
        <v>584</v>
      </c>
      <c r="B115" s="5" t="s">
        <v>583</v>
      </c>
      <c r="C115" s="9" t="s">
        <v>585</v>
      </c>
      <c r="D115" s="5" t="s">
        <v>581</v>
      </c>
      <c r="E115" s="6">
        <v>2000</v>
      </c>
      <c r="F115" s="7">
        <v>1902920</v>
      </c>
      <c r="G115" s="8">
        <f t="shared" si="3"/>
        <v>1.1145728228532715E-3</v>
      </c>
      <c r="H115" s="58"/>
    </row>
    <row r="116" spans="1:8" x14ac:dyDescent="0.25">
      <c r="A116" s="67" t="s">
        <v>697</v>
      </c>
      <c r="B116" s="67" t="s">
        <v>230</v>
      </c>
      <c r="C116" s="82" t="s">
        <v>231</v>
      </c>
      <c r="D116" s="67" t="s">
        <v>698</v>
      </c>
      <c r="E116" s="6">
        <v>20000</v>
      </c>
      <c r="F116" s="7">
        <v>20357200</v>
      </c>
      <c r="G116" s="8">
        <f t="shared" si="3"/>
        <v>1.1923560564494892E-2</v>
      </c>
      <c r="H116" s="58"/>
    </row>
    <row r="117" spans="1:8" x14ac:dyDescent="0.25">
      <c r="A117" s="5" t="s">
        <v>593</v>
      </c>
      <c r="B117" s="5" t="s">
        <v>165</v>
      </c>
      <c r="C117" s="80" t="s">
        <v>166</v>
      </c>
      <c r="D117" s="5" t="s">
        <v>592</v>
      </c>
      <c r="E117" s="6">
        <v>8000</v>
      </c>
      <c r="F117" s="7">
        <v>8090160</v>
      </c>
      <c r="G117" s="8">
        <f t="shared" si="3"/>
        <v>4.7385452192076506E-3</v>
      </c>
      <c r="H117" s="58"/>
    </row>
    <row r="118" spans="1:8" ht="30" x14ac:dyDescent="0.25">
      <c r="A118" s="5" t="s">
        <v>664</v>
      </c>
      <c r="B118" s="5" t="s">
        <v>665</v>
      </c>
      <c r="C118" s="9" t="s">
        <v>666</v>
      </c>
      <c r="D118" s="5" t="s">
        <v>663</v>
      </c>
      <c r="E118" s="6">
        <v>5000</v>
      </c>
      <c r="F118" s="7">
        <v>4951600</v>
      </c>
      <c r="G118" s="8">
        <f t="shared" si="3"/>
        <v>2.9002368936372831E-3</v>
      </c>
      <c r="H118" s="58"/>
    </row>
    <row r="119" spans="1:8" x14ac:dyDescent="0.25">
      <c r="A119" s="5" t="s">
        <v>607</v>
      </c>
      <c r="B119" s="5" t="s">
        <v>165</v>
      </c>
      <c r="C119" s="82" t="s">
        <v>166</v>
      </c>
      <c r="D119" s="5" t="s">
        <v>604</v>
      </c>
      <c r="E119" s="6">
        <v>11000</v>
      </c>
      <c r="F119" s="7">
        <v>11365310</v>
      </c>
      <c r="G119" s="8">
        <f t="shared" si="3"/>
        <v>6.6568566462607542E-3</v>
      </c>
      <c r="H119" s="58"/>
    </row>
    <row r="120" spans="1:8" x14ac:dyDescent="0.25">
      <c r="A120" s="5" t="s">
        <v>684</v>
      </c>
      <c r="B120" s="5" t="s">
        <v>240</v>
      </c>
      <c r="C120" s="77" t="s">
        <v>241</v>
      </c>
      <c r="D120" s="5" t="s">
        <v>681</v>
      </c>
      <c r="E120" s="6">
        <v>15000</v>
      </c>
      <c r="F120" s="7">
        <v>15376500</v>
      </c>
      <c r="G120" s="8">
        <f t="shared" si="3"/>
        <v>9.0062793026524125E-3</v>
      </c>
      <c r="H120" s="58"/>
    </row>
    <row r="121" spans="1:8" ht="30" x14ac:dyDescent="0.25">
      <c r="A121" s="5" t="s">
        <v>660</v>
      </c>
      <c r="B121" s="5" t="s">
        <v>661</v>
      </c>
      <c r="C121" s="9" t="s">
        <v>662</v>
      </c>
      <c r="D121" s="5" t="s">
        <v>659</v>
      </c>
      <c r="E121" s="6">
        <v>4000</v>
      </c>
      <c r="F121" s="7">
        <v>4198880</v>
      </c>
      <c r="G121" s="8">
        <f t="shared" si="3"/>
        <v>2.4593559027295655E-3</v>
      </c>
      <c r="H121" s="58"/>
    </row>
    <row r="122" spans="1:8" x14ac:dyDescent="0.25">
      <c r="A122" s="82" t="s">
        <v>649</v>
      </c>
      <c r="B122" s="82" t="s">
        <v>553</v>
      </c>
      <c r="C122" s="9" t="s">
        <v>555</v>
      </c>
      <c r="D122" s="82" t="s">
        <v>650</v>
      </c>
      <c r="E122" s="6">
        <v>2000</v>
      </c>
      <c r="F122" s="7">
        <v>2063920</v>
      </c>
      <c r="G122" s="8">
        <f t="shared" si="3"/>
        <v>1.2088732792462763E-3</v>
      </c>
      <c r="H122" s="58"/>
    </row>
    <row r="123" spans="1:8" x14ac:dyDescent="0.25">
      <c r="A123" s="82" t="s">
        <v>651</v>
      </c>
      <c r="B123" s="82" t="s">
        <v>240</v>
      </c>
      <c r="C123" s="82" t="s">
        <v>241</v>
      </c>
      <c r="D123" s="82" t="s">
        <v>652</v>
      </c>
      <c r="E123" s="6">
        <v>23000</v>
      </c>
      <c r="F123" s="7">
        <v>24337910</v>
      </c>
      <c r="G123" s="8">
        <f t="shared" si="3"/>
        <v>1.4255130563055128E-2</v>
      </c>
      <c r="H123" s="58"/>
    </row>
    <row r="124" spans="1:8" ht="30" x14ac:dyDescent="0.25">
      <c r="A124" s="5" t="s">
        <v>656</v>
      </c>
      <c r="B124" s="5" t="s">
        <v>220</v>
      </c>
      <c r="C124" s="82" t="s">
        <v>221</v>
      </c>
      <c r="D124" s="5" t="s">
        <v>655</v>
      </c>
      <c r="E124" s="6">
        <v>3000</v>
      </c>
      <c r="F124" s="7">
        <v>2980950</v>
      </c>
      <c r="G124" s="8">
        <f t="shared" si="3"/>
        <v>1.7459934502156999E-3</v>
      </c>
      <c r="H124" s="58"/>
    </row>
    <row r="125" spans="1:8" ht="30" x14ac:dyDescent="0.25">
      <c r="A125" s="5" t="s">
        <v>694</v>
      </c>
      <c r="B125" s="5" t="s">
        <v>183</v>
      </c>
      <c r="C125" s="82" t="s">
        <v>184</v>
      </c>
      <c r="D125" s="5" t="s">
        <v>682</v>
      </c>
      <c r="E125" s="6">
        <v>28223</v>
      </c>
      <c r="F125" s="7">
        <v>29365184.809999999</v>
      </c>
      <c r="G125" s="8">
        <f t="shared" si="3"/>
        <v>1.7199691488496472E-2</v>
      </c>
      <c r="H125" s="58"/>
    </row>
    <row r="126" spans="1:8" x14ac:dyDescent="0.25">
      <c r="A126" s="5" t="s">
        <v>705</v>
      </c>
      <c r="B126" s="5" t="s">
        <v>707</v>
      </c>
      <c r="C126" s="9" t="s">
        <v>706</v>
      </c>
      <c r="D126" s="5" t="s">
        <v>704</v>
      </c>
      <c r="E126" s="6">
        <v>10000</v>
      </c>
      <c r="F126" s="7">
        <v>10151100</v>
      </c>
      <c r="G126" s="8">
        <f t="shared" si="3"/>
        <v>5.9456730614349754E-3</v>
      </c>
      <c r="H126" s="58"/>
    </row>
    <row r="127" spans="1:8" x14ac:dyDescent="0.25">
      <c r="A127" s="77" t="s">
        <v>724</v>
      </c>
      <c r="B127" s="77" t="s">
        <v>171</v>
      </c>
      <c r="C127" s="77" t="s">
        <v>172</v>
      </c>
      <c r="D127" s="77" t="s">
        <v>725</v>
      </c>
      <c r="E127" s="6">
        <v>15000</v>
      </c>
      <c r="F127" s="7">
        <v>15080550</v>
      </c>
      <c r="G127" s="8">
        <f t="shared" si="3"/>
        <v>8.8329363208542143E-3</v>
      </c>
      <c r="H127" s="58"/>
    </row>
    <row r="128" spans="1:8" x14ac:dyDescent="0.25">
      <c r="A128" s="5" t="s">
        <v>727</v>
      </c>
      <c r="B128" s="5" t="s">
        <v>240</v>
      </c>
      <c r="C128" s="5" t="s">
        <v>241</v>
      </c>
      <c r="D128" s="5" t="s">
        <v>726</v>
      </c>
      <c r="E128" s="6">
        <v>10000</v>
      </c>
      <c r="F128" s="7">
        <v>10070500</v>
      </c>
      <c r="G128" s="8">
        <f t="shared" si="3"/>
        <v>5.8984642615264281E-3</v>
      </c>
      <c r="H128" s="58"/>
    </row>
    <row r="129" spans="1:8" ht="30" x14ac:dyDescent="0.25">
      <c r="A129" s="80" t="s">
        <v>732</v>
      </c>
      <c r="B129" s="80" t="s">
        <v>207</v>
      </c>
      <c r="C129" s="82" t="s">
        <v>208</v>
      </c>
      <c r="D129" s="80" t="s">
        <v>733</v>
      </c>
      <c r="E129" s="6">
        <v>15000</v>
      </c>
      <c r="F129" s="7">
        <v>14959500</v>
      </c>
      <c r="G129" s="8">
        <f t="shared" si="3"/>
        <v>8.7620352634233262E-3</v>
      </c>
      <c r="H129" s="58"/>
    </row>
    <row r="130" spans="1:8" ht="30" x14ac:dyDescent="0.25">
      <c r="A130" s="82" t="s">
        <v>740</v>
      </c>
      <c r="B130" s="82" t="s">
        <v>600</v>
      </c>
      <c r="C130" s="11">
        <v>1057746555812</v>
      </c>
      <c r="D130" s="82" t="s">
        <v>735</v>
      </c>
      <c r="E130" s="6">
        <v>15000</v>
      </c>
      <c r="F130" s="7">
        <v>15007800</v>
      </c>
      <c r="G130" s="8">
        <f t="shared" si="3"/>
        <v>8.7903254003412271E-3</v>
      </c>
      <c r="H130" s="58"/>
    </row>
    <row r="131" spans="1:8" ht="16.5" customHeight="1" x14ac:dyDescent="0.25">
      <c r="A131" s="5" t="s">
        <v>246</v>
      </c>
      <c r="B131" s="5"/>
      <c r="C131" s="5"/>
      <c r="D131" s="5"/>
      <c r="E131" s="6"/>
      <c r="F131" s="7">
        <f>SUM(F5:F130)</f>
        <v>1490587259.8600001</v>
      </c>
      <c r="G131" s="8">
        <f t="shared" si="3"/>
        <v>0.87306247762979172</v>
      </c>
      <c r="H131" s="58"/>
    </row>
    <row r="132" spans="1:8" ht="16.5" customHeight="1" x14ac:dyDescent="0.25">
      <c r="A132" s="13"/>
      <c r="B132" s="13"/>
      <c r="C132" s="13"/>
      <c r="D132" s="13"/>
      <c r="E132" s="14"/>
      <c r="F132" s="15"/>
      <c r="G132" s="16"/>
    </row>
    <row r="133" spans="1:8" ht="16.5" customHeight="1" x14ac:dyDescent="0.25">
      <c r="A133" s="17" t="s">
        <v>415</v>
      </c>
      <c r="B133" s="13"/>
      <c r="C133" s="13"/>
      <c r="D133" s="13"/>
      <c r="E133" s="14"/>
      <c r="F133" s="15"/>
      <c r="G133" s="16"/>
    </row>
    <row r="134" spans="1:8" ht="45" x14ac:dyDescent="0.25">
      <c r="A134" s="5" t="s">
        <v>0</v>
      </c>
      <c r="B134" s="5" t="s">
        <v>20</v>
      </c>
      <c r="C134" s="5" t="s">
        <v>1</v>
      </c>
      <c r="D134" s="5" t="s">
        <v>22</v>
      </c>
      <c r="E134" s="5" t="s">
        <v>10</v>
      </c>
      <c r="F134" s="5" t="s">
        <v>6</v>
      </c>
      <c r="G134" s="5" t="s">
        <v>413</v>
      </c>
    </row>
    <row r="135" spans="1:8" ht="30" x14ac:dyDescent="0.25">
      <c r="A135" s="5" t="s">
        <v>337</v>
      </c>
      <c r="B135" s="5" t="s">
        <v>232</v>
      </c>
      <c r="C135" s="5" t="s">
        <v>233</v>
      </c>
      <c r="D135" s="5" t="s">
        <v>120</v>
      </c>
      <c r="E135" s="6">
        <v>32005</v>
      </c>
      <c r="F135" s="7">
        <v>1881894</v>
      </c>
      <c r="G135" s="8">
        <f t="shared" ref="G135:G154" si="4">F135/$F$220</f>
        <v>1.1022575346786173E-3</v>
      </c>
      <c r="H135" s="58"/>
    </row>
    <row r="136" spans="1:8" ht="30" x14ac:dyDescent="0.25">
      <c r="A136" s="5" t="s">
        <v>338</v>
      </c>
      <c r="B136" s="5" t="s">
        <v>183</v>
      </c>
      <c r="C136" s="5" t="s">
        <v>184</v>
      </c>
      <c r="D136" s="5" t="s">
        <v>122</v>
      </c>
      <c r="E136" s="6">
        <v>420</v>
      </c>
      <c r="F136" s="7">
        <v>6425160</v>
      </c>
      <c r="G136" s="8">
        <f t="shared" si="4"/>
        <v>3.7633262136526633E-3</v>
      </c>
      <c r="H136" s="58"/>
    </row>
    <row r="137" spans="1:8" x14ac:dyDescent="0.25">
      <c r="A137" s="5" t="s">
        <v>339</v>
      </c>
      <c r="B137" s="5" t="s">
        <v>234</v>
      </c>
      <c r="C137" s="5" t="s">
        <v>235</v>
      </c>
      <c r="D137" s="5" t="s">
        <v>121</v>
      </c>
      <c r="E137" s="6">
        <v>7300</v>
      </c>
      <c r="F137" s="7">
        <v>1186323</v>
      </c>
      <c r="G137" s="8">
        <f t="shared" si="4"/>
        <v>6.9484969148769337E-4</v>
      </c>
      <c r="H137" s="58"/>
    </row>
    <row r="138" spans="1:8" x14ac:dyDescent="0.25">
      <c r="A138" s="5" t="s">
        <v>341</v>
      </c>
      <c r="B138" s="5" t="s">
        <v>191</v>
      </c>
      <c r="C138" s="5" t="s">
        <v>192</v>
      </c>
      <c r="D138" s="5" t="s">
        <v>124</v>
      </c>
      <c r="E138" s="6">
        <v>24750</v>
      </c>
      <c r="F138" s="7">
        <v>5849662.5</v>
      </c>
      <c r="G138" s="8">
        <f t="shared" si="4"/>
        <v>3.426247475124506E-3</v>
      </c>
      <c r="H138" s="58"/>
    </row>
    <row r="139" spans="1:8" ht="30" x14ac:dyDescent="0.25">
      <c r="A139" s="5" t="s">
        <v>340</v>
      </c>
      <c r="B139" s="5" t="s">
        <v>236</v>
      </c>
      <c r="C139" s="5" t="s">
        <v>237</v>
      </c>
      <c r="D139" s="5" t="s">
        <v>123</v>
      </c>
      <c r="E139" s="6">
        <v>1660</v>
      </c>
      <c r="F139" s="7">
        <v>6756200</v>
      </c>
      <c r="G139" s="8">
        <f t="shared" si="4"/>
        <v>3.957222009207572E-3</v>
      </c>
      <c r="H139" s="58"/>
    </row>
    <row r="140" spans="1:8" x14ac:dyDescent="0.25">
      <c r="A140" s="5" t="s">
        <v>344</v>
      </c>
      <c r="B140" s="5" t="s">
        <v>395</v>
      </c>
      <c r="C140" s="5" t="s">
        <v>396</v>
      </c>
      <c r="D140" s="5" t="s">
        <v>380</v>
      </c>
      <c r="E140" s="6">
        <v>43</v>
      </c>
      <c r="F140" s="7">
        <v>1123.5899999999999</v>
      </c>
      <c r="G140" s="8">
        <f t="shared" si="4"/>
        <v>6.5810589937028734E-7</v>
      </c>
      <c r="H140" s="58"/>
    </row>
    <row r="141" spans="1:8" ht="16.5" customHeight="1" x14ac:dyDescent="0.25">
      <c r="A141" s="5" t="s">
        <v>347</v>
      </c>
      <c r="B141" s="5" t="s">
        <v>230</v>
      </c>
      <c r="C141" s="5" t="s">
        <v>231</v>
      </c>
      <c r="D141" s="5" t="s">
        <v>127</v>
      </c>
      <c r="E141" s="6">
        <v>58000</v>
      </c>
      <c r="F141" s="7">
        <v>8186120</v>
      </c>
      <c r="G141" s="8">
        <f t="shared" si="4"/>
        <v>4.7947506340863637E-3</v>
      </c>
      <c r="H141" s="58"/>
    </row>
    <row r="142" spans="1:8" ht="30" x14ac:dyDescent="0.25">
      <c r="A142" s="5" t="s">
        <v>345</v>
      </c>
      <c r="B142" s="5" t="s">
        <v>214</v>
      </c>
      <c r="C142" s="5" t="s">
        <v>215</v>
      </c>
      <c r="D142" s="5" t="s">
        <v>128</v>
      </c>
      <c r="E142" s="6">
        <v>6450</v>
      </c>
      <c r="F142" s="7">
        <v>2247180</v>
      </c>
      <c r="G142" s="8">
        <f t="shared" si="4"/>
        <v>1.3162117987405748E-3</v>
      </c>
      <c r="H142" s="58"/>
    </row>
    <row r="143" spans="1:8" ht="30" x14ac:dyDescent="0.25">
      <c r="A143" s="5" t="s">
        <v>516</v>
      </c>
      <c r="B143" s="5" t="s">
        <v>515</v>
      </c>
      <c r="C143" s="5" t="s">
        <v>518</v>
      </c>
      <c r="D143" s="5" t="s">
        <v>513</v>
      </c>
      <c r="E143" s="6">
        <v>8900</v>
      </c>
      <c r="F143" s="7">
        <v>1047886</v>
      </c>
      <c r="G143" s="8">
        <f t="shared" si="4"/>
        <v>6.1376477048347968E-4</v>
      </c>
      <c r="H143" s="58"/>
    </row>
    <row r="144" spans="1:8" ht="16.5" customHeight="1" x14ac:dyDescent="0.25">
      <c r="A144" s="5" t="s">
        <v>517</v>
      </c>
      <c r="B144" s="5" t="s">
        <v>209</v>
      </c>
      <c r="C144" s="5" t="s">
        <v>210</v>
      </c>
      <c r="D144" s="5" t="s">
        <v>514</v>
      </c>
      <c r="E144" s="6">
        <v>1000</v>
      </c>
      <c r="F144" s="7">
        <v>904000</v>
      </c>
      <c r="G144" s="8">
        <f t="shared" si="4"/>
        <v>5.2948827688991513E-4</v>
      </c>
      <c r="H144" s="58"/>
    </row>
    <row r="145" spans="1:13" ht="30" x14ac:dyDescent="0.25">
      <c r="A145" s="5" t="s">
        <v>541</v>
      </c>
      <c r="B145" s="5" t="s">
        <v>540</v>
      </c>
      <c r="C145" s="18">
        <v>1027402166835</v>
      </c>
      <c r="D145" s="5" t="s">
        <v>539</v>
      </c>
      <c r="E145" s="6">
        <v>10000</v>
      </c>
      <c r="F145" s="7">
        <v>328650</v>
      </c>
      <c r="G145" s="8">
        <f t="shared" si="4"/>
        <v>1.9249593163702503E-4</v>
      </c>
      <c r="H145" s="58"/>
    </row>
    <row r="146" spans="1:13" ht="16.5" customHeight="1" x14ac:dyDescent="0.25">
      <c r="A146" s="5" t="s">
        <v>343</v>
      </c>
      <c r="B146" s="5" t="s">
        <v>238</v>
      </c>
      <c r="C146" s="5" t="s">
        <v>239</v>
      </c>
      <c r="D146" s="5" t="s">
        <v>125</v>
      </c>
      <c r="E146" s="6">
        <v>444</v>
      </c>
      <c r="F146" s="7">
        <v>478720.8</v>
      </c>
      <c r="G146" s="8">
        <f t="shared" si="4"/>
        <v>2.8039496847717004E-4</v>
      </c>
      <c r="H146" s="58"/>
    </row>
    <row r="147" spans="1:13" x14ac:dyDescent="0.25">
      <c r="A147" s="5" t="s">
        <v>451</v>
      </c>
      <c r="B147" s="5" t="s">
        <v>226</v>
      </c>
      <c r="C147" s="5" t="s">
        <v>227</v>
      </c>
      <c r="D147" s="5" t="s">
        <v>450</v>
      </c>
      <c r="E147" s="6">
        <v>41500</v>
      </c>
      <c r="F147" s="7">
        <v>495344</v>
      </c>
      <c r="G147" s="8">
        <f t="shared" si="4"/>
        <v>2.9013146131389177E-4</v>
      </c>
      <c r="H147" s="58"/>
    </row>
    <row r="148" spans="1:13" ht="30" x14ac:dyDescent="0.25">
      <c r="A148" s="5" t="s">
        <v>342</v>
      </c>
      <c r="B148" s="5" t="s">
        <v>197</v>
      </c>
      <c r="C148" s="5" t="s">
        <v>198</v>
      </c>
      <c r="D148" s="5" t="s">
        <v>126</v>
      </c>
      <c r="E148" s="6">
        <v>2704</v>
      </c>
      <c r="F148" s="7">
        <v>988041.6</v>
      </c>
      <c r="G148" s="8">
        <f t="shared" si="4"/>
        <v>5.7871288084021554E-4</v>
      </c>
      <c r="H148" s="58"/>
    </row>
    <row r="149" spans="1:13" x14ac:dyDescent="0.25">
      <c r="A149" s="5" t="s">
        <v>597</v>
      </c>
      <c r="B149" s="5" t="s">
        <v>201</v>
      </c>
      <c r="C149" s="5" t="s">
        <v>202</v>
      </c>
      <c r="D149" s="5" t="s">
        <v>594</v>
      </c>
      <c r="E149" s="6">
        <v>20</v>
      </c>
      <c r="F149" s="7">
        <v>153840</v>
      </c>
      <c r="G149" s="8">
        <f t="shared" si="4"/>
        <v>9.0106721810558136E-5</v>
      </c>
      <c r="H149" s="58"/>
    </row>
    <row r="150" spans="1:13" x14ac:dyDescent="0.25">
      <c r="A150" s="5" t="s">
        <v>588</v>
      </c>
      <c r="B150" s="5" t="s">
        <v>589</v>
      </c>
      <c r="C150" s="9" t="s">
        <v>590</v>
      </c>
      <c r="D150" s="5" t="s">
        <v>591</v>
      </c>
      <c r="E150" s="6">
        <v>52300000</v>
      </c>
      <c r="F150" s="7">
        <v>856935.5</v>
      </c>
      <c r="G150" s="8">
        <f t="shared" si="4"/>
        <v>5.0192179347433399E-4</v>
      </c>
      <c r="H150" s="58"/>
    </row>
    <row r="151" spans="1:13" x14ac:dyDescent="0.25">
      <c r="A151" s="5" t="s">
        <v>455</v>
      </c>
      <c r="B151" s="5" t="s">
        <v>454</v>
      </c>
      <c r="C151" s="12" t="s">
        <v>453</v>
      </c>
      <c r="D151" s="5" t="s">
        <v>452</v>
      </c>
      <c r="E151" s="6">
        <v>230000</v>
      </c>
      <c r="F151" s="7">
        <v>780275</v>
      </c>
      <c r="G151" s="8">
        <f t="shared" si="4"/>
        <v>4.5702042616181258E-4</v>
      </c>
      <c r="H151" s="58"/>
    </row>
    <row r="152" spans="1:13" ht="30" x14ac:dyDescent="0.25">
      <c r="A152" s="5" t="s">
        <v>346</v>
      </c>
      <c r="B152" s="5" t="s">
        <v>397</v>
      </c>
      <c r="C152" s="5" t="s">
        <v>398</v>
      </c>
      <c r="D152" s="5" t="s">
        <v>381</v>
      </c>
      <c r="E152" s="6">
        <v>3</v>
      </c>
      <c r="F152" s="7">
        <v>286.17</v>
      </c>
      <c r="G152" s="8">
        <f t="shared" si="4"/>
        <v>1.6761466836016264E-7</v>
      </c>
      <c r="H152" s="58"/>
    </row>
    <row r="153" spans="1:13" ht="16.5" customHeight="1" x14ac:dyDescent="0.25">
      <c r="A153" s="5" t="s">
        <v>596</v>
      </c>
      <c r="B153" s="5" t="s">
        <v>165</v>
      </c>
      <c r="C153" s="5" t="s">
        <v>166</v>
      </c>
      <c r="D153" s="5" t="s">
        <v>595</v>
      </c>
      <c r="E153" s="6">
        <v>130000</v>
      </c>
      <c r="F153" s="7">
        <v>595140</v>
      </c>
      <c r="G153" s="8">
        <f t="shared" si="4"/>
        <v>3.4858368706666384E-4</v>
      </c>
      <c r="H153" s="58"/>
    </row>
    <row r="154" spans="1:13" ht="16.5" customHeight="1" x14ac:dyDescent="0.25">
      <c r="A154" s="5" t="s">
        <v>246</v>
      </c>
      <c r="B154" s="5"/>
      <c r="C154" s="5"/>
      <c r="D154" s="5"/>
      <c r="E154" s="6"/>
      <c r="F154" s="7">
        <f>SUM(F135:F153)</f>
        <v>39162782.160000004</v>
      </c>
      <c r="G154" s="8">
        <f t="shared" si="4"/>
        <v>2.2938311995700789E-2</v>
      </c>
      <c r="H154" s="58"/>
    </row>
    <row r="156" spans="1:13" x14ac:dyDescent="0.25">
      <c r="A156" s="3" t="s">
        <v>416</v>
      </c>
    </row>
    <row r="157" spans="1:13" ht="45" customHeight="1" x14ac:dyDescent="0.25">
      <c r="A157" s="5" t="s">
        <v>3</v>
      </c>
      <c r="B157" s="5" t="s">
        <v>1</v>
      </c>
      <c r="C157" s="5" t="s">
        <v>424</v>
      </c>
      <c r="D157" s="5" t="s">
        <v>7</v>
      </c>
      <c r="E157" s="5" t="s">
        <v>5</v>
      </c>
      <c r="F157" s="5" t="s">
        <v>12</v>
      </c>
      <c r="G157" s="5" t="s">
        <v>413</v>
      </c>
    </row>
    <row r="158" spans="1:13" ht="16.5" customHeight="1" x14ac:dyDescent="0.25">
      <c r="A158" s="63" t="s">
        <v>668</v>
      </c>
      <c r="B158" s="64">
        <v>1027739609391</v>
      </c>
      <c r="C158" s="59" t="s">
        <v>715</v>
      </c>
      <c r="D158" s="60">
        <v>44952</v>
      </c>
      <c r="E158" s="2">
        <v>14600000</v>
      </c>
      <c r="F158" s="61">
        <v>14747000</v>
      </c>
      <c r="G158" s="62">
        <f t="shared" ref="G158:G166" si="5">F158/$F$220</f>
        <v>8.6375703753269681E-3</v>
      </c>
      <c r="J158" s="43"/>
      <c r="L158" s="42"/>
      <c r="M158" s="42"/>
    </row>
    <row r="159" spans="1:13" ht="16.5" customHeight="1" x14ac:dyDescent="0.25">
      <c r="A159" s="63" t="s">
        <v>631</v>
      </c>
      <c r="B159" s="64">
        <v>1027700342890</v>
      </c>
      <c r="C159" s="59" t="s">
        <v>695</v>
      </c>
      <c r="D159" s="60">
        <v>44937</v>
      </c>
      <c r="E159" s="2">
        <v>15000000</v>
      </c>
      <c r="F159" s="61">
        <v>15190873.23</v>
      </c>
      <c r="G159" s="62">
        <f t="shared" si="5"/>
        <v>8.8975545254489381E-3</v>
      </c>
      <c r="J159" s="43"/>
      <c r="L159" s="42"/>
      <c r="M159" s="42"/>
    </row>
    <row r="160" spans="1:13" ht="16.5" customHeight="1" x14ac:dyDescent="0.25">
      <c r="A160" s="63" t="s">
        <v>668</v>
      </c>
      <c r="B160" s="64">
        <v>1027739609391</v>
      </c>
      <c r="C160" s="59" t="s">
        <v>716</v>
      </c>
      <c r="D160" s="60">
        <v>44952</v>
      </c>
      <c r="E160" s="2">
        <v>4700000</v>
      </c>
      <c r="F160" s="61">
        <v>4739840.82</v>
      </c>
      <c r="G160" s="62">
        <f t="shared" si="5"/>
        <v>2.7762059164981004E-3</v>
      </c>
      <c r="J160" s="43"/>
      <c r="L160" s="42"/>
      <c r="M160" s="42"/>
    </row>
    <row r="161" spans="1:13" ht="16.5" customHeight="1" x14ac:dyDescent="0.25">
      <c r="A161" s="63" t="s">
        <v>711</v>
      </c>
      <c r="B161" s="64">
        <v>1027739460737</v>
      </c>
      <c r="C161" s="59" t="s">
        <v>712</v>
      </c>
      <c r="D161" s="60">
        <v>44984</v>
      </c>
      <c r="E161" s="2">
        <v>10500000</v>
      </c>
      <c r="F161" s="61">
        <v>10574196.16</v>
      </c>
      <c r="G161" s="62">
        <f t="shared" si="5"/>
        <v>6.1934877259450863E-3</v>
      </c>
      <c r="I161" s="43"/>
      <c r="J161" s="43"/>
      <c r="L161" s="42"/>
      <c r="M161" s="42"/>
    </row>
    <row r="162" spans="1:13" ht="16.5" customHeight="1" x14ac:dyDescent="0.25">
      <c r="A162" s="63" t="s">
        <v>711</v>
      </c>
      <c r="B162" s="64">
        <v>1027739460737</v>
      </c>
      <c r="C162" s="59" t="s">
        <v>713</v>
      </c>
      <c r="D162" s="60">
        <v>44998</v>
      </c>
      <c r="E162" s="2">
        <v>44000000</v>
      </c>
      <c r="F162" s="61">
        <v>44292569.859999999</v>
      </c>
      <c r="G162" s="62">
        <f t="shared" si="5"/>
        <v>2.5942916475882292E-2</v>
      </c>
      <c r="I162" s="43"/>
      <c r="J162" s="43"/>
      <c r="L162" s="42"/>
      <c r="M162" s="42"/>
    </row>
    <row r="163" spans="1:13" ht="16.5" customHeight="1" x14ac:dyDescent="0.25">
      <c r="A163" s="63" t="s">
        <v>711</v>
      </c>
      <c r="B163" s="64">
        <v>1027739460737</v>
      </c>
      <c r="C163" s="59" t="s">
        <v>714</v>
      </c>
      <c r="D163" s="60">
        <v>44970</v>
      </c>
      <c r="E163" s="2">
        <v>8000000</v>
      </c>
      <c r="F163" s="61">
        <v>8050367.1200000001</v>
      </c>
      <c r="G163" s="62">
        <f t="shared" si="5"/>
        <v>4.7152378481195014E-3</v>
      </c>
      <c r="I163" s="43"/>
      <c r="J163" s="43"/>
      <c r="L163" s="42"/>
      <c r="M163" s="42"/>
    </row>
    <row r="164" spans="1:13" ht="16.5" customHeight="1" x14ac:dyDescent="0.25">
      <c r="A164" s="63" t="s">
        <v>711</v>
      </c>
      <c r="B164" s="64">
        <v>1027739460737</v>
      </c>
      <c r="C164" s="59" t="s">
        <v>742</v>
      </c>
      <c r="D164" s="60">
        <v>45012</v>
      </c>
      <c r="E164" s="2">
        <v>5000000</v>
      </c>
      <c r="F164" s="61">
        <v>5000000</v>
      </c>
      <c r="G164" s="62">
        <f t="shared" si="5"/>
        <v>2.9285856022672301E-3</v>
      </c>
      <c r="I164" s="43"/>
      <c r="J164" s="43"/>
      <c r="L164" s="42"/>
      <c r="M164" s="42"/>
    </row>
    <row r="165" spans="1:13" ht="16.5" customHeight="1" x14ac:dyDescent="0.25">
      <c r="A165" s="82" t="s">
        <v>248</v>
      </c>
      <c r="B165" s="11">
        <v>1027700167110</v>
      </c>
      <c r="C165" s="59" t="s">
        <v>743</v>
      </c>
      <c r="D165" s="60">
        <v>45012</v>
      </c>
      <c r="E165" s="61">
        <v>8500000</v>
      </c>
      <c r="F165" s="61">
        <v>8464855.0500000007</v>
      </c>
      <c r="G165" s="62">
        <f t="shared" si="5"/>
        <v>4.958010524941811E-3</v>
      </c>
      <c r="I165" s="43"/>
      <c r="J165" s="43"/>
      <c r="L165" s="42"/>
      <c r="M165" s="42"/>
    </row>
    <row r="166" spans="1:13" ht="17.25" customHeight="1" x14ac:dyDescent="0.25">
      <c r="A166" s="5" t="s">
        <v>246</v>
      </c>
      <c r="B166" s="5"/>
      <c r="C166" s="5"/>
      <c r="D166" s="5"/>
      <c r="E166" s="6"/>
      <c r="F166" s="7">
        <f>SUM(F158:F165)</f>
        <v>111059702.23999999</v>
      </c>
      <c r="G166" s="8">
        <f t="shared" si="5"/>
        <v>6.5049568994429929E-2</v>
      </c>
      <c r="J166" s="43"/>
      <c r="L166" s="42"/>
      <c r="M166" s="42"/>
    </row>
    <row r="167" spans="1:13" x14ac:dyDescent="0.25">
      <c r="I167" s="43"/>
    </row>
    <row r="168" spans="1:13" x14ac:dyDescent="0.25">
      <c r="A168" s="3" t="s">
        <v>417</v>
      </c>
    </row>
    <row r="169" spans="1:13" ht="58.5" customHeight="1" x14ac:dyDescent="0.25">
      <c r="A169" s="5" t="s">
        <v>11</v>
      </c>
      <c r="B169" s="5" t="s">
        <v>8</v>
      </c>
      <c r="C169" s="5" t="s">
        <v>9</v>
      </c>
      <c r="D169" s="5" t="s">
        <v>17</v>
      </c>
      <c r="E169" s="5" t="s">
        <v>10</v>
      </c>
      <c r="F169" s="5" t="s">
        <v>6</v>
      </c>
      <c r="G169" s="5" t="s">
        <v>413</v>
      </c>
      <c r="I169" s="43"/>
    </row>
    <row r="170" spans="1:13" ht="45" customHeight="1" x14ac:dyDescent="0.25">
      <c r="A170" s="5" t="s">
        <v>399</v>
      </c>
      <c r="B170" s="5" t="s">
        <v>400</v>
      </c>
      <c r="C170" s="5" t="s">
        <v>401</v>
      </c>
      <c r="D170" s="5" t="s">
        <v>402</v>
      </c>
      <c r="E170" s="20">
        <v>34678.27233</v>
      </c>
      <c r="F170" s="7">
        <v>27187765.510000002</v>
      </c>
      <c r="G170" s="8">
        <f>F170/$F$220</f>
        <v>1.5924339726080716E-2</v>
      </c>
    </row>
    <row r="171" spans="1:13" ht="17.25" customHeight="1" x14ac:dyDescent="0.25">
      <c r="A171" s="5" t="s">
        <v>246</v>
      </c>
      <c r="B171" s="5"/>
      <c r="C171" s="5"/>
      <c r="D171" s="5"/>
      <c r="E171" s="6"/>
      <c r="F171" s="7">
        <f>F170</f>
        <v>27187765.510000002</v>
      </c>
      <c r="G171" s="8">
        <f>F171/$F$220</f>
        <v>1.5924339726080716E-2</v>
      </c>
    </row>
    <row r="173" spans="1:13" x14ac:dyDescent="0.25">
      <c r="A173" s="3" t="s">
        <v>418</v>
      </c>
    </row>
    <row r="174" spans="1:13" ht="42.75" customHeight="1" x14ac:dyDescent="0.25">
      <c r="A174" s="5" t="s">
        <v>15</v>
      </c>
      <c r="B174" s="5" t="s">
        <v>14</v>
      </c>
      <c r="C174" s="5" t="s">
        <v>16</v>
      </c>
      <c r="D174" s="87" t="s">
        <v>13</v>
      </c>
      <c r="E174" s="88"/>
      <c r="F174" s="5" t="s">
        <v>6</v>
      </c>
      <c r="G174" s="5" t="s">
        <v>413</v>
      </c>
    </row>
    <row r="175" spans="1:13" ht="17.25" customHeight="1" x14ac:dyDescent="0.25">
      <c r="A175" s="5" t="s">
        <v>246</v>
      </c>
      <c r="B175" s="5"/>
      <c r="C175" s="5"/>
      <c r="D175" s="87"/>
      <c r="E175" s="88"/>
      <c r="F175" s="7"/>
      <c r="G175" s="8"/>
    </row>
    <row r="177" spans="1:28" x14ac:dyDescent="0.25">
      <c r="A177" s="3" t="s">
        <v>419</v>
      </c>
    </row>
    <row r="178" spans="1:28" ht="47.25" customHeight="1" x14ac:dyDescent="0.25">
      <c r="A178" s="5" t="s">
        <v>3</v>
      </c>
      <c r="B178" s="5" t="s">
        <v>1</v>
      </c>
      <c r="C178" s="5" t="s">
        <v>424</v>
      </c>
      <c r="D178" s="87" t="s">
        <v>4</v>
      </c>
      <c r="E178" s="88"/>
      <c r="F178" s="10" t="s">
        <v>18</v>
      </c>
      <c r="G178" s="5" t="s">
        <v>413</v>
      </c>
    </row>
    <row r="179" spans="1:28" x14ac:dyDescent="0.25">
      <c r="A179" s="5" t="s">
        <v>248</v>
      </c>
      <c r="B179" s="11">
        <v>1027700167110</v>
      </c>
      <c r="C179" s="23" t="s">
        <v>439</v>
      </c>
      <c r="D179" s="100" t="s">
        <v>247</v>
      </c>
      <c r="E179" s="100"/>
      <c r="F179" s="7">
        <v>12982.51</v>
      </c>
      <c r="G179" s="8">
        <f t="shared" ref="G179:G185" si="6">F179/$F$220</f>
        <v>7.6040783734580669E-6</v>
      </c>
      <c r="H179" s="43"/>
      <c r="I179" s="43"/>
      <c r="J179" s="45"/>
      <c r="K179" s="45"/>
      <c r="AA179" s="43"/>
      <c r="AB179" s="43"/>
    </row>
    <row r="180" spans="1:28" x14ac:dyDescent="0.25">
      <c r="A180" s="5" t="s">
        <v>248</v>
      </c>
      <c r="B180" s="11">
        <v>1027700167110</v>
      </c>
      <c r="C180" s="23" t="s">
        <v>440</v>
      </c>
      <c r="D180" s="100" t="s">
        <v>247</v>
      </c>
      <c r="E180" s="100"/>
      <c r="F180" s="7">
        <v>2983627.95</v>
      </c>
      <c r="G180" s="8">
        <f t="shared" si="6"/>
        <v>1.7475619713784181E-3</v>
      </c>
      <c r="H180" s="43"/>
      <c r="I180" s="43"/>
      <c r="J180" s="45"/>
      <c r="K180" s="45"/>
      <c r="AA180" s="43"/>
      <c r="AB180" s="43"/>
    </row>
    <row r="181" spans="1:28" ht="30" x14ac:dyDescent="0.25">
      <c r="A181" s="5" t="s">
        <v>403</v>
      </c>
      <c r="B181" s="11">
        <v>1021600000124</v>
      </c>
      <c r="C181" s="23" t="s">
        <v>441</v>
      </c>
      <c r="D181" s="100" t="s">
        <v>247</v>
      </c>
      <c r="E181" s="100"/>
      <c r="F181" s="7">
        <v>20715.71</v>
      </c>
      <c r="G181" s="8">
        <f t="shared" si="6"/>
        <v>1.2133546009348656E-5</v>
      </c>
      <c r="H181" s="43"/>
      <c r="I181" s="43"/>
      <c r="J181" s="45"/>
      <c r="K181" s="45"/>
      <c r="AA181" s="43"/>
      <c r="AB181" s="43"/>
    </row>
    <row r="182" spans="1:28" ht="30" x14ac:dyDescent="0.25">
      <c r="A182" s="5" t="s">
        <v>403</v>
      </c>
      <c r="B182" s="11">
        <v>1021600000124</v>
      </c>
      <c r="C182" s="23" t="s">
        <v>442</v>
      </c>
      <c r="D182" s="100" t="s">
        <v>247</v>
      </c>
      <c r="E182" s="100"/>
      <c r="F182" s="7">
        <v>29245.38</v>
      </c>
      <c r="G182" s="8">
        <f t="shared" si="6"/>
        <v>1.7129519760166803E-5</v>
      </c>
      <c r="H182" s="43"/>
      <c r="I182" s="43"/>
      <c r="J182" s="45"/>
      <c r="K182" s="45"/>
      <c r="AA182" s="43"/>
      <c r="AB182" s="43"/>
    </row>
    <row r="183" spans="1:28" ht="30" x14ac:dyDescent="0.25">
      <c r="A183" s="5" t="s">
        <v>403</v>
      </c>
      <c r="B183" s="11">
        <v>1021600000124</v>
      </c>
      <c r="C183" s="23" t="s">
        <v>443</v>
      </c>
      <c r="D183" s="100" t="s">
        <v>247</v>
      </c>
      <c r="E183" s="100"/>
      <c r="F183" s="7">
        <v>311977.25</v>
      </c>
      <c r="G183" s="8">
        <f t="shared" si="6"/>
        <v>1.8273041651698484E-4</v>
      </c>
      <c r="H183" s="43"/>
      <c r="I183" s="43"/>
      <c r="J183" s="45"/>
      <c r="K183" s="45"/>
      <c r="AA183" s="43"/>
      <c r="AB183" s="43"/>
    </row>
    <row r="184" spans="1:28" x14ac:dyDescent="0.25">
      <c r="A184" s="5" t="s">
        <v>249</v>
      </c>
      <c r="B184" s="11">
        <v>1027700167110</v>
      </c>
      <c r="C184" s="73" t="s">
        <v>677</v>
      </c>
      <c r="D184" s="100" t="s">
        <v>247</v>
      </c>
      <c r="E184" s="100"/>
      <c r="F184" s="7">
        <v>42949.49</v>
      </c>
      <c r="G184" s="8">
        <f t="shared" si="6"/>
        <v>2.5156251607744074E-5</v>
      </c>
      <c r="H184" s="43"/>
      <c r="I184" s="43"/>
      <c r="J184" s="45"/>
      <c r="K184" s="45"/>
      <c r="AA184" s="43"/>
      <c r="AB184" s="43"/>
    </row>
    <row r="185" spans="1:28" x14ac:dyDescent="0.25">
      <c r="A185" s="5" t="s">
        <v>246</v>
      </c>
      <c r="B185" s="109"/>
      <c r="C185" s="109"/>
      <c r="D185" s="108"/>
      <c r="E185" s="108"/>
      <c r="F185" s="7">
        <f>SUM(F179:F184)</f>
        <v>3401498.29</v>
      </c>
      <c r="G185" s="8">
        <f t="shared" si="6"/>
        <v>1.9923157836461208E-3</v>
      </c>
      <c r="I185" s="43"/>
    </row>
    <row r="187" spans="1:28" ht="15.75" x14ac:dyDescent="0.25">
      <c r="A187" s="3" t="s">
        <v>420</v>
      </c>
      <c r="B187" s="26"/>
    </row>
    <row r="188" spans="1:28" ht="44.25" customHeight="1" x14ac:dyDescent="0.25">
      <c r="A188" s="5" t="s">
        <v>19</v>
      </c>
      <c r="B188" s="12" t="s">
        <v>1</v>
      </c>
      <c r="C188" s="12" t="s">
        <v>429</v>
      </c>
      <c r="D188" s="94" t="s">
        <v>432</v>
      </c>
      <c r="E188" s="95"/>
      <c r="F188" s="10" t="s">
        <v>18</v>
      </c>
      <c r="G188" s="5" t="s">
        <v>413</v>
      </c>
    </row>
    <row r="189" spans="1:28" ht="29.25" customHeight="1" x14ac:dyDescent="0.25">
      <c r="A189" s="5" t="s">
        <v>404</v>
      </c>
      <c r="B189" s="27">
        <v>1027700075941</v>
      </c>
      <c r="C189" s="5" t="s">
        <v>444</v>
      </c>
      <c r="D189" s="101" t="s">
        <v>445</v>
      </c>
      <c r="E189" s="102"/>
      <c r="F189" s="7">
        <v>160008.67000000001</v>
      </c>
      <c r="G189" s="8">
        <f>F189/$F$220</f>
        <v>9.3719817439985698E-5</v>
      </c>
    </row>
    <row r="190" spans="1:28" ht="30" x14ac:dyDescent="0.25">
      <c r="A190" s="5" t="s">
        <v>405</v>
      </c>
      <c r="B190" s="27">
        <v>1027708015576</v>
      </c>
      <c r="C190" s="5" t="s">
        <v>430</v>
      </c>
      <c r="D190" s="101" t="s">
        <v>446</v>
      </c>
      <c r="E190" s="102"/>
      <c r="F190" s="7">
        <v>153302.62</v>
      </c>
      <c r="G190" s="8">
        <f>F190/$F$220</f>
        <v>8.979196914436885E-5</v>
      </c>
    </row>
    <row r="191" spans="1:28" ht="45" x14ac:dyDescent="0.25">
      <c r="A191" s="5" t="s">
        <v>250</v>
      </c>
      <c r="B191" s="27">
        <v>1047796383030</v>
      </c>
      <c r="C191" s="5" t="s">
        <v>431</v>
      </c>
      <c r="D191" s="101" t="s">
        <v>447</v>
      </c>
      <c r="E191" s="102"/>
      <c r="F191" s="7">
        <v>1166614.98</v>
      </c>
      <c r="G191" s="8">
        <f>F191/$F$220</f>
        <v>6.8330636676345452E-4</v>
      </c>
    </row>
    <row r="192" spans="1:28" x14ac:dyDescent="0.25">
      <c r="A192" s="5" t="s">
        <v>246</v>
      </c>
      <c r="B192" s="93"/>
      <c r="C192" s="94"/>
      <c r="D192" s="94"/>
      <c r="E192" s="95"/>
      <c r="F192" s="7">
        <f>SUM(F189:F191)</f>
        <v>1479926.27</v>
      </c>
      <c r="G192" s="8">
        <f>F192/$F$220</f>
        <v>8.6681815334780905E-4</v>
      </c>
    </row>
    <row r="194" spans="1:7" x14ac:dyDescent="0.25">
      <c r="A194" s="3" t="s">
        <v>421</v>
      </c>
    </row>
    <row r="195" spans="1:7" ht="47.25" customHeight="1" x14ac:dyDescent="0.25">
      <c r="A195" s="5" t="s">
        <v>20</v>
      </c>
      <c r="B195" s="109" t="s">
        <v>1</v>
      </c>
      <c r="C195" s="109"/>
      <c r="D195" s="109" t="s">
        <v>22</v>
      </c>
      <c r="E195" s="109"/>
      <c r="F195" s="29" t="s">
        <v>21</v>
      </c>
      <c r="G195" s="5" t="s">
        <v>413</v>
      </c>
    </row>
    <row r="196" spans="1:7" ht="24.75" customHeight="1" x14ac:dyDescent="0.25">
      <c r="A196" s="81" t="s">
        <v>744</v>
      </c>
      <c r="B196" s="83" t="s">
        <v>178</v>
      </c>
      <c r="C196" s="84"/>
      <c r="D196" s="87" t="s">
        <v>556</v>
      </c>
      <c r="E196" s="88"/>
      <c r="F196" s="37">
        <v>23446.5</v>
      </c>
      <c r="G196" s="8">
        <f t="shared" ref="G196:G200" si="7">F196/$F$220</f>
        <v>1.3733016464711722E-5</v>
      </c>
    </row>
    <row r="197" spans="1:7" ht="24.75" hidden="1" customHeight="1" x14ac:dyDescent="0.25">
      <c r="A197" s="81"/>
      <c r="B197" s="83"/>
      <c r="C197" s="84"/>
      <c r="D197" s="87"/>
      <c r="E197" s="88"/>
      <c r="F197" s="37"/>
      <c r="G197" s="8">
        <f t="shared" si="7"/>
        <v>0</v>
      </c>
    </row>
    <row r="198" spans="1:7" ht="24.75" hidden="1" customHeight="1" x14ac:dyDescent="0.25">
      <c r="A198" s="81"/>
      <c r="B198" s="83"/>
      <c r="C198" s="84"/>
      <c r="D198" s="87"/>
      <c r="E198" s="88"/>
      <c r="F198" s="37"/>
      <c r="G198" s="8">
        <f t="shared" si="7"/>
        <v>0</v>
      </c>
    </row>
    <row r="199" spans="1:7" ht="24.75" hidden="1" customHeight="1" x14ac:dyDescent="0.25">
      <c r="A199" s="81"/>
      <c r="B199" s="83"/>
      <c r="C199" s="84"/>
      <c r="D199" s="87"/>
      <c r="E199" s="88"/>
      <c r="F199" s="37"/>
      <c r="G199" s="8">
        <f t="shared" si="7"/>
        <v>0</v>
      </c>
    </row>
    <row r="200" spans="1:7" ht="25.5" hidden="1" customHeight="1" x14ac:dyDescent="0.25">
      <c r="A200" s="81"/>
      <c r="B200" s="83"/>
      <c r="C200" s="84"/>
      <c r="D200" s="87"/>
      <c r="E200" s="88"/>
      <c r="F200" s="37"/>
      <c r="G200" s="8">
        <f t="shared" si="7"/>
        <v>0</v>
      </c>
    </row>
    <row r="201" spans="1:7" ht="15" customHeight="1" x14ac:dyDescent="0.25">
      <c r="A201" s="5" t="s">
        <v>246</v>
      </c>
      <c r="B201" s="85"/>
      <c r="C201" s="86"/>
      <c r="D201" s="87"/>
      <c r="E201" s="88"/>
      <c r="F201" s="7">
        <f>SUM(F196:F200)</f>
        <v>23446.5</v>
      </c>
      <c r="G201" s="8">
        <f>F201/$F$220</f>
        <v>1.3733016464711722E-5</v>
      </c>
    </row>
    <row r="203" spans="1:7" x14ac:dyDescent="0.25">
      <c r="A203" s="3" t="s">
        <v>422</v>
      </c>
    </row>
    <row r="204" spans="1:7" ht="42" customHeight="1" x14ac:dyDescent="0.25">
      <c r="A204" s="5" t="s">
        <v>23</v>
      </c>
      <c r="B204" s="87" t="s">
        <v>20</v>
      </c>
      <c r="C204" s="88"/>
      <c r="D204" s="5" t="s">
        <v>22</v>
      </c>
      <c r="E204" s="5" t="s">
        <v>24</v>
      </c>
      <c r="F204" s="5" t="s">
        <v>21</v>
      </c>
      <c r="G204" s="5" t="s">
        <v>413</v>
      </c>
    </row>
    <row r="205" spans="1:7" ht="42" customHeight="1" x14ac:dyDescent="0.25">
      <c r="A205" s="77" t="s">
        <v>251</v>
      </c>
      <c r="B205" s="85" t="s">
        <v>129</v>
      </c>
      <c r="C205" s="86"/>
      <c r="D205" s="77" t="s">
        <v>102</v>
      </c>
      <c r="E205" s="6">
        <v>36764</v>
      </c>
      <c r="F205" s="7">
        <v>24906881.789999999</v>
      </c>
      <c r="G205" s="8">
        <f>F205/$F$220</f>
        <v>1.4588387081513171E-2</v>
      </c>
    </row>
    <row r="206" spans="1:7" ht="42" customHeight="1" x14ac:dyDescent="0.25">
      <c r="A206" s="5" t="s">
        <v>251</v>
      </c>
      <c r="B206" s="85" t="s">
        <v>129</v>
      </c>
      <c r="C206" s="86"/>
      <c r="D206" s="77" t="s">
        <v>73</v>
      </c>
      <c r="E206" s="6">
        <v>7782</v>
      </c>
      <c r="F206" s="7">
        <v>9499547.5199999996</v>
      </c>
      <c r="G206" s="8">
        <f>F206/$F$220</f>
        <v>5.5640476190250742E-3</v>
      </c>
    </row>
    <row r="207" spans="1:7" ht="42" hidden="1" customHeight="1" x14ac:dyDescent="0.25">
      <c r="A207" s="32" t="s">
        <v>251</v>
      </c>
      <c r="B207" s="85" t="s">
        <v>129</v>
      </c>
      <c r="C207" s="86"/>
      <c r="D207" s="77"/>
      <c r="E207" s="6"/>
      <c r="F207" s="7"/>
      <c r="G207" s="8">
        <f>F207/$F$220</f>
        <v>0</v>
      </c>
    </row>
    <row r="208" spans="1:7" ht="42" hidden="1" customHeight="1" x14ac:dyDescent="0.25">
      <c r="A208" s="5" t="s">
        <v>251</v>
      </c>
      <c r="B208" s="85" t="s">
        <v>129</v>
      </c>
      <c r="C208" s="86"/>
      <c r="D208" s="77"/>
      <c r="E208" s="6"/>
      <c r="F208" s="7"/>
      <c r="G208" s="8">
        <f>F208/$F$220</f>
        <v>0</v>
      </c>
    </row>
    <row r="209" spans="1:8" x14ac:dyDescent="0.25">
      <c r="A209" s="5" t="s">
        <v>246</v>
      </c>
      <c r="B209" s="96"/>
      <c r="C209" s="96"/>
      <c r="D209" s="30"/>
      <c r="E209" s="1"/>
      <c r="F209" s="7">
        <f>SUM(F205:F208)</f>
        <v>34406429.310000002</v>
      </c>
      <c r="G209" s="8">
        <f>F209/$F$220</f>
        <v>2.0152434700538246E-2</v>
      </c>
    </row>
    <row r="211" spans="1:8" x14ac:dyDescent="0.25">
      <c r="A211" s="3" t="s">
        <v>423</v>
      </c>
    </row>
    <row r="212" spans="1:8" ht="45" x14ac:dyDescent="0.25">
      <c r="A212" s="97" t="s">
        <v>25</v>
      </c>
      <c r="B212" s="98"/>
      <c r="C212" s="98"/>
      <c r="D212" s="98"/>
      <c r="E212" s="99"/>
      <c r="F212" s="5" t="s">
        <v>21</v>
      </c>
      <c r="G212" s="5" t="s">
        <v>413</v>
      </c>
    </row>
    <row r="213" spans="1:8" ht="15" hidden="1" customHeight="1" x14ac:dyDescent="0.25">
      <c r="A213" s="54" t="s">
        <v>654</v>
      </c>
      <c r="B213" s="55"/>
      <c r="C213" s="55"/>
      <c r="D213" s="55"/>
      <c r="E213" s="56"/>
      <c r="F213" s="7"/>
      <c r="G213" s="8">
        <f t="shared" ref="G213:G216" si="8">F213/$F$220</f>
        <v>0</v>
      </c>
    </row>
    <row r="214" spans="1:8" hidden="1" x14ac:dyDescent="0.25">
      <c r="A214" s="54" t="s">
        <v>717</v>
      </c>
      <c r="B214" s="55"/>
      <c r="C214" s="55"/>
      <c r="D214" s="55"/>
      <c r="E214" s="56"/>
      <c r="F214" s="7">
        <v>0</v>
      </c>
      <c r="G214" s="8">
        <f t="shared" si="8"/>
        <v>0</v>
      </c>
    </row>
    <row r="215" spans="1:8" hidden="1" x14ac:dyDescent="0.25">
      <c r="A215" s="89" t="s">
        <v>718</v>
      </c>
      <c r="B215" s="90"/>
      <c r="C215" s="90"/>
      <c r="D215" s="90"/>
      <c r="E215" s="91"/>
      <c r="F215" s="7">
        <v>0</v>
      </c>
      <c r="G215" s="8">
        <f t="shared" si="8"/>
        <v>0</v>
      </c>
    </row>
    <row r="216" spans="1:8" hidden="1" x14ac:dyDescent="0.25">
      <c r="A216" s="68"/>
      <c r="B216" s="69"/>
      <c r="C216" s="69"/>
      <c r="D216" s="69"/>
      <c r="E216" s="70"/>
      <c r="F216" s="7"/>
      <c r="G216" s="8">
        <f t="shared" si="8"/>
        <v>0</v>
      </c>
    </row>
    <row r="217" spans="1:8" hidden="1" x14ac:dyDescent="0.25">
      <c r="A217" s="68"/>
      <c r="B217" s="69"/>
      <c r="C217" s="69"/>
      <c r="D217" s="69"/>
      <c r="E217" s="70"/>
      <c r="F217" s="7"/>
      <c r="G217" s="8"/>
    </row>
    <row r="218" spans="1:8" x14ac:dyDescent="0.25">
      <c r="A218" s="87" t="s">
        <v>246</v>
      </c>
      <c r="B218" s="92"/>
      <c r="C218" s="92"/>
      <c r="D218" s="92"/>
      <c r="E218" s="88"/>
      <c r="F218" s="7">
        <f>F214+F215+F216</f>
        <v>0</v>
      </c>
      <c r="G218" s="8">
        <f>F218/$F$220</f>
        <v>0</v>
      </c>
    </row>
    <row r="220" spans="1:8" x14ac:dyDescent="0.25">
      <c r="A220" s="103" t="s">
        <v>26</v>
      </c>
      <c r="B220" s="104"/>
      <c r="C220" s="104"/>
      <c r="D220" s="104"/>
      <c r="E220" s="105"/>
      <c r="F220" s="7">
        <f>F131+F154+F166+F171+F185+F192+F209+F201+F218</f>
        <v>1707308810.1400001</v>
      </c>
      <c r="G220" s="8">
        <f>F220/$F$220</f>
        <v>1</v>
      </c>
    </row>
    <row r="222" spans="1:8" x14ac:dyDescent="0.25">
      <c r="H222" s="43"/>
    </row>
  </sheetData>
  <mergeCells count="41">
    <mergeCell ref="B195:C195"/>
    <mergeCell ref="D195:E195"/>
    <mergeCell ref="B201:C201"/>
    <mergeCell ref="B185:C185"/>
    <mergeCell ref="D185:E185"/>
    <mergeCell ref="B192:E192"/>
    <mergeCell ref="D188:E188"/>
    <mergeCell ref="D189:E189"/>
    <mergeCell ref="D190:E190"/>
    <mergeCell ref="D191:E191"/>
    <mergeCell ref="B200:C200"/>
    <mergeCell ref="D200:E200"/>
    <mergeCell ref="B196:C196"/>
    <mergeCell ref="B198:C198"/>
    <mergeCell ref="B199:C199"/>
    <mergeCell ref="D196:E196"/>
    <mergeCell ref="D180:E180"/>
    <mergeCell ref="D181:E181"/>
    <mergeCell ref="D182:E182"/>
    <mergeCell ref="D183:E183"/>
    <mergeCell ref="D184:E184"/>
    <mergeCell ref="A1:G1"/>
    <mergeCell ref="D174:E174"/>
    <mergeCell ref="D178:E178"/>
    <mergeCell ref="D179:E179"/>
    <mergeCell ref="D175:E175"/>
    <mergeCell ref="A220:E220"/>
    <mergeCell ref="B204:C204"/>
    <mergeCell ref="B209:C209"/>
    <mergeCell ref="A212:E212"/>
    <mergeCell ref="A218:E218"/>
    <mergeCell ref="B206:C206"/>
    <mergeCell ref="A215:E215"/>
    <mergeCell ref="B208:C208"/>
    <mergeCell ref="B205:C205"/>
    <mergeCell ref="B207:C207"/>
    <mergeCell ref="D198:E198"/>
    <mergeCell ref="D199:E199"/>
    <mergeCell ref="B197:C197"/>
    <mergeCell ref="D197:E197"/>
    <mergeCell ref="D201:E2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2023-07-03T08:43:55Z</dcterms:modified>
</cp:coreProperties>
</file>