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27555" windowHeight="12060"/>
  </bookViews>
  <sheets>
    <sheet name="Пенсионные накопления" sheetId="1" r:id="rId1"/>
    <sheet name="Пенсионные резервы" sheetId="4" r:id="rId2"/>
  </sheets>
  <definedNames>
    <definedName name="_xlnm._FilterDatabase" localSheetId="0" hidden="1">'Пенсионные накопления'!$A$4:$I$4</definedName>
    <definedName name="_xlnm._FilterDatabase" localSheetId="1" hidden="1">'Пенсионные резервы'!$A$155:$I$155</definedName>
  </definedNames>
  <calcPr calcId="145621"/>
</workbook>
</file>

<file path=xl/calcChain.xml><?xml version="1.0" encoding="utf-8"?>
<calcChain xmlns="http://schemas.openxmlformats.org/spreadsheetml/2006/main">
  <c r="G231" i="4" l="1"/>
  <c r="G232" i="4"/>
  <c r="G233" i="4"/>
  <c r="G234" i="4"/>
  <c r="G235" i="4"/>
  <c r="G236" i="4"/>
  <c r="G237" i="4"/>
  <c r="F238" i="4" l="1"/>
  <c r="F208" i="1"/>
  <c r="F278" i="1" l="1"/>
  <c r="F219" i="4" l="1"/>
  <c r="F225" i="4" l="1"/>
  <c r="F272" i="1" l="1"/>
  <c r="F262" i="1"/>
  <c r="F152" i="4" l="1"/>
  <c r="F280" i="1"/>
  <c r="F174" i="4" l="1"/>
  <c r="F186" i="4"/>
  <c r="F205" i="4"/>
  <c r="F212" i="4"/>
  <c r="F223" i="1" l="1"/>
  <c r="F191" i="4" l="1"/>
  <c r="F240" i="4" s="1"/>
  <c r="G216" i="4" l="1"/>
  <c r="G37" i="4"/>
  <c r="G89" i="4"/>
  <c r="G98" i="4"/>
  <c r="G6" i="4"/>
  <c r="G102" i="4"/>
  <c r="G224" i="4"/>
  <c r="G142" i="4"/>
  <c r="G151" i="4"/>
  <c r="G148" i="4"/>
  <c r="G149" i="4"/>
  <c r="G150" i="4"/>
  <c r="G179" i="4"/>
  <c r="G180" i="4"/>
  <c r="G178" i="4"/>
  <c r="G86" i="4"/>
  <c r="G147" i="4"/>
  <c r="G101" i="4"/>
  <c r="G72" i="4"/>
  <c r="G104" i="4"/>
  <c r="G79" i="4"/>
  <c r="G130" i="4"/>
  <c r="F246" i="1"/>
  <c r="G144" i="4" l="1"/>
  <c r="G52" i="4"/>
  <c r="G145" i="4"/>
  <c r="G84" i="4"/>
  <c r="G146" i="4"/>
  <c r="G143" i="4"/>
  <c r="G223" i="4"/>
  <c r="G119" i="4"/>
  <c r="G115" i="4"/>
  <c r="G141" i="4"/>
  <c r="G140" i="4"/>
  <c r="G219" i="4"/>
  <c r="G230" i="4"/>
  <c r="G229" i="4"/>
  <c r="G107" i="4"/>
  <c r="G170" i="4"/>
  <c r="G165" i="4"/>
  <c r="G166" i="4"/>
  <c r="G164" i="4"/>
  <c r="G118" i="4"/>
  <c r="G135" i="4"/>
  <c r="G225" i="4"/>
  <c r="G10" i="4"/>
  <c r="G14" i="4"/>
  <c r="G19" i="4"/>
  <c r="G23" i="4"/>
  <c r="G16" i="4"/>
  <c r="G28" i="4"/>
  <c r="G30" i="4"/>
  <c r="G34" i="4"/>
  <c r="G39" i="4"/>
  <c r="G42" i="4"/>
  <c r="G45" i="4"/>
  <c r="G47" i="4"/>
  <c r="G51" i="4"/>
  <c r="G55" i="4"/>
  <c r="G61" i="4"/>
  <c r="G67" i="4"/>
  <c r="G71" i="4"/>
  <c r="G75" i="4"/>
  <c r="G80" i="4"/>
  <c r="G85" i="4"/>
  <c r="G94" i="4"/>
  <c r="G99" i="4"/>
  <c r="G106" i="4"/>
  <c r="G111" i="4"/>
  <c r="G116" i="4"/>
  <c r="G123" i="4"/>
  <c r="G126" i="4"/>
  <c r="G131" i="4"/>
  <c r="G136" i="4"/>
  <c r="G7" i="4"/>
  <c r="G11" i="4"/>
  <c r="G15" i="4"/>
  <c r="G20" i="4"/>
  <c r="G25" i="4"/>
  <c r="G31" i="4"/>
  <c r="G35" i="4"/>
  <c r="G40" i="4"/>
  <c r="G43" i="4"/>
  <c r="G48" i="4"/>
  <c r="G56" i="4"/>
  <c r="G62" i="4"/>
  <c r="G68" i="4"/>
  <c r="G76" i="4"/>
  <c r="G81" i="4"/>
  <c r="G87" i="4"/>
  <c r="G91" i="4"/>
  <c r="G95" i="4"/>
  <c r="G100" i="4"/>
  <c r="G108" i="4"/>
  <c r="G112" i="4"/>
  <c r="G120" i="4"/>
  <c r="G124" i="4"/>
  <c r="G127" i="4"/>
  <c r="G132" i="4"/>
  <c r="G137" i="4"/>
  <c r="G8" i="4"/>
  <c r="G12" i="4"/>
  <c r="G17" i="4"/>
  <c r="G21" i="4"/>
  <c r="G26" i="4"/>
  <c r="G29" i="4"/>
  <c r="G32" i="4"/>
  <c r="G36" i="4"/>
  <c r="G117" i="4"/>
  <c r="G46" i="4"/>
  <c r="G49" i="4"/>
  <c r="G53" i="4"/>
  <c r="G57" i="4"/>
  <c r="G59" i="4"/>
  <c r="G63" i="4"/>
  <c r="G65" i="4"/>
  <c r="G69" i="4"/>
  <c r="G73" i="4"/>
  <c r="G77" i="4"/>
  <c r="G82" i="4"/>
  <c r="G88" i="4"/>
  <c r="G92" i="4"/>
  <c r="G96" i="4"/>
  <c r="G103" i="4"/>
  <c r="G109" i="4"/>
  <c r="G113" i="4"/>
  <c r="G121" i="4"/>
  <c r="G128" i="4"/>
  <c r="G133" i="4"/>
  <c r="G138" i="4"/>
  <c r="G9" i="4"/>
  <c r="G13" i="4"/>
  <c r="G18" i="4"/>
  <c r="G22" i="4"/>
  <c r="G24" i="4"/>
  <c r="G27" i="4"/>
  <c r="G33" i="4"/>
  <c r="G38" i="4"/>
  <c r="G41" i="4"/>
  <c r="G44" i="4"/>
  <c r="G50" i="4"/>
  <c r="G54" i="4"/>
  <c r="G58" i="4"/>
  <c r="G60" i="4"/>
  <c r="G64" i="4"/>
  <c r="G66" i="4"/>
  <c r="G70" i="4"/>
  <c r="G74" i="4"/>
  <c r="G78" i="4"/>
  <c r="G83" i="4"/>
  <c r="G90" i="4"/>
  <c r="G93" i="4"/>
  <c r="G97" i="4"/>
  <c r="G105" i="4"/>
  <c r="G110" i="4"/>
  <c r="G114" i="4"/>
  <c r="G122" i="4"/>
  <c r="G125" i="4"/>
  <c r="G129" i="4"/>
  <c r="G134" i="4"/>
  <c r="G139" i="4"/>
  <c r="G182" i="4"/>
  <c r="G183" i="4"/>
  <c r="G184" i="4"/>
  <c r="G172" i="4"/>
  <c r="G238" i="4"/>
  <c r="G167" i="4"/>
  <c r="G168" i="4"/>
  <c r="G163" i="4"/>
  <c r="G240" i="4"/>
  <c r="G191" i="4"/>
  <c r="G152" i="4"/>
  <c r="G186" i="4"/>
  <c r="G158" i="4"/>
  <c r="G174" i="4"/>
  <c r="G162" i="4"/>
  <c r="G159" i="4"/>
  <c r="G171" i="4"/>
  <c r="G201" i="4"/>
  <c r="G200" i="4"/>
  <c r="G185" i="4"/>
  <c r="G209" i="4"/>
  <c r="G161" i="4"/>
  <c r="G173" i="4"/>
  <c r="G157" i="4"/>
  <c r="G199" i="4"/>
  <c r="G204" i="4"/>
  <c r="G190" i="4"/>
  <c r="G181" i="4"/>
  <c r="G210" i="4"/>
  <c r="G205" i="4"/>
  <c r="G212" i="4"/>
  <c r="G5" i="4"/>
  <c r="G203" i="4"/>
  <c r="G169" i="4"/>
  <c r="G211" i="4"/>
  <c r="G202" i="4"/>
  <c r="G156" i="4"/>
  <c r="G160" i="4"/>
  <c r="F256" i="1"/>
  <c r="G276" i="1" l="1"/>
  <c r="G268" i="1" l="1"/>
  <c r="G269" i="1"/>
  <c r="G267" i="1"/>
  <c r="G270" i="1"/>
  <c r="G115" i="1"/>
  <c r="G206" i="1"/>
  <c r="G201" i="1"/>
  <c r="G207" i="1"/>
  <c r="G200" i="1"/>
  <c r="G94" i="1"/>
  <c r="G42" i="1"/>
  <c r="G104" i="1"/>
  <c r="G171" i="1"/>
  <c r="G35" i="1"/>
  <c r="G97" i="1"/>
  <c r="G51" i="1"/>
  <c r="G169" i="1"/>
  <c r="G90" i="1"/>
  <c r="G197" i="1"/>
  <c r="G127" i="1"/>
  <c r="G41" i="1"/>
  <c r="G162" i="1"/>
  <c r="G98" i="1"/>
  <c r="G165" i="1"/>
  <c r="G26" i="1"/>
  <c r="G15" i="1"/>
  <c r="G75" i="1"/>
  <c r="G141" i="1"/>
  <c r="G8" i="1"/>
  <c r="G69" i="1"/>
  <c r="G11" i="1"/>
  <c r="G72" i="1"/>
  <c r="G137" i="1"/>
  <c r="G205" i="1"/>
  <c r="G65" i="1"/>
  <c r="G130" i="1"/>
  <c r="G114" i="1"/>
  <c r="G30" i="1"/>
  <c r="G153" i="1"/>
  <c r="G62" i="1"/>
  <c r="G177" i="1"/>
  <c r="G103" i="1"/>
  <c r="G88" i="1"/>
  <c r="G45" i="1"/>
  <c r="G77" i="1"/>
  <c r="G6" i="1"/>
  <c r="G46" i="1"/>
  <c r="G108" i="1"/>
  <c r="G175" i="1"/>
  <c r="G39" i="1"/>
  <c r="G101" i="1"/>
  <c r="G58" i="1"/>
  <c r="G174" i="1"/>
  <c r="G99" i="1"/>
  <c r="G204" i="1"/>
  <c r="G135" i="1"/>
  <c r="G48" i="1"/>
  <c r="G168" i="1"/>
  <c r="G19" i="1"/>
  <c r="G79" i="1"/>
  <c r="G145" i="1"/>
  <c r="G12" i="1"/>
  <c r="G73" i="1"/>
  <c r="G66" i="1"/>
  <c r="G74" i="1"/>
  <c r="G110" i="1"/>
  <c r="G120" i="1"/>
  <c r="G199" i="1"/>
  <c r="G18" i="1"/>
  <c r="G95" i="1"/>
  <c r="G149" i="1"/>
  <c r="G139" i="1"/>
  <c r="G193" i="1"/>
  <c r="G100" i="1"/>
  <c r="G44" i="1"/>
  <c r="G119" i="1"/>
  <c r="G13" i="1"/>
  <c r="G47" i="1"/>
  <c r="G116" i="1"/>
  <c r="G156" i="1"/>
  <c r="G27" i="1"/>
  <c r="G87" i="1"/>
  <c r="G154" i="1"/>
  <c r="G20" i="1"/>
  <c r="G80" i="1"/>
  <c r="G14" i="1"/>
  <c r="G146" i="1"/>
  <c r="G59" i="1"/>
  <c r="G176" i="1"/>
  <c r="G93" i="1"/>
  <c r="G198" i="1"/>
  <c r="G136" i="1"/>
  <c r="G36" i="1"/>
  <c r="G107" i="1"/>
  <c r="G143" i="1"/>
  <c r="G21" i="1"/>
  <c r="G60" i="1"/>
  <c r="G125" i="1"/>
  <c r="G191" i="1"/>
  <c r="G54" i="1"/>
  <c r="G118" i="1"/>
  <c r="G89" i="1"/>
  <c r="G196" i="1"/>
  <c r="G131" i="1"/>
  <c r="G40" i="1"/>
  <c r="G161" i="1"/>
  <c r="G78" i="1"/>
  <c r="G189" i="1"/>
  <c r="G34" i="1"/>
  <c r="G96" i="1"/>
  <c r="G163" i="1"/>
  <c r="G28" i="1"/>
  <c r="G105" i="1"/>
  <c r="G140" i="1"/>
  <c r="G63" i="1"/>
  <c r="G52" i="1"/>
  <c r="G33" i="1"/>
  <c r="G185" i="1"/>
  <c r="G121" i="1"/>
  <c r="G81" i="1"/>
  <c r="G155" i="1"/>
  <c r="G134" i="1"/>
  <c r="G159" i="1"/>
  <c r="G29" i="1"/>
  <c r="G67" i="1"/>
  <c r="G102" i="1"/>
  <c r="G144" i="1"/>
  <c r="G64" i="1"/>
  <c r="G195" i="1"/>
  <c r="G138" i="1"/>
  <c r="G157" i="1"/>
  <c r="G7" i="1"/>
  <c r="G126" i="1"/>
  <c r="G172" i="1"/>
  <c r="G16" i="1"/>
  <c r="G170" i="1"/>
  <c r="G38" i="1"/>
  <c r="G164" i="1"/>
  <c r="G150" i="1"/>
  <c r="G183" i="1"/>
  <c r="G22" i="1"/>
  <c r="G187" i="1"/>
  <c r="G190" i="1"/>
  <c r="G71" i="1"/>
  <c r="G86" i="1"/>
  <c r="G24" i="1"/>
  <c r="G123" i="1"/>
  <c r="G160" i="1"/>
  <c r="G182" i="1"/>
  <c r="G9" i="1"/>
  <c r="G112" i="1"/>
  <c r="G43" i="1"/>
  <c r="G158" i="1"/>
  <c r="G166" i="1"/>
  <c r="G68" i="1"/>
  <c r="G106" i="1"/>
  <c r="G173" i="1"/>
  <c r="G76" i="1"/>
  <c r="G85" i="1"/>
  <c r="G167" i="1"/>
  <c r="G82" i="1"/>
  <c r="G194" i="1"/>
  <c r="G109" i="1"/>
  <c r="G148" i="1"/>
  <c r="G17" i="1"/>
  <c r="G50" i="1"/>
  <c r="G124" i="1"/>
  <c r="G184" i="1"/>
  <c r="G31" i="1"/>
  <c r="G84" i="1"/>
  <c r="G152" i="1"/>
  <c r="G181" i="1"/>
  <c r="G10" i="1"/>
  <c r="G25" i="1"/>
  <c r="G129" i="1"/>
  <c r="G57" i="1"/>
  <c r="G203" i="1"/>
  <c r="G188" i="1"/>
  <c r="G132" i="1"/>
  <c r="G147" i="1"/>
  <c r="G23" i="1"/>
  <c r="G142" i="1"/>
  <c r="G128" i="1"/>
  <c r="G151" i="1"/>
  <c r="G192" i="1"/>
  <c r="G53" i="1"/>
  <c r="G113" i="1"/>
  <c r="G32" i="1"/>
  <c r="G180" i="1"/>
  <c r="G91" i="1"/>
  <c r="G133" i="1"/>
  <c r="G37" i="1"/>
  <c r="G70" i="1"/>
  <c r="G111" i="1"/>
  <c r="G49" i="1"/>
  <c r="G179" i="1"/>
  <c r="G122" i="1"/>
  <c r="G186" i="1"/>
  <c r="G56" i="1"/>
  <c r="G61" i="1"/>
  <c r="G55" i="1"/>
  <c r="G83" i="1"/>
  <c r="G178" i="1"/>
  <c r="G92" i="1"/>
  <c r="G117" i="1"/>
  <c r="G202" i="1"/>
  <c r="G271" i="1"/>
  <c r="G261" i="1"/>
  <c r="G277" i="1"/>
  <c r="G260" i="1"/>
  <c r="G262" i="1"/>
  <c r="G215" i="1"/>
  <c r="G219" i="1"/>
  <c r="G216" i="1"/>
  <c r="G220" i="1"/>
  <c r="G214" i="1"/>
  <c r="G222" i="1"/>
  <c r="G217" i="1"/>
  <c r="G218" i="1"/>
  <c r="G221" i="1"/>
  <c r="G213" i="1"/>
  <c r="G208" i="1"/>
  <c r="G5" i="1"/>
  <c r="G266" i="1"/>
  <c r="G243" i="1"/>
  <c r="G280" i="1"/>
  <c r="G212" i="1"/>
  <c r="G256" i="1"/>
  <c r="G239" i="1"/>
  <c r="G272" i="1"/>
  <c r="G252" i="1"/>
  <c r="G245" i="1"/>
  <c r="G246" i="1"/>
  <c r="G254" i="1"/>
  <c r="G253" i="1"/>
  <c r="G244" i="1"/>
  <c r="G251" i="1"/>
  <c r="G250" i="1"/>
  <c r="G223" i="1"/>
  <c r="G255" i="1"/>
  <c r="G240" i="1"/>
  <c r="G242" i="1"/>
  <c r="G241" i="1"/>
</calcChain>
</file>

<file path=xl/sharedStrings.xml><?xml version="1.0" encoding="utf-8"?>
<sst xmlns="http://schemas.openxmlformats.org/spreadsheetml/2006/main" count="1809" uniqueCount="817">
  <si>
    <t>Наименование ценной бумаги</t>
  </si>
  <si>
    <t>ОГРН</t>
  </si>
  <si>
    <t>Доля от общей стоимости портфеля по ОПС, %</t>
  </si>
  <si>
    <t>Наименование кредитной организации</t>
  </si>
  <si>
    <t>Название валюты</t>
  </si>
  <si>
    <t>Сумма вклада (руб.)</t>
  </si>
  <si>
    <t>Стоимость (руб.)</t>
  </si>
  <si>
    <t>Дата окончания депозита</t>
  </si>
  <si>
    <t>Тип паевого инвестиционного фонда</t>
  </si>
  <si>
    <t>Наименование управляющей компании паевого инвестиционного фонда</t>
  </si>
  <si>
    <t>Количество (шт.)</t>
  </si>
  <si>
    <t>Название паевого инвестиционного фонда</t>
  </si>
  <si>
    <t>Стоимость  (руб.)</t>
  </si>
  <si>
    <t>Кадастровый номер</t>
  </si>
  <si>
    <t>Адрес</t>
  </si>
  <si>
    <t>Вид объекта недвижимого имущества</t>
  </si>
  <si>
    <t>Площадь (кв.м.)</t>
  </si>
  <si>
    <t>Номер государственной регистрации правил доверительного управления паевым инвестиционным фондом</t>
  </si>
  <si>
    <t>Сумма денежных средств (руб.)</t>
  </si>
  <si>
    <t>Наименование брокера</t>
  </si>
  <si>
    <t>Наименование эмитента</t>
  </si>
  <si>
    <t>Сумма дебиторской задолженности (руб.)</t>
  </si>
  <si>
    <t>ISIN</t>
  </si>
  <si>
    <t>Наименование контрагента</t>
  </si>
  <si>
    <t>Количество  (шт.)</t>
  </si>
  <si>
    <t>Наименование дебиторской задолженности</t>
  </si>
  <si>
    <t>Итого рыночная стоимость активов (руб.)</t>
  </si>
  <si>
    <t>облигации федерального займа РФ 25083RMFS</t>
  </si>
  <si>
    <t>облигации федерального займа РФ 26209RMFS</t>
  </si>
  <si>
    <t>облигации федерального займа РФ 26220RMFS</t>
  </si>
  <si>
    <t>облигации федерального займа РФ 26221RMFS</t>
  </si>
  <si>
    <t>облигации федерального займа РФ 26222RMFS</t>
  </si>
  <si>
    <t>облигации федерального займа РФ 26225RMFS</t>
  </si>
  <si>
    <t>облигации федерального займа РФ 26226RMFS</t>
  </si>
  <si>
    <t>облигации федерального займа РФ 26227RMFS</t>
  </si>
  <si>
    <t>облигации федерального займа РФ 26228RMFS</t>
  </si>
  <si>
    <t>облигации федерального займа РФ 26229RMFS</t>
  </si>
  <si>
    <t>облигации федерального займа РФ 26230RMFS</t>
  </si>
  <si>
    <t>облигации федерального займа РФ 26232RMFS</t>
  </si>
  <si>
    <t>облигации федерального займа РФ 26233RMFS</t>
  </si>
  <si>
    <t>облигации федерального займа РФ 29006RMFS</t>
  </si>
  <si>
    <t>облигации федерального займа РФ 29007RMFS</t>
  </si>
  <si>
    <t>облигации федерального займа РФ 29012RMFS</t>
  </si>
  <si>
    <t>облигации федерального займа РФ 52001RMFS</t>
  </si>
  <si>
    <t>облигации федерального займа РФ 52002RMFS</t>
  </si>
  <si>
    <t>облигации федерального займа РФ 52003RMFS</t>
  </si>
  <si>
    <t>государственные ЦБ субъектов РФ RU34011MOO0</t>
  </si>
  <si>
    <t>государственные ЦБ субъектов РФ RU35016MOO0</t>
  </si>
  <si>
    <t>государственные ЦБ субъектов РФ RU34012LIP0</t>
  </si>
  <si>
    <t>RU000A1017H9</t>
  </si>
  <si>
    <t>RU000A102H91</t>
  </si>
  <si>
    <t>RU000A0JXSS1</t>
  </si>
  <si>
    <t>RU000A100N12</t>
  </si>
  <si>
    <t>RU000A101XN7</t>
  </si>
  <si>
    <t>RU000A0JTM28</t>
  </si>
  <si>
    <t>RU000A101NQ1</t>
  </si>
  <si>
    <t>RU000A1025H2</t>
  </si>
  <si>
    <t>RU000A102952</t>
  </si>
  <si>
    <t>RU000A102G50</t>
  </si>
  <si>
    <t>RU000A0JT6B2</t>
  </si>
  <si>
    <t>RU000A0JS4Z7</t>
  </si>
  <si>
    <t>RU000A100BM7</t>
  </si>
  <si>
    <t>RU000A100GY1</t>
  </si>
  <si>
    <t>RU000A1013P1</t>
  </si>
  <si>
    <t>RU000A102FC5</t>
  </si>
  <si>
    <t>RU000A101QN1</t>
  </si>
  <si>
    <t>RU000A0ZYUW3</t>
  </si>
  <si>
    <t>RU000A0JXNF9</t>
  </si>
  <si>
    <t>RU000A0ZYDS7</t>
  </si>
  <si>
    <t>RU000A0ZYXV9</t>
  </si>
  <si>
    <t>RU000A101137</t>
  </si>
  <si>
    <t>RU000A101D13</t>
  </si>
  <si>
    <t>RU000A0ZYBV5</t>
  </si>
  <si>
    <t>RU000A102KZ6</t>
  </si>
  <si>
    <t>RU000A0JXPG2</t>
  </si>
  <si>
    <t>RU000A0ZYR91</t>
  </si>
  <si>
    <t>RU000A1003A4</t>
  </si>
  <si>
    <t>RU000A100FE5</t>
  </si>
  <si>
    <t>RU000A0JVA10</t>
  </si>
  <si>
    <t>RU000A0JVWJ6</t>
  </si>
  <si>
    <t>RU000A0ZYQU5</t>
  </si>
  <si>
    <t>RU000A1003C0</t>
  </si>
  <si>
    <t>RU000A0JXS34</t>
  </si>
  <si>
    <t>RU000A102598</t>
  </si>
  <si>
    <t>RU000A101PJ1</t>
  </si>
  <si>
    <t>RU000A100ZS3</t>
  </si>
  <si>
    <t>RU000A0ZYC98</t>
  </si>
  <si>
    <t>RU000A0ZYML3</t>
  </si>
  <si>
    <t>RU000A102G35</t>
  </si>
  <si>
    <t>RU000A0JWN63</t>
  </si>
  <si>
    <t>RU000A0JXEV5</t>
  </si>
  <si>
    <t>RU000A100HU7</t>
  </si>
  <si>
    <t>RU000A101WR0</t>
  </si>
  <si>
    <t>RU000A0JVMH1</t>
  </si>
  <si>
    <t>RU000A0ZYZ26</t>
  </si>
  <si>
    <t>RU000A102069</t>
  </si>
  <si>
    <t>RU000A101ZH4</t>
  </si>
  <si>
    <t>RU000A1021G3</t>
  </si>
  <si>
    <t>RU000A1004S4</t>
  </si>
  <si>
    <t>RU000A102K39</t>
  </si>
  <si>
    <t>RU000A0JXZB2</t>
  </si>
  <si>
    <t>RU000A0ZZ4P9</t>
  </si>
  <si>
    <t>RU000A0ZZ9R4</t>
  </si>
  <si>
    <t>RU000A0ZZX19</t>
  </si>
  <si>
    <t>RU000A101M04</t>
  </si>
  <si>
    <t>RU000A0JWC82</t>
  </si>
  <si>
    <t>RU000A0ZZUK5</t>
  </si>
  <si>
    <t>RU000A1003Q0</t>
  </si>
  <si>
    <t>RU000A102960</t>
  </si>
  <si>
    <t>RU000A101R09</t>
  </si>
  <si>
    <t>RU000A100TH9</t>
  </si>
  <si>
    <t>RU000A102F28</t>
  </si>
  <si>
    <t>RU000A0JX355</t>
  </si>
  <si>
    <t>RU000A0JXQK2</t>
  </si>
  <si>
    <t>RU000A0ZYT40</t>
  </si>
  <si>
    <t>RU000A0ZYVU5</t>
  </si>
  <si>
    <t>RU000A0JT965</t>
  </si>
  <si>
    <t>RU000A0JTS06</t>
  </si>
  <si>
    <t>RU000A0JV1X3</t>
  </si>
  <si>
    <t>RU000A0JUCR3</t>
  </si>
  <si>
    <t>RU000A0ZZPZ3</t>
  </si>
  <si>
    <t>RU000A1011R1</t>
  </si>
  <si>
    <t>RU000A0JUW31</t>
  </si>
  <si>
    <t>RU000A0ZYCK6</t>
  </si>
  <si>
    <t>RU000A0JXB41</t>
  </si>
  <si>
    <t>RU000A0JXFM1</t>
  </si>
  <si>
    <t>RU000A0JXQF2</t>
  </si>
  <si>
    <t>RU000A0ZYUB7</t>
  </si>
  <si>
    <t>RU000A0ZZYW2</t>
  </si>
  <si>
    <t>RU000A1007F4</t>
  </si>
  <si>
    <t>RU000A100A82</t>
  </si>
  <si>
    <t>RU000A100EG3</t>
  </si>
  <si>
    <t>RU000A100EF5</t>
  </si>
  <si>
    <t>RU000A1014N4</t>
  </si>
  <si>
    <t>RU000A101F94</t>
  </si>
  <si>
    <t>RU000A0JV4L2</t>
  </si>
  <si>
    <t>RU000A0JV4M0</t>
  </si>
  <si>
    <t>RU000A0JX0H6</t>
  </si>
  <si>
    <t>RU000A0ZYYE3</t>
  </si>
  <si>
    <t>RU000A101FG8</t>
  </si>
  <si>
    <t>RU000A100BB0</t>
  </si>
  <si>
    <t>RU000A100TF3</t>
  </si>
  <si>
    <t>RU000A0JVD25</t>
  </si>
  <si>
    <t>RU000A0ZZBN9</t>
  </si>
  <si>
    <t>RU000A100K80</t>
  </si>
  <si>
    <t>RU000A101T64</t>
  </si>
  <si>
    <t>RU000A1007H0</t>
  </si>
  <si>
    <t>RU000A100DZ5</t>
  </si>
  <si>
    <t>RU000A101MB5</t>
  </si>
  <si>
    <t>RU000A102G01</t>
  </si>
  <si>
    <t>RU000A101CQ4</t>
  </si>
  <si>
    <t>RU000A1008B1</t>
  </si>
  <si>
    <t>RU000A100YW8</t>
  </si>
  <si>
    <t>RU000A101PU8</t>
  </si>
  <si>
    <t>RU000A0JWVC1</t>
  </si>
  <si>
    <t>RU000A0ZZT80</t>
  </si>
  <si>
    <t>RU000A1029A9</t>
  </si>
  <si>
    <t>RU000A1003L1</t>
  </si>
  <si>
    <t>RU000A0ZZQN7</t>
  </si>
  <si>
    <t>RU000A0JTLL9</t>
  </si>
  <si>
    <t>RU000A1014S3</t>
  </si>
  <si>
    <t>RU000A101WB4</t>
  </si>
  <si>
    <t>RU000A102F85</t>
  </si>
  <si>
    <t>RU000A102B48</t>
  </si>
  <si>
    <t>RU0007252813</t>
  </si>
  <si>
    <t>RU0007661625</t>
  </si>
  <si>
    <t>RU0007288411</t>
  </si>
  <si>
    <t>RU0009024277</t>
  </si>
  <si>
    <t>RU0007775219</t>
  </si>
  <si>
    <t>RU000A0DKVS5</t>
  </si>
  <si>
    <t>RU000A0J2Q06</t>
  </si>
  <si>
    <t>RU0009029540</t>
  </si>
  <si>
    <t>RU0009033591</t>
  </si>
  <si>
    <t>Министерство финансов Российской Федерации</t>
  </si>
  <si>
    <t>1037739085636</t>
  </si>
  <si>
    <t>Министерство экономики и финансов Московской области</t>
  </si>
  <si>
    <t>1025002870837</t>
  </si>
  <si>
    <t>Управление финансов Липецкой области</t>
  </si>
  <si>
    <t>1024840836217</t>
  </si>
  <si>
    <t>АКЦИОНЕРНОЕ ОБЩЕСТВО "АЛЬФА-БАНК"</t>
  </si>
  <si>
    <t>1027700067328</t>
  </si>
  <si>
    <t>Акционерное общество "ДОМ.РФ"</t>
  </si>
  <si>
    <t>1027700262270</t>
  </si>
  <si>
    <t>Акционерное общество "Минерально-химическая компания "ЕвроХим"</t>
  </si>
  <si>
    <t>1027700002659</t>
  </si>
  <si>
    <t>акционерное общество "Почта России"</t>
  </si>
  <si>
    <t>1197746000000</t>
  </si>
  <si>
    <t>Акционерное общество "РН Банк"</t>
  </si>
  <si>
    <t>1025500003737</t>
  </si>
  <si>
    <t>Акционерное общество "Росагролизинг"</t>
  </si>
  <si>
    <t>1027700103210</t>
  </si>
  <si>
    <t>Акционерное общество "Российский Сельскохозяйственный банк"</t>
  </si>
  <si>
    <t>1027700342890</t>
  </si>
  <si>
    <t>акционерное общество "ТрансКомплектХолдинг"</t>
  </si>
  <si>
    <t>1197746216656</t>
  </si>
  <si>
    <t>Акционерное общество "Тинькофф Банк"</t>
  </si>
  <si>
    <t>1027739642281</t>
  </si>
  <si>
    <t>Акционерное общество "Тойота Банк"</t>
  </si>
  <si>
    <t>1077711000058</t>
  </si>
  <si>
    <t>акционерное общество "Трансмашхолдинг"</t>
  </si>
  <si>
    <t>1027739893246</t>
  </si>
  <si>
    <t>Акционерное общество "Федеральная пассажирская компания"</t>
  </si>
  <si>
    <t>1097746772738</t>
  </si>
  <si>
    <t>Акционерное общество "Холдинговая компания "МЕТАЛЛОИНВЕСТ"</t>
  </si>
  <si>
    <t>1027700006289</t>
  </si>
  <si>
    <t>Акционерное общество "Эталон ЛенСпецСМУ"</t>
  </si>
  <si>
    <t>1027801544308</t>
  </si>
  <si>
    <t>Акционерное общество Холдинговая компания "Новотранс"</t>
  </si>
  <si>
    <t>1064205128745</t>
  </si>
  <si>
    <t>Акционерное общество "Всероссийский банк развития регионов"</t>
  </si>
  <si>
    <t>1027739186914</t>
  </si>
  <si>
    <t>открытое акционерное общество "Российские железные дороги"</t>
  </si>
  <si>
    <t>1037739877295</t>
  </si>
  <si>
    <t>Общество с ограниченной ответственностью "Буровая компания "Евразия" (ООО "Буровая компания "Евразия")</t>
  </si>
  <si>
    <t>1028601443034</t>
  </si>
  <si>
    <t>Общество с ограниченной ответственностью "ВИС ФИНАНС"</t>
  </si>
  <si>
    <t>1194704013350</t>
  </si>
  <si>
    <t>Общество с ограниченной ответственностью "Восточная Стивидорная Компания"</t>
  </si>
  <si>
    <t>1042501609039</t>
  </si>
  <si>
    <t>Общество с ограниченной ответственностью "Газпром капитал"</t>
  </si>
  <si>
    <t>1087746212388</t>
  </si>
  <si>
    <t>ООО "Группа Компаний "Сегежа"</t>
  </si>
  <si>
    <t>5137746232839</t>
  </si>
  <si>
    <t>Общество с ограниченной ответственностью "ГСП-Финанс"</t>
  </si>
  <si>
    <t>1207800076440</t>
  </si>
  <si>
    <t>Общество с ограниченной ответственностью "ЕвразХолдинг Финанс"</t>
  </si>
  <si>
    <t>1097746549515</t>
  </si>
  <si>
    <t>Общество с ограниченной ответственностью "ИКС 5 ФИНАНС"</t>
  </si>
  <si>
    <t>1067761792053</t>
  </si>
  <si>
    <t>Общество с ограниченной ответственностью "КТЖ Финанс"</t>
  </si>
  <si>
    <t>1177746116415</t>
  </si>
  <si>
    <t>Общество с ограниченной ответственностью "Лента"</t>
  </si>
  <si>
    <t>1037832048605</t>
  </si>
  <si>
    <t>Общество с ограниченной ответственностью "О'КЕЙ"</t>
  </si>
  <si>
    <t>1027810304950</t>
  </si>
  <si>
    <t>Общество с ограниченной ответственностью "РВК-Инвест"</t>
  </si>
  <si>
    <t>1057749239580</t>
  </si>
  <si>
    <t>Общество с ограниченной ответственностью "РЕСО-Лизинг"</t>
  </si>
  <si>
    <t>1037709061015</t>
  </si>
  <si>
    <t>Общество с ограниченной ответственностью "СУЭК-Финанс"</t>
  </si>
  <si>
    <t>1107746282687</t>
  </si>
  <si>
    <t>Общество с ограниченной ответственностью "Фольксваген Банк РУС"</t>
  </si>
  <si>
    <t>1107711000044</t>
  </si>
  <si>
    <t>Публичное акционерное общество "Акрон"</t>
  </si>
  <si>
    <t>1025300786610</t>
  </si>
  <si>
    <t>Публичное акционерное общество "Горно-металлургическая компания "Норильский никель"</t>
  </si>
  <si>
    <t>1028400000298</t>
  </si>
  <si>
    <t>акционерное общество "Государственная транспортная лизинговая компания"</t>
  </si>
  <si>
    <t>1027739407189</t>
  </si>
  <si>
    <t>Публичное акционерное общество "Газпром нефть"</t>
  </si>
  <si>
    <t>1025501701686</t>
  </si>
  <si>
    <t>Публичное акционерное общество "Группа ЛСР"</t>
  </si>
  <si>
    <t>5067847227300</t>
  </si>
  <si>
    <t>Публичное акционерное общество "КАМАЗ"</t>
  </si>
  <si>
    <t>1021602013971</t>
  </si>
  <si>
    <t>Публичное акционерное общество "МОСТОТРЕСТ"</t>
  </si>
  <si>
    <t>1027739167246</t>
  </si>
  <si>
    <t>Публичное акционерное общество "Мобильные ТелеСистемы"</t>
  </si>
  <si>
    <t>1027700149124</t>
  </si>
  <si>
    <t>Публичное акционерное общество "Магнит"</t>
  </si>
  <si>
    <t>1032304945947</t>
  </si>
  <si>
    <t>Публичное акционерное общество "МегаФон"</t>
  </si>
  <si>
    <t>1027809169585</t>
  </si>
  <si>
    <t>Публичное акционерное общество "Нефтегазовая компания "Славнефть"</t>
  </si>
  <si>
    <t>1027739026270</t>
  </si>
  <si>
    <t>публичное акционерное общество "Нефтяная компания "Роснефть"</t>
  </si>
  <si>
    <t>1027700043502</t>
  </si>
  <si>
    <t>Публичное акционерное общество "Вторая генерирующая компания оптового рынка электроэнергии"</t>
  </si>
  <si>
    <t>1052600002180</t>
  </si>
  <si>
    <t>Публичное акционерное общество "Полюс"</t>
  </si>
  <si>
    <t>1068400002990</t>
  </si>
  <si>
    <t>Публичное акционерное общество "Ростелеком"</t>
  </si>
  <si>
    <t>1027700198767</t>
  </si>
  <si>
    <t>Публичное акционерное общество "РУСАЛ Братский алюминиевый завод"</t>
  </si>
  <si>
    <t>1023800836377</t>
  </si>
  <si>
    <t>Публичное акционерное общество "Федеральная гидрогенерирующая компания - РусГидро"</t>
  </si>
  <si>
    <t>1042401810494</t>
  </si>
  <si>
    <t>Публичное акционерное общество "Северсталь"</t>
  </si>
  <si>
    <t>1023501236901</t>
  </si>
  <si>
    <t>Публичное акционерное общество "Совкомбанк"</t>
  </si>
  <si>
    <t>1144400000425</t>
  </si>
  <si>
    <t>Публичное акционерное общество "Трубная Металлургическая Компания"</t>
  </si>
  <si>
    <t>1027739217758</t>
  </si>
  <si>
    <t>Публичное акционерное общество "Татнефть" имени В.Д. Шашина</t>
  </si>
  <si>
    <t>1021601623702</t>
  </si>
  <si>
    <t>Публичное акционерное общество "Транснефть"</t>
  </si>
  <si>
    <t>1027700049486</t>
  </si>
  <si>
    <t>Публичное акционерное общество "Уралкалий"</t>
  </si>
  <si>
    <t>1025901702188</t>
  </si>
  <si>
    <t>Публичное акционерное общество "Федеральная сетевая компания Единой энергетической системы"</t>
  </si>
  <si>
    <t>1024701893336</t>
  </si>
  <si>
    <t>Публичное акционерное общество "Челябинский трубопрокатный завод"</t>
  </si>
  <si>
    <t>1027402694186</t>
  </si>
  <si>
    <t>Публичное акционерное общество "Якутская топливно-энергетическая компания"</t>
  </si>
  <si>
    <t>1021401062187</t>
  </si>
  <si>
    <t>Публичное акционерное общество "Акционерная нефтяная Компания "Башнефть"</t>
  </si>
  <si>
    <t>1020202555240</t>
  </si>
  <si>
    <t>"Акционерная финансовая корпорация "Система", ПАО</t>
  </si>
  <si>
    <t>1027700003891</t>
  </si>
  <si>
    <t>Публичное акционерное общество РОСБАНК</t>
  </si>
  <si>
    <t>1027739460737</t>
  </si>
  <si>
    <t>Публичное акционерное общество "Сбербанк России"</t>
  </si>
  <si>
    <t>1027700132195</t>
  </si>
  <si>
    <t>Акционерная компания "АЛРОСА" (публичное акционерное общество)</t>
  </si>
  <si>
    <t>1021400967092</t>
  </si>
  <si>
    <t>Публичное акционерное общество "Газпром"</t>
  </si>
  <si>
    <t>1027700070518</t>
  </si>
  <si>
    <t>Публичное акционерное общество "Нефтяная компания "ЛУКОЙЛ"</t>
  </si>
  <si>
    <t>1027700035769</t>
  </si>
  <si>
    <t>публичное акционерное общество "НОВАТЭК"</t>
  </si>
  <si>
    <t>1026303117642</t>
  </si>
  <si>
    <t>государственная корпорация развития "ВЭБ.РФ"</t>
  </si>
  <si>
    <t>1077711000102</t>
  </si>
  <si>
    <t>Государственная компания "Российские автомобильные дороги"</t>
  </si>
  <si>
    <t>1097799013652</t>
  </si>
  <si>
    <t>Федеральное государственное унитарное предприятие "Росморпорт"</t>
  </si>
  <si>
    <t>1037702023831</t>
  </si>
  <si>
    <t>итого:</t>
  </si>
  <si>
    <t>Российский рубль</t>
  </si>
  <si>
    <t>Газпромбанк (Акционерное общество)</t>
  </si>
  <si>
    <t>Филиал “Газпромбанк” (Акционерное общество) в г. Казани</t>
  </si>
  <si>
    <t>Акционерное общество Инвестиционная компания "АК БАРС Финанс"</t>
  </si>
  <si>
    <t>Небанковская кредитная организация-центральный контрагент «Национальный Клиринговый Центр» (Акционерное общество)</t>
  </si>
  <si>
    <t>облигации АО "ДОМ.РФ" 4-17-00739-A</t>
  </si>
  <si>
    <t>облигации АО "ДОМ.РФ" 4B02-02-00739-A-001P</t>
  </si>
  <si>
    <t>облигации АО "ДОМ.РФ" 4B02-05-00739-A-001P</t>
  </si>
  <si>
    <t>облигации АО "МХК "ЕвроХим" 4B02-08-31153-H-001P</t>
  </si>
  <si>
    <t>облигации АО "Почта России" 4B02-02-00005-T</t>
  </si>
  <si>
    <t>облигации АО "Почта России" 4B02-03-00005-T-001P</t>
  </si>
  <si>
    <t>облигации АО "Почта России" 4B02-06-00005-T-001P</t>
  </si>
  <si>
    <t>облигации АО "Почта России" 4B02-10-16643-A-001P</t>
  </si>
  <si>
    <t>облигации АО "РН Банк" 4B02-07-00170-B-001P</t>
  </si>
  <si>
    <t>облигации АО "РН Банк" 4B020300170B001P</t>
  </si>
  <si>
    <t>облигации АО "РН Банк" 4B020400170B001P</t>
  </si>
  <si>
    <t>облигации АО "Росагролизинг" 4-01-05886-A-001P</t>
  </si>
  <si>
    <t>облигации АО "Россельхозбанк" 4B020603349B001P</t>
  </si>
  <si>
    <t>облигации АО "Россельхозбанк" 4B020903349B</t>
  </si>
  <si>
    <t>облигации АО "Россельхозбанк" 4B021303349B</t>
  </si>
  <si>
    <t>облигации АО "Россельхозбанк" 4B021403349B</t>
  </si>
  <si>
    <t>облигации АО "Россельхозбанк" 4B021603349B001P</t>
  </si>
  <si>
    <t>облигации АО "ТКХ" 4B02-03-16592-A-001P</t>
  </si>
  <si>
    <t>облигации АО "Тинькофф Банк" 4B020202673B001P</t>
  </si>
  <si>
    <t>облигации АО "Тойота Банк" 4B020303470B001P</t>
  </si>
  <si>
    <t>облигации АО "Трансмашхолдинг" 4B02-03-35992-H-001P</t>
  </si>
  <si>
    <t>облигации АО "Трансмашхолдинг" 4B02-05-35992-H-001P</t>
  </si>
  <si>
    <t>облигации АО "ФПК" 4B02-04-55465-E-001P</t>
  </si>
  <si>
    <t>облигации АО "ФПК" 4B02-06-55465-E-001P</t>
  </si>
  <si>
    <t>облигации АО "ХК "МЕТАЛЛОИНВЕСТ" 4-03-25642-H</t>
  </si>
  <si>
    <t>облигации АО "Эталон ЛенСпецСМУ" 4B02-02-17644-J-001P</t>
  </si>
  <si>
    <t>облигации АО ХК "Новотранс" 4B02-01-12414-F-001P</t>
  </si>
  <si>
    <t>облигации Банк "ВБРР" (АО) 4B02-04-03287-B-001P</t>
  </si>
  <si>
    <t>облигации Банк "ВБРР" (АО) 4B02-05-03287-B-001P</t>
  </si>
  <si>
    <t>облигации ОАО "РЖД" 4-23-65045-D</t>
  </si>
  <si>
    <t>облигации ОАО "РЖД" 4B02-04-65045-D-001P</t>
  </si>
  <si>
    <t>облигации ОАО "РЖД" 4B02-05-65045-D-001P</t>
  </si>
  <si>
    <t>облигации ОАО "РЖД" 4B02-06-65045-D-001P</t>
  </si>
  <si>
    <t>облигации ОАО "РЖД" 4B02-07-65045-D</t>
  </si>
  <si>
    <t>облигации ОАО "РЖД" 4B02-07-65045-D-001P</t>
  </si>
  <si>
    <t>облигации ОАО "РЖД" 4B02-10-65045-D-001P</t>
  </si>
  <si>
    <t>облигации ОАО "РЖД" 4B02-20-65045-D-001P</t>
  </si>
  <si>
    <t>облигации ООО "БКЕ" 4B02-02-36403-R-001P</t>
  </si>
  <si>
    <t>облигации ООО "ВИС ФИНАНС" 4B02-01-00554-R-001P</t>
  </si>
  <si>
    <t>облигации ООО "ВСК" 4B02-01-36527-R-001P</t>
  </si>
  <si>
    <t>облигации ООО "ГАЗПРОМ КАПИТАЛ" 4B02-02-36400-R</t>
  </si>
  <si>
    <t>облигации ООО "ГАЗПРОМ КАПИТАЛ" 4B02-04-36400-R-001P</t>
  </si>
  <si>
    <t>облигации ООО "ГК "Сегежа" 4B02-01-00520-R-001P</t>
  </si>
  <si>
    <t>облигации ООО "ГСП-ФИНАНС" 4-01-00567-R</t>
  </si>
  <si>
    <t>облигации ООО "ЕвразХолдинг Финанс" 4B02-01-36383-R-002P</t>
  </si>
  <si>
    <t>облигации ООО "ИКС 5 ФИНАНС" 4B02-06-36241-R</t>
  </si>
  <si>
    <t>облигации ООО "КТЖ Финанс" 4-01-00332-R</t>
  </si>
  <si>
    <t>облигации ООО "Лента" 4B02-02-36420-R-001P</t>
  </si>
  <si>
    <t>облигации ООО "О'КЕЙ" 4B02-02-36415-R-001P</t>
  </si>
  <si>
    <t>облигации ООО "РВК-Инвест" 4B02-01-00540-R-001P</t>
  </si>
  <si>
    <t>облигации ООО "РЕСО-Лизинг" 4B02-02-36419-R-001P</t>
  </si>
  <si>
    <t>облигации ООО "РЕСО-Лизинг" 4B02-06-36419-R-001P</t>
  </si>
  <si>
    <t>облигации ООО "РЕСО-Лизинг" 4B02-08-36419-R-001P</t>
  </si>
  <si>
    <t>облигации ООО "СУЭК-Финанс" 4B02-05-36393-R-001P</t>
  </si>
  <si>
    <t>облигации ООО "Фольксваген Банк РУС" 4B020303500B001P</t>
  </si>
  <si>
    <t>облигации ПАО "Акрон" 4B02-01-00207-A-001P</t>
  </si>
  <si>
    <t>облигации ПАО "Акрон" 4B02-02-00207-A-001P</t>
  </si>
  <si>
    <t>облигации ПАО "Акрон" 4B02-03-00207-A-001P</t>
  </si>
  <si>
    <t>облигации ПАО "ГМК "Норильский никель" 4B02-01-40155-F-001P</t>
  </si>
  <si>
    <t>облигации ПАО "ГТЛК" 4B02-03-32432-H-001P</t>
  </si>
  <si>
    <t>облигации ПАО "ГТЛК" 4B02-04-32432-H</t>
  </si>
  <si>
    <t>облигации ПАО "ГТЛК" 4B02-04-32432-H-001P</t>
  </si>
  <si>
    <t>облигации ПАО "ГТЛК" 4B02-05-32432-H</t>
  </si>
  <si>
    <t>облигации ПАО "ГТЛК" 4B02-06-32432-H</t>
  </si>
  <si>
    <t>облигации ПАО "ГТЛК" 4B02-07-32432-H-001P</t>
  </si>
  <si>
    <t>облигации ПАО "ГТЛК" 4B02-08-32432-H</t>
  </si>
  <si>
    <t>облигации ПАО "ГТЛК" 4B02-08-32432-H-001P</t>
  </si>
  <si>
    <t>облигации ПАО "ГТЛК" 4B02-12-32432-H-001P</t>
  </si>
  <si>
    <t>облигации ПАО "ГТЛК" 4B02-13-32432-H-001P</t>
  </si>
  <si>
    <t>облигации ПАО "ГТЛК" 4B02-14-32432-H-001P</t>
  </si>
  <si>
    <t>облигации ПАО "ГТЛК" 4B02-15-32432-H-001P</t>
  </si>
  <si>
    <t>облигации ПАО "Газпром нефть" 4B02-01-00146-A-001P</t>
  </si>
  <si>
    <t>облигации ПАО "Газпром нефть" 4B02-01-00146-A-003P</t>
  </si>
  <si>
    <t>облигации ПАО "Газпром нефть" 4B02-03-00146-A-001P</t>
  </si>
  <si>
    <t>облигации ПАО "Газпром нефть" 4B02-06-00146-A-001P</t>
  </si>
  <si>
    <t>облигации ПАО "Группа ЛСР" 4B02-03-55234-E-001P</t>
  </si>
  <si>
    <t>облигации ПАО "КАМАЗ" 4B02-01-55010-D-001P</t>
  </si>
  <si>
    <t>облигации ПАО "МОСТОТРЕСТ" 4-07-02472-A</t>
  </si>
  <si>
    <t>облигации ПАО "МТС" 4B02-01-04715-A-001P</t>
  </si>
  <si>
    <t>облигации ПАО "МТС" 4B02-06-04715-A-001P</t>
  </si>
  <si>
    <t>облигации ПАО "МТС" 4B02-10-04715-A-001P</t>
  </si>
  <si>
    <t>облигации ПАО "Магнит" 4B02-03-60525-P-002P</t>
  </si>
  <si>
    <t>облигации ПАО "Магнит" 4B02-04-60525-P-003P</t>
  </si>
  <si>
    <t>облигации ПАО "МегаФон" 4B02-03-00822-J-001P</t>
  </si>
  <si>
    <t>облигации ПАО "НГК "Славнефть" 4B02-01-00221-A-001P</t>
  </si>
  <si>
    <t>облигации ПАО "НГК "Славнефть" 4B02-02-00221-A-001P</t>
  </si>
  <si>
    <t>облигации ПАО "НК "Роснефть" 4-05-00122-A</t>
  </si>
  <si>
    <t>облигации ПАО "НК "Роснефть" 4-07-00122-A</t>
  </si>
  <si>
    <t>облигации ПАО "НК "Роснефть" 4B02-02-00122-A-001P</t>
  </si>
  <si>
    <t>облигации ПАО "НК "Роснефть" 4B02-03-00122-A</t>
  </si>
  <si>
    <t>облигации ПАО "НК "Роснефть" 4B02-04-00122-A-001P</t>
  </si>
  <si>
    <t>облигации ПАО "НК "Роснефть" 4B02-04-00122-A-002P</t>
  </si>
  <si>
    <t>облигации ПАО "НК "Роснефть" 4B02-05-00122-A-002P</t>
  </si>
  <si>
    <t>облигации ПАО "НК "Роснефть" 4B02-06-00122-A</t>
  </si>
  <si>
    <t>облигации ПАО "НК "Роснефть" 4B02-07-00122-A</t>
  </si>
  <si>
    <t>облигации ПАО "НК "Роснефть" 4B02-09-00122-A</t>
  </si>
  <si>
    <t>облигации ПАО "ОГК-2" 4B02-01-65105-D-002P</t>
  </si>
  <si>
    <t>облигации ПАО "РОСТЕЛЕКОМ" 4B02-01-00124-A-001P</t>
  </si>
  <si>
    <t>облигации ПАО "РОСТЕЛЕКОМ" 4B02-02-00124-A-001P</t>
  </si>
  <si>
    <t>облигации ПАО "РОСТЕЛЕКОМ" 4B02-02-00124-A-002P</t>
  </si>
  <si>
    <t>облигации ПАО "РОСТЕЛЕКОМ" 4B02-03-00124-A-002P</t>
  </si>
  <si>
    <t>облигации ПАО "РОСТЕЛЕКОМ" 4B02-04-00124-A-001P</t>
  </si>
  <si>
    <t>облигации ПАО "РОСТЕЛЕКОМ" 4B02-04-00124-A-002P</t>
  </si>
  <si>
    <t>облигации ПАО "РУСАЛ Братск" 4B02-01-20075-F-001P</t>
  </si>
  <si>
    <t>облигации ПАО "РУСАЛ Братск" 4B02-03-20075-F-001P</t>
  </si>
  <si>
    <t>облигации ПАО "РусГидро" 4-09-55038-E</t>
  </si>
  <si>
    <t>облигации ПАО "Северсталь" 4B02-06-00143-A</t>
  </si>
  <si>
    <t>облигации ПАО "Совкомбанк" 4B02-03-00963-B-001P</t>
  </si>
  <si>
    <t>облигации ПАО "Совкомбанк" 4B02-05-00963-B-001P</t>
  </si>
  <si>
    <t>облигации ПАО "Совкомбанк" 4B020100963B001P</t>
  </si>
  <si>
    <t>облигации ПАО "ТМК" 4B02-01-29031-H-001P</t>
  </si>
  <si>
    <t>облигации ПАО "Татнефть" им. В.Д. Шашина 4B02-01-00161-A-001P</t>
  </si>
  <si>
    <t>облигации ПАО "Транснефть" 4B02-04-00206-A-001P</t>
  </si>
  <si>
    <t>облигации ПАО "Транснефть" 4B02-13-00206-A-001P</t>
  </si>
  <si>
    <t>облигации ПАО "Уралкалий" 4B02-04-00296-A-001P</t>
  </si>
  <si>
    <t>облигации ПАО "Уралкалий" 4B02-05-00296-A-001P</t>
  </si>
  <si>
    <t>облигации ПАО "ФСК ЕЭС" 4B02-01-65018-D-001P</t>
  </si>
  <si>
    <t>облигации ПАО "ФСК ЕЭС" 4B02-03-65018-D</t>
  </si>
  <si>
    <t>облигации ПАО "ФСК ЕЭС" 4B02-04-65018-D</t>
  </si>
  <si>
    <t>облигации ПАО "ФСК ЕЭС" 4B02-05-65018-D-001P</t>
  </si>
  <si>
    <t>облигации ПАО "ЧТПЗ" 4B02-03-00182-A-001P</t>
  </si>
  <si>
    <t>облигации ПАО "ЧТПЗ" 4B02-05-00182-A-001P</t>
  </si>
  <si>
    <t>облигации ПАО "ЧТПЗ" 4B02-06-00182-A-001P</t>
  </si>
  <si>
    <t>облигации ПАО "ЯТЭК" 4B02-01-20510-F-001P</t>
  </si>
  <si>
    <t>облигации ПАО АНК "Башнефть" 4-06-00013-A</t>
  </si>
  <si>
    <t>облигации ПАО АНК "Башнефть" 4-08-00013-A</t>
  </si>
  <si>
    <t>облигации ПАО АФК "Система" 4B02-09-01669-A-001P</t>
  </si>
  <si>
    <t>облигации ПАО АФК "Система" 4B02-11-01669-A-001P</t>
  </si>
  <si>
    <t>облигации ПАО АФК "Система" 4B02-12-01669-A-001P</t>
  </si>
  <si>
    <t>облигации ПАО АФК "Система" 4B02-14-01669-A-001P</t>
  </si>
  <si>
    <t>облигации ПАО РОСБАНК 4B02-07-02272-B-002P</t>
  </si>
  <si>
    <t>облигации ПАО РОСБАНК 4B020502272B002P</t>
  </si>
  <si>
    <t>облигации ПАО Сбербанк 4B0210601481B001P</t>
  </si>
  <si>
    <t>облигации ПАО Сбербанк 4B021201481B001P</t>
  </si>
  <si>
    <t>акции обыкновенные АК "АЛРОСА" (ПАО) 1-03-40046-N</t>
  </si>
  <si>
    <t>акции обыкновенные ПАО "ГМК "Норильский никель" 1-01-40155-F</t>
  </si>
  <si>
    <t>акции обыкновенные ПАО "Газпром" 1-02-00028-A</t>
  </si>
  <si>
    <t>акции обыкновенные ПАО "ЛУКОЙЛ" 1-01-00077-A</t>
  </si>
  <si>
    <t>акции обыкновенные ПАО "МТС" 1-01-04715-A</t>
  </si>
  <si>
    <t>акции обыкновенные ПАО "НК "Роснефть" 1-02-00122-A</t>
  </si>
  <si>
    <t>акции обыкновенные ПАО "НОВАТЭК" 1-02-00268-E</t>
  </si>
  <si>
    <t>акции привилегированные ПАО "Сургутнефтегаз" 2-01-00155-A</t>
  </si>
  <si>
    <t>акции обыкновенные ПАО "Татнефть" им. В.Д. Шашина 1-03-00161-A</t>
  </si>
  <si>
    <t>акции обыкновенные ПАО Московская Биржа 1-05-08443-H</t>
  </si>
  <si>
    <t>акции обыкновенные ПАО Сбербанк 10301481B</t>
  </si>
  <si>
    <t>государственные ЦБ субъектов РФ RU35003GSP0</t>
  </si>
  <si>
    <t>государственные ЦБ субъектов РФ RU35010MOO0</t>
  </si>
  <si>
    <t>государственные ЦБ субъектов РФ RU35009RSY0</t>
  </si>
  <si>
    <t>государственные ЦБ субъектов РФ RU35003SVS0</t>
  </si>
  <si>
    <t>государственные ЦБ субъектов РФ RU34001IRK0</t>
  </si>
  <si>
    <t>государственные ЦБ субъектов РФ RU35002YML0</t>
  </si>
  <si>
    <t>облигации АО "БСК" 4B02-01-01068-K-001P</t>
  </si>
  <si>
    <t>облигации АО "ГИДРОМАШСЕРВИС" 4B02-02-17174-H</t>
  </si>
  <si>
    <t>облигации АО "ДОМ.РФ" 4-30-00739-A</t>
  </si>
  <si>
    <t>облигации ОАО "РЖД" 4-19-65045-D</t>
  </si>
  <si>
    <t>облигации ООО "ГАЗПРОМ КАПИТАЛ" 4B02-01-36400-R</t>
  </si>
  <si>
    <t>облигации ООО "ГАЗПРОМ КАПИТАЛ" 4B02-03-36400-R-001P</t>
  </si>
  <si>
    <t>облигации ООО "ГАЗПРОМ КАПИТАЛ" 4B02-04-36400-R</t>
  </si>
  <si>
    <t>облигации ООО "РЕСО-Лизинг" 4B02-03-36419-R-001P</t>
  </si>
  <si>
    <t>облигации ООО "СУЭК-Финанс" 4B02-03-36393-R-001P</t>
  </si>
  <si>
    <t>облигации ПАО "БЕЛУГА ГРУПП" 4B02-01-55052-E-002P</t>
  </si>
  <si>
    <t>облигации ПАО "МТС" 4B02-03-04715-A-001P</t>
  </si>
  <si>
    <t>облигации ПАО "Магнит" 4B02-01-60525-P-003P</t>
  </si>
  <si>
    <t>облигации ПАО "МегаФон" 4B02-05-00822-J-001P</t>
  </si>
  <si>
    <t>облигации ПАО "НК "Роснефть" 4-04-00122-A</t>
  </si>
  <si>
    <t>облигации ПАО "НК "Роснефть" 4-10-00122-A</t>
  </si>
  <si>
    <t>облигации ПАО "Россети" 4B02-02-55385-E-001P</t>
  </si>
  <si>
    <t>облигации ПАО АНК "Башнефть" 4-09-00013-A</t>
  </si>
  <si>
    <t>облигации ПАО АФК "Система" 4B02-10-01669-A-001P</t>
  </si>
  <si>
    <t>облигации ПАО Банк "ФК Открытие" 4B020502209B001P</t>
  </si>
  <si>
    <t>облигации ПАО Сбербанк 4B024401481B001P</t>
  </si>
  <si>
    <t>RU000A102A15</t>
  </si>
  <si>
    <t>RU000A0JX0B9</t>
  </si>
  <si>
    <t>RU000A0JXR43</t>
  </si>
  <si>
    <t>RU000A0JWZ77</t>
  </si>
  <si>
    <t>RU000A0JX314</t>
  </si>
  <si>
    <t>RU000A0JX0Z8</t>
  </si>
  <si>
    <t>RU000A0ZYR18</t>
  </si>
  <si>
    <t>RU000A101WH1</t>
  </si>
  <si>
    <t>RU000A0JUKX4</t>
  </si>
  <si>
    <t>RU000A0JQ7Z2</t>
  </si>
  <si>
    <t>RU000A0ZYUV5</t>
  </si>
  <si>
    <t>RU000A101QM3</t>
  </si>
  <si>
    <t>RU000A0ZYV04</t>
  </si>
  <si>
    <t>RU000A101ST4</t>
  </si>
  <si>
    <t>RU000A100VG7</t>
  </si>
  <si>
    <t>RU000A1015E0</t>
  </si>
  <si>
    <t>RU000A0ZYFC6</t>
  </si>
  <si>
    <t>RU000A1002U4</t>
  </si>
  <si>
    <t>RU000A1002P4</t>
  </si>
  <si>
    <t>RU000A0JT940</t>
  </si>
  <si>
    <t>RU000A0JTYN8</t>
  </si>
  <si>
    <t>RU000A101MG4</t>
  </si>
  <si>
    <t>RU000A0JTM51</t>
  </si>
  <si>
    <t>RU000A1008J4</t>
  </si>
  <si>
    <t>RU000A100L14</t>
  </si>
  <si>
    <t>RU000A0ZZWZ9</t>
  </si>
  <si>
    <t>RU0009029524</t>
  </si>
  <si>
    <t>RU000A0JR4A1</t>
  </si>
  <si>
    <t>Комитет финансов Санкт-Петербурга</t>
  </si>
  <si>
    <t>1027810256352</t>
  </si>
  <si>
    <t>Министерство финансов Республики Саха (Якутия)</t>
  </si>
  <si>
    <t>1031402066079</t>
  </si>
  <si>
    <t>Министерство финансов Свердловской области</t>
  </si>
  <si>
    <t>1026605256589</t>
  </si>
  <si>
    <t>Министерство финансов Иркутской области</t>
  </si>
  <si>
    <t>1083808000154</t>
  </si>
  <si>
    <t>Правительство Ямало-Ненецкого автономного округа</t>
  </si>
  <si>
    <t>1028900508735</t>
  </si>
  <si>
    <t>Акционерное общество "Башкирская содовая компания"</t>
  </si>
  <si>
    <t>1020202079479</t>
  </si>
  <si>
    <t>Акционерное общество "ГИДРОМАШСЕРВИС"</t>
  </si>
  <si>
    <t>1027739083580</t>
  </si>
  <si>
    <t>Публичное акционерное общество "Белуга Групп"</t>
  </si>
  <si>
    <t>1047796969450</t>
  </si>
  <si>
    <t>Публичное акционерное общество "Российские сети"</t>
  </si>
  <si>
    <t>1087760000019</t>
  </si>
  <si>
    <t>Публичное акционерное общество Банк "Финансовая Корпорация Открытие"</t>
  </si>
  <si>
    <t>1027739019208</t>
  </si>
  <si>
    <t>Публичное акционерное общество "Сургутнефтегаз"</t>
  </si>
  <si>
    <t>1028600584540</t>
  </si>
  <si>
    <t>Публичное акционерное общество "Московская Биржа ММВБ-РТС"</t>
  </si>
  <si>
    <t>1027739387411</t>
  </si>
  <si>
    <t>Открытый паевой инвестиционный фонд рыночных финансовых инструментов "АК БАРС - Консервативный"</t>
  </si>
  <si>
    <t>Открытый</t>
  </si>
  <si>
    <t>Общество с ограниченной ответственностью Управляющая Компания "АК БАРС КАПИТАЛ"</t>
  </si>
  <si>
    <t>0311-74549820</t>
  </si>
  <si>
    <t>Акционерный коммерческий банк "АК БАРС" (публичное акционерное общество)</t>
  </si>
  <si>
    <t>Общество с ограниченной ответственностью "АЛОР +"</t>
  </si>
  <si>
    <t>Общество с ограниченной ответственностью «Брокерская компания "​РЕГИОН"</t>
  </si>
  <si>
    <t>предварительная оплата по договору обслуживания объектов недвижимости (АО "ТАТЭНЕРГОСБЫТ")</t>
  </si>
  <si>
    <t>облигации  ВЭБ.РФ 4-24-00004-T</t>
  </si>
  <si>
    <t>облигации ВЭБ.РФ 4-26-00004-T</t>
  </si>
  <si>
    <t>облигации ВЭБ.РФ 4B02-163-00004-T-001P</t>
  </si>
  <si>
    <t>облигации ВЭБ.РФ 4B02-177-00004-T-001P</t>
  </si>
  <si>
    <t>облигации ВЭБ.РФ 4B02-227-00004-T-001P</t>
  </si>
  <si>
    <t>облигации ВЭБ.РФ 4B02-303-00004-T-001P</t>
  </si>
  <si>
    <t>облигации Государственная компания "Автодор" 4B02-01-00011-T-003P</t>
  </si>
  <si>
    <t>облигации Государственная компания "Автодор" 4B02-05-00011-T-002P</t>
  </si>
  <si>
    <t>облигации ФГУП "РОСМОРПОРТ" 4B02-01-00008-T-001P</t>
  </si>
  <si>
    <t>Доля от общей стоимости средств пенсионных резервов фонда, %</t>
  </si>
  <si>
    <t>1. Облигации</t>
  </si>
  <si>
    <t>2. Акции российских акционерных обществ</t>
  </si>
  <si>
    <t>3. Депозиты в кредитных организациях</t>
  </si>
  <si>
    <t xml:space="preserve"> 4. Инвестиционные паи паевых инвестиционных фондов, выданные в соответствии с законодательством Российской Федерации</t>
  </si>
  <si>
    <t>5. Объекты недвижимого имущества</t>
  </si>
  <si>
    <t>6. Денежные средства на счетах</t>
  </si>
  <si>
    <t>7. Денежные средства на специальных брокерских счетах</t>
  </si>
  <si>
    <t>8. Дебиторская задолженность по процентному (купонному) доходу по облигациям</t>
  </si>
  <si>
    <t>9. Дебиторская задолженность по сделкам РЕПО</t>
  </si>
  <si>
    <t>10. Прочая дебиторская задолженность</t>
  </si>
  <si>
    <t>Номер банковского счета</t>
  </si>
  <si>
    <t>40701810900470000036</t>
  </si>
  <si>
    <t>40701810500470000038</t>
  </si>
  <si>
    <t>40701810700000001615</t>
  </si>
  <si>
    <t>40701810400001434785</t>
  </si>
  <si>
    <t>40701810100001514785</t>
  </si>
  <si>
    <t>40701810200001524785</t>
  </si>
  <si>
    <t>Управляющая компания</t>
  </si>
  <si>
    <t>Акционерное общество "РЕГИОН Эссет Менеджмент"</t>
  </si>
  <si>
    <t>Акционерное общество "Газпромбанк-Управление Активами"</t>
  </si>
  <si>
    <t>Общество с ограниченной ответственностью Управляющая компания "АК БАРС КАПИТАЛ"</t>
  </si>
  <si>
    <t>Договор доверительного управления</t>
  </si>
  <si>
    <t>НПФ-16ПН от 07.08.2019</t>
  </si>
  <si>
    <t>010216-2/DU/PN от 01.02.2016</t>
  </si>
  <si>
    <t>260516-1/DU/PN от 26.05.2016</t>
  </si>
  <si>
    <t>260516-2/DU/PN от 26.05.2016</t>
  </si>
  <si>
    <t>3-НПФ от 15.04.2005</t>
  </si>
  <si>
    <t>32-НПФ/ДУ/РОПС от 22.12.2017</t>
  </si>
  <si>
    <t>40701810600000000949</t>
  </si>
  <si>
    <t>40701810900000184785</t>
  </si>
  <si>
    <t>40701810800028000086</t>
  </si>
  <si>
    <t>40701810300020100688</t>
  </si>
  <si>
    <t>40701810400020000086</t>
  </si>
  <si>
    <t>40701810000470000033</t>
  </si>
  <si>
    <t>ТКБ Инвестмент партнерс (Акционерное общество)</t>
  </si>
  <si>
    <t>ДУ/17-2 от 23.05.2017</t>
  </si>
  <si>
    <t>240903-1/DU/RAM от 24.09.2003</t>
  </si>
  <si>
    <t>5/06-НПФ от 29.09.2006</t>
  </si>
  <si>
    <t>42006810825200000000</t>
  </si>
  <si>
    <t>RU000A101QE0</t>
  </si>
  <si>
    <t>облигации федерального займа РФ 26234RMFS</t>
  </si>
  <si>
    <t>RU000A0DQZE3</t>
  </si>
  <si>
    <t>акции обыкновенные ПАО АФК "Система" 1-05-01669-A</t>
  </si>
  <si>
    <t>RU000A0JPNM1</t>
  </si>
  <si>
    <t>1022302933630</t>
  </si>
  <si>
    <t>Публичное акционерное общество "Интер РАО ЕЭС"</t>
  </si>
  <si>
    <t>акции обыкновенные ПАО "Интер РАО ЕЭС" 1-04-33498-E</t>
  </si>
  <si>
    <t>42006810125200000001</t>
  </si>
  <si>
    <t>"Акционерная финансовая корпорация "Система", Публичное акционерное общество</t>
  </si>
  <si>
    <t>RU000A0JR5F7</t>
  </si>
  <si>
    <t>RU000A0JV219</t>
  </si>
  <si>
    <t>RU000A0JVWD9</t>
  </si>
  <si>
    <t>RU000A0JVWB3</t>
  </si>
  <si>
    <t>RU000A0JUW72</t>
  </si>
  <si>
    <t>RU000A0JWG05</t>
  </si>
  <si>
    <t>RU000A0JXME4</t>
  </si>
  <si>
    <t>RU000A1005L6</t>
  </si>
  <si>
    <t>RU000A0ZYWY5</t>
  </si>
  <si>
    <t>RU000A0JUFV8</t>
  </si>
  <si>
    <t>RU000A0JWTN2</t>
  </si>
  <si>
    <t>RU000A100YU2</t>
  </si>
  <si>
    <t>RU000A0JWGV2</t>
  </si>
  <si>
    <t>RU000A100SZ3</t>
  </si>
  <si>
    <t>RU000A0ZZ9W4</t>
  </si>
  <si>
    <t>RU000A0JXS59</t>
  </si>
  <si>
    <t>RU000A0JWV89</t>
  </si>
  <si>
    <t>RU000A101LX1</t>
  </si>
  <si>
    <t>RU000A0ZYDH0</t>
  </si>
  <si>
    <t>RU000A0JXPN8</t>
  </si>
  <si>
    <t>RU000A0JWST1</t>
  </si>
  <si>
    <t>RU000A0ZYNY4</t>
  </si>
  <si>
    <t>RU000A101FC7</t>
  </si>
  <si>
    <t>RU000A0ZZRK1</t>
  </si>
  <si>
    <t>RU000A101LY9</t>
  </si>
  <si>
    <t>RU000A1018K1</t>
  </si>
  <si>
    <t>RU000A100P85</t>
  </si>
  <si>
    <t>RU000A0ZZV11</t>
  </si>
  <si>
    <t>RU000A0JQRD9</t>
  </si>
  <si>
    <t>RU000A101LQ5</t>
  </si>
  <si>
    <t>RU000A1008W7</t>
  </si>
  <si>
    <t>RU000A100782</t>
  </si>
  <si>
    <t>RU000A100E88</t>
  </si>
  <si>
    <t>RU000A101LJ0</t>
  </si>
  <si>
    <t>RU000A100Z91</t>
  </si>
  <si>
    <t>RU000A1009M6</t>
  </si>
  <si>
    <t>RU000A1010B7</t>
  </si>
  <si>
    <t>RU000A100VQ6</t>
  </si>
  <si>
    <t>RU000A100AZ1</t>
  </si>
  <si>
    <t>RU000A0JXE06</t>
  </si>
  <si>
    <t>RU000A0ZYU05</t>
  </si>
  <si>
    <t>RU000A0ZYJ91</t>
  </si>
  <si>
    <t>RU000A100PE4</t>
  </si>
  <si>
    <t>RU000A0ZYA66</t>
  </si>
  <si>
    <t>RU000A1009Z8</t>
  </si>
  <si>
    <t>RU000A101012</t>
  </si>
  <si>
    <t>RU000A1004W6</t>
  </si>
  <si>
    <t>RU000A100A33</t>
  </si>
  <si>
    <t>RU000A0JTM44</t>
  </si>
  <si>
    <t>RU000A0ZZES2</t>
  </si>
  <si>
    <t>RU000A0ZZZP3</t>
  </si>
  <si>
    <t>RU000A100LS3</t>
  </si>
  <si>
    <t>RU000A100XC2</t>
  </si>
  <si>
    <t>RU000A102QP4</t>
  </si>
  <si>
    <t>RU000A102RT4</t>
  </si>
  <si>
    <t>облигации  ВЭБ.РФ 4B02-134-00004-T-001P</t>
  </si>
  <si>
    <t>облигации АО "МХК "ЕвроХим" 4B02-04-31153-H-001P</t>
  </si>
  <si>
    <t>облигации ПАО "Полюс" 4B02-01-55192-E-001P</t>
  </si>
  <si>
    <t>облигации ОАО "РЖД" 4B02-21-65045-D-001P</t>
  </si>
  <si>
    <t>облигации ПАО "Газпром" 4B02-22-00028-A</t>
  </si>
  <si>
    <t>государственные облигации Санкт-Петербурга RU35003GSP0</t>
  </si>
  <si>
    <t>Публичное акционерное общество "Промсвязьбанк"</t>
  </si>
  <si>
    <t>облигации Промсвязьбанк 4B02-04-03251-B-003P</t>
  </si>
  <si>
    <t>1027739019142</t>
  </si>
  <si>
    <t>40701810700470000032</t>
  </si>
  <si>
    <t>RU000A0ZYDD9</t>
  </si>
  <si>
    <t>RU000A0ZZ117</t>
  </si>
  <si>
    <t>RU000A101EF3</t>
  </si>
  <si>
    <t>облигации ПАО "Транснефть" 4B02-08-00206-A-001P</t>
  </si>
  <si>
    <t>облигации ПАО Сбербанк 4B020601481B001P</t>
  </si>
  <si>
    <t>облигации АО "ХК "МЕТАЛЛОИНВЕСТ" 4B02-04-25642-H</t>
  </si>
  <si>
    <t>RU000A102SC8</t>
  </si>
  <si>
    <t>Публичного акционерного общества "Трубная Металлургическая Компания"</t>
  </si>
  <si>
    <t>облигации ПАО "ТМК" 4B02-02-29031-H-001P</t>
  </si>
  <si>
    <t>облигации ВЭБ.РФ 4-23-00004-T</t>
  </si>
  <si>
    <t>RU000A0JT403</t>
  </si>
  <si>
    <t>RU0009046452</t>
  </si>
  <si>
    <t>RU0009046510</t>
  </si>
  <si>
    <t>Публичное акционерное общество "Новолипецкий металлургический комбинат"</t>
  </si>
  <si>
    <t>акции обыкновенные ПАО "НЛМК" 1-01-00102-A</t>
  </si>
  <si>
    <t>акции обыкновенные ПАО "Северсталь" 1-02-00143-A</t>
  </si>
  <si>
    <t>1024800823123</t>
  </si>
  <si>
    <t>RU000A0JTVJ2</t>
  </si>
  <si>
    <t>RU000A0JWM07</t>
  </si>
  <si>
    <t>RU000A0ZYUA9</t>
  </si>
  <si>
    <t>RU000A102788</t>
  </si>
  <si>
    <t>RU000A1030S9</t>
  </si>
  <si>
    <t>RU000A103117</t>
  </si>
  <si>
    <t>облигации федерального займа РФ 26219RMFS</t>
  </si>
  <si>
    <t>облигации АО "Россельхозбанк" 42003349B</t>
  </si>
  <si>
    <t>облигации федерального займа РФ 26224RMFS</t>
  </si>
  <si>
    <t>облигации АО "АЛЬФА-БАНК" 4B02-07-01326-B-002P</t>
  </si>
  <si>
    <t>Общество с ограниченной ответственностью "МВ ФИНАНС"</t>
  </si>
  <si>
    <t>облигации ООО "МВ ФИНАНС" 4B02-01-00590-R-001P</t>
  </si>
  <si>
    <t>Правительство Москвы</t>
  </si>
  <si>
    <t>государственные ЦБ субъектов РФ RU25072MOS0</t>
  </si>
  <si>
    <t>1037739031549</t>
  </si>
  <si>
    <t>1207700495749</t>
  </si>
  <si>
    <t>RU000A0JTU85</t>
  </si>
  <si>
    <t>RU000A101CK7</t>
  </si>
  <si>
    <t>RU000A1030Y7</t>
  </si>
  <si>
    <t>облигации ОАО "РЖД" 4-28-65045-D</t>
  </si>
  <si>
    <t>облигации федерального займа РФ 24021RMFS</t>
  </si>
  <si>
    <t>облигации АО "РН Банк" 4B02-08-00170-B-001P</t>
  </si>
  <si>
    <t>предварительная оплата по договору обслуживания объектов недвижимости (ФГКУ "УВО МВД ПО РЕСПУБЛИКЕ ТАТАРСТАН")</t>
  </si>
  <si>
    <t>RU000A1012B3</t>
  </si>
  <si>
    <t>облигации АО "ФПК" 4B02-07-55465-E-001P</t>
  </si>
  <si>
    <t>RU0009084396</t>
  </si>
  <si>
    <t>RU000A0JKQU8</t>
  </si>
  <si>
    <t>Публичное акционерное общество "Магнитогорский металлургический комбинат"</t>
  </si>
  <si>
    <t>акции обыкновенные ПАО "ММК" 1-03-00078-A</t>
  </si>
  <si>
    <t>облигации ПАО "Магнит" 4B02-04-60525-P-002P</t>
  </si>
  <si>
    <t>RU000A1036H9</t>
  </si>
  <si>
    <t>облигации Промсвязьбанк 4B02-05-03251-B-003P</t>
  </si>
  <si>
    <t>RU000A1038F9</t>
  </si>
  <si>
    <t>облигации федерального займа РФ 25084RMFS</t>
  </si>
  <si>
    <t>RU000A101FA1</t>
  </si>
  <si>
    <t>акции обыкновенные ПАО "Магнит" 1-01-60525-P</t>
  </si>
  <si>
    <t>RU000A0ZYUS1</t>
  </si>
  <si>
    <t>облигации ПАО "Транснефть" 4B02-09-00206-A-001P</t>
  </si>
  <si>
    <t>RU000A0ZYXJ4</t>
  </si>
  <si>
    <t>облигации АО "Россельхозбанк" 4B020503349B001P</t>
  </si>
  <si>
    <t>RU000A1008Z0</t>
  </si>
  <si>
    <t>RU000A103DS4</t>
  </si>
  <si>
    <t>RU000A103DU0</t>
  </si>
  <si>
    <t>RU000A103FP5</t>
  </si>
  <si>
    <t>облигации АО "МХК "ЕвроХим" 4B02-03-31153-H-001P</t>
  </si>
  <si>
    <t>облигации ПАО РОСБАНК 4B02-08-02272-B-002P</t>
  </si>
  <si>
    <t>МОСКОВСКИЙ КРЕДИТНЫЙ БАНК (публичное акционерное общество)</t>
  </si>
  <si>
    <t>облигации ПАО "МКБ" 4B02-26-01978-B-001P</t>
  </si>
  <si>
    <t>1027739555282</t>
  </si>
  <si>
    <t>Публичное акционерное общество "СИБУР Холдинг"</t>
  </si>
  <si>
    <t>облигации ПАО "СИБУР Холдинг" 4B02-03-65134-D</t>
  </si>
  <si>
    <t>1057747421247</t>
  </si>
  <si>
    <t>RU000A0JSMA2</t>
  </si>
  <si>
    <t>RU000A103C53</t>
  </si>
  <si>
    <t>RU000A103DN5</t>
  </si>
  <si>
    <t>облигации ООО "РЕСО-Лизинг" 4B02-11-36419-R-001P</t>
  </si>
  <si>
    <t>Министерство финансов Республики Башкортостан</t>
  </si>
  <si>
    <t>1030203917622</t>
  </si>
  <si>
    <t>государственные ЦБ субъектов РФ RU34012BAS0</t>
  </si>
  <si>
    <t>облигации ПАО "НК "Роснефть" 4B02-01-00122-A</t>
  </si>
  <si>
    <t>RU000A0JUFU0</t>
  </si>
  <si>
    <t>облигации Государственная компания "Автодор" 4B02-02-00011-T-002P</t>
  </si>
  <si>
    <t>RU000A100048</t>
  </si>
  <si>
    <t>облигации АО "Тойота Банк" 4B020203470B001P</t>
  </si>
  <si>
    <t>RU000A100436</t>
  </si>
  <si>
    <t>облигации АО "Почта России" 4B02-07-00005-T-001P</t>
  </si>
  <si>
    <t>RU000A1008Y3</t>
  </si>
  <si>
    <t>RU000A1010X1</t>
  </si>
  <si>
    <t>облигации ООО "ИКС 5 ФИНАНС" 4B02-07-36241-R-001P</t>
  </si>
  <si>
    <t>облигации АО "Россельхозбанк" 4B02-07-03349-B-002P</t>
  </si>
  <si>
    <t>RU000A103GX7</t>
  </si>
  <si>
    <t>RU000A100AF3</t>
  </si>
  <si>
    <t>облигации АО "Газпромбанк" 4B020900354B001P</t>
  </si>
  <si>
    <t>RU000A1025U5</t>
  </si>
  <si>
    <t>облигации ПАО Сбербанк 4B02-335-01481-B-001P</t>
  </si>
  <si>
    <t>RU000A0JU4L3</t>
  </si>
  <si>
    <t>RU000A0JWPW1</t>
  </si>
  <si>
    <t>облигации федерального займа РФ 26215RMFS</t>
  </si>
  <si>
    <t>облигации ПАО "Транснефть" 4B02-03-00206-A-001P</t>
  </si>
  <si>
    <t>42004810725200000005</t>
  </si>
  <si>
    <t>42004810067000005046</t>
  </si>
  <si>
    <t>42004810467000005044</t>
  </si>
  <si>
    <t>42004810767000005045</t>
  </si>
  <si>
    <t>34.678,272330</t>
  </si>
  <si>
    <t>облигации ООО "ИКС 5 ФИНАНС" 4B02-05-36241-R-001P</t>
  </si>
  <si>
    <t>RU000A100AB2</t>
  </si>
  <si>
    <t>облигации ООО "ИКС 5 ФИНАНС" 4B02-01-36241-R-002P</t>
  </si>
  <si>
    <t>RU000A103N76</t>
  </si>
  <si>
    <t>облигации Промсвязьбанк 4B02-07-03251-B-003P</t>
  </si>
  <si>
    <t>RU000A103PE8</t>
  </si>
  <si>
    <t>облигации федерального займа РФ 26239RMFS</t>
  </si>
  <si>
    <t>облигации федерального займа РФ 26237RMFS</t>
  </si>
  <si>
    <t>RU000A103901</t>
  </si>
  <si>
    <t>RU000A1038Z7</t>
  </si>
  <si>
    <t>RU000A103N84</t>
  </si>
  <si>
    <t>RU000A103QK3</t>
  </si>
  <si>
    <t>облигации АО "Россельхозбанк" 4B02-04-03349-B-002P</t>
  </si>
  <si>
    <t>Общество с ограниченной ответственностью "Мэйл.Ру Финанс"</t>
  </si>
  <si>
    <t>облигации  ООО "Мэйл.Ру Финанс" 4B02-01-00566-R-001P</t>
  </si>
  <si>
    <t>1187746811141</t>
  </si>
  <si>
    <t>42003810800470000492</t>
  </si>
  <si>
    <t>Состав инвестиционного портфеля фонда по обязательному пенсионному страхованию на 29.10.2021</t>
  </si>
  <si>
    <t>Состав средств пенсионных резервов фонда на 29.10.2021</t>
  </si>
  <si>
    <t>RU000A100V46</t>
  </si>
  <si>
    <t>облигации ООО "ИКС 5 ФИНАНС" 4B02-06-36241-R-001P</t>
  </si>
  <si>
    <t>RU000A101LH4</t>
  </si>
  <si>
    <t>облигации ООО "ИКС 5 ФИНАНС" 4B02-10-36241-R-001P</t>
  </si>
  <si>
    <t>RU000A0JVW48</t>
  </si>
  <si>
    <t>начисление дивидендов (акции обыкновенные АК "АЛРОСА" (ПАО) 1-03-40046-N)</t>
  </si>
  <si>
    <t>RU000A100ZK0</t>
  </si>
  <si>
    <t>облигации ПАО "МТС" 4B02-12-04715-A-001P</t>
  </si>
  <si>
    <t>акции обыкновенные ПАО "Банк ВТБ" 10401000B</t>
  </si>
  <si>
    <t>Публичное акционерное общество "Банк ВТБ"</t>
  </si>
  <si>
    <t>1027739609391</t>
  </si>
  <si>
    <t>RU000A0JP5V6</t>
  </si>
  <si>
    <t>42003810225200000014</t>
  </si>
  <si>
    <t>оплата комиссий по сделкам Т+ (продажа акций ПАО "Магнит" 1-01-60525-P)</t>
  </si>
  <si>
    <t>оплата комиссий по сделкам Т+ (покупка облигаций "ТМК" 4B02-01-29031-H-001P)</t>
  </si>
  <si>
    <t>переоценка по сделкам Т+ (покупка облигаций "ТМК" 4B02-01-29031-H-001P)</t>
  </si>
  <si>
    <t>переоценка по сделкам Т+ (покупка  облигаций "ТМК" 4B02-01-29031-H-001P)</t>
  </si>
  <si>
    <t>оплата комиссий по сделкам Т+ (покупка акций ПАО "Сегежа Групп")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</si>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</sst>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00000"/>
    <numFmt numFmtId="166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Verdana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rgb="FF303239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0" fontId="0" fillId="0" borderId="1" xfId="0" applyNumberFormat="1" applyBorder="1" applyAlignment="1">
      <alignment horizontal="center" vertical="center" wrapText="1"/>
    </xf>
    <xf numFmtId="0" fontId="5" fillId="0" borderId="0" xfId="0" applyFo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 wrapText="1"/>
    </xf>
    <xf numFmtId="1" fontId="0" fillId="0" borderId="4" xfId="0" quotePrefix="1" applyNumberFormat="1" applyBorder="1" applyAlignment="1">
      <alignment horizontal="center" vertical="center" wrapText="1"/>
    </xf>
    <xf numFmtId="1" fontId="0" fillId="0" borderId="1" xfId="0" quotePrefix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tabSelected="1" topLeftCell="A265" workbookViewId="0">
      <selection activeCell="G272" sqref="G272"/>
    </sheetView>
  </sheetViews>
  <sheetFormatPr defaultRowHeight="15" x14ac:dyDescent="0.25"/>
  <cols>
    <col min="1" max="1" width="52.7109375" customWidth="1"/>
    <col min="2" max="2" width="56.28515625" customWidth="1"/>
    <col min="3" max="3" width="50.42578125" customWidth="1"/>
    <col min="4" max="4" width="31.42578125" customWidth="1"/>
    <col min="5" max="5" width="18.7109375" customWidth="1"/>
    <col min="6" max="6" width="25.85546875" customWidth="1"/>
    <col min="7" max="7" width="27.28515625" customWidth="1"/>
    <col min="8" max="8" width="27.7109375" customWidth="1"/>
    <col min="9" max="9" width="13.28515625" customWidth="1"/>
    <col min="10" max="10" width="15.85546875" customWidth="1"/>
    <col min="11" max="11" width="21.7109375" customWidth="1"/>
  </cols>
  <sheetData>
    <row r="1" spans="1:7" ht="33.75" customHeight="1" x14ac:dyDescent="0.25">
      <c r="A1" s="87" t="s">
        <v>796</v>
      </c>
      <c r="B1" s="88"/>
      <c r="C1" s="88"/>
      <c r="D1" s="88"/>
      <c r="E1" s="88"/>
      <c r="F1" s="88"/>
      <c r="G1" s="88"/>
    </row>
    <row r="2" spans="1:7" ht="18.75" x14ac:dyDescent="0.3">
      <c r="A2" s="1"/>
      <c r="B2" s="1"/>
      <c r="C2" s="1"/>
    </row>
    <row r="3" spans="1:7" x14ac:dyDescent="0.25">
      <c r="A3" t="s">
        <v>564</v>
      </c>
    </row>
    <row r="4" spans="1:7" ht="30" x14ac:dyDescent="0.25">
      <c r="A4" s="2" t="s">
        <v>0</v>
      </c>
      <c r="B4" s="2" t="s">
        <v>20</v>
      </c>
      <c r="C4" s="2" t="s">
        <v>1</v>
      </c>
      <c r="D4" s="2" t="s">
        <v>22</v>
      </c>
      <c r="E4" s="2" t="s">
        <v>10</v>
      </c>
      <c r="F4" s="2" t="s">
        <v>6</v>
      </c>
      <c r="G4" s="2" t="s">
        <v>2</v>
      </c>
    </row>
    <row r="5" spans="1:7" ht="30" x14ac:dyDescent="0.25">
      <c r="A5" s="3" t="s">
        <v>352</v>
      </c>
      <c r="B5" s="3" t="s">
        <v>211</v>
      </c>
      <c r="C5" s="49" t="s">
        <v>212</v>
      </c>
      <c r="D5" s="53" t="s">
        <v>641</v>
      </c>
      <c r="E5" s="8">
        <v>15668</v>
      </c>
      <c r="F5" s="9">
        <v>15708580.119999999</v>
      </c>
      <c r="G5" s="11">
        <f t="shared" ref="G5:G68" si="0">F5/$F$280</f>
        <v>3.0765856588333387E-3</v>
      </c>
    </row>
    <row r="6" spans="1:7" x14ac:dyDescent="0.25">
      <c r="A6" s="57" t="s">
        <v>323</v>
      </c>
      <c r="B6" s="57" t="s">
        <v>181</v>
      </c>
      <c r="C6" s="57" t="s">
        <v>182</v>
      </c>
      <c r="D6" s="57" t="s">
        <v>613</v>
      </c>
      <c r="E6" s="8">
        <v>35000</v>
      </c>
      <c r="F6" s="9">
        <v>5297075</v>
      </c>
      <c r="G6" s="11">
        <f t="shared" si="0"/>
        <v>1.0374524530078666E-3</v>
      </c>
    </row>
    <row r="7" spans="1:7" x14ac:dyDescent="0.25">
      <c r="A7" s="62" t="s">
        <v>555</v>
      </c>
      <c r="B7" s="62" t="s">
        <v>311</v>
      </c>
      <c r="C7" s="62" t="s">
        <v>312</v>
      </c>
      <c r="D7" s="62" t="s">
        <v>60</v>
      </c>
      <c r="E7" s="8">
        <v>70599</v>
      </c>
      <c r="F7" s="9">
        <v>71888137.739999995</v>
      </c>
      <c r="G7" s="11">
        <f t="shared" si="0"/>
        <v>1.4079567467051229E-2</v>
      </c>
    </row>
    <row r="8" spans="1:7" x14ac:dyDescent="0.25">
      <c r="A8" s="57" t="s">
        <v>28</v>
      </c>
      <c r="B8" s="57" t="s">
        <v>173</v>
      </c>
      <c r="C8" s="57" t="s">
        <v>174</v>
      </c>
      <c r="D8" s="57" t="s">
        <v>747</v>
      </c>
      <c r="E8" s="8">
        <v>23045</v>
      </c>
      <c r="F8" s="9">
        <v>23484007.25</v>
      </c>
      <c r="G8" s="11">
        <f t="shared" si="0"/>
        <v>4.5994328809705401E-3</v>
      </c>
    </row>
    <row r="9" spans="1:7" x14ac:dyDescent="0.25">
      <c r="A9" s="57" t="s">
        <v>687</v>
      </c>
      <c r="B9" s="57" t="s">
        <v>311</v>
      </c>
      <c r="C9" s="57" t="s">
        <v>312</v>
      </c>
      <c r="D9" s="57" t="s">
        <v>688</v>
      </c>
      <c r="E9" s="8">
        <v>986</v>
      </c>
      <c r="F9" s="9">
        <v>988379.92</v>
      </c>
      <c r="G9" s="11">
        <f t="shared" si="0"/>
        <v>1.9357799776437354E-4</v>
      </c>
    </row>
    <row r="10" spans="1:7" x14ac:dyDescent="0.25">
      <c r="A10" s="57" t="s">
        <v>554</v>
      </c>
      <c r="B10" s="57" t="s">
        <v>311</v>
      </c>
      <c r="C10" s="57" t="s">
        <v>312</v>
      </c>
      <c r="D10" s="57" t="s">
        <v>59</v>
      </c>
      <c r="E10" s="8">
        <v>49172</v>
      </c>
      <c r="F10" s="9">
        <v>48407032.670000002</v>
      </c>
      <c r="G10" s="11">
        <f t="shared" si="0"/>
        <v>9.4807029891635364E-3</v>
      </c>
    </row>
    <row r="11" spans="1:7" ht="30" x14ac:dyDescent="0.25">
      <c r="A11" s="57" t="s">
        <v>409</v>
      </c>
      <c r="B11" s="57" t="s">
        <v>265</v>
      </c>
      <c r="C11" s="57" t="s">
        <v>266</v>
      </c>
      <c r="D11" s="57" t="s">
        <v>116</v>
      </c>
      <c r="E11" s="8">
        <v>20000</v>
      </c>
      <c r="F11" s="9">
        <v>19985600</v>
      </c>
      <c r="G11" s="11">
        <f t="shared" si="0"/>
        <v>3.9142564046825874E-3</v>
      </c>
    </row>
    <row r="12" spans="1:7" ht="30" x14ac:dyDescent="0.25">
      <c r="A12" s="57" t="s">
        <v>347</v>
      </c>
      <c r="B12" s="57" t="s">
        <v>203</v>
      </c>
      <c r="C12" s="57" t="s">
        <v>204</v>
      </c>
      <c r="D12" s="57" t="s">
        <v>159</v>
      </c>
      <c r="E12" s="8">
        <v>22860</v>
      </c>
      <c r="F12" s="9">
        <v>23124552.609999999</v>
      </c>
      <c r="G12" s="11">
        <f t="shared" si="0"/>
        <v>4.5290323112196756E-3</v>
      </c>
    </row>
    <row r="13" spans="1:7" ht="30" x14ac:dyDescent="0.25">
      <c r="A13" s="57" t="s">
        <v>447</v>
      </c>
      <c r="B13" s="57" t="s">
        <v>295</v>
      </c>
      <c r="C13" s="57" t="s">
        <v>296</v>
      </c>
      <c r="D13" s="57" t="s">
        <v>54</v>
      </c>
      <c r="E13" s="8">
        <v>29997</v>
      </c>
      <c r="F13" s="9">
        <v>30343465.350000001</v>
      </c>
      <c r="G13" s="11">
        <f t="shared" si="0"/>
        <v>5.9428840558452926E-3</v>
      </c>
    </row>
    <row r="14" spans="1:7" ht="30" x14ac:dyDescent="0.25">
      <c r="A14" s="52" t="s">
        <v>448</v>
      </c>
      <c r="B14" s="52" t="s">
        <v>295</v>
      </c>
      <c r="C14" s="52" t="s">
        <v>296</v>
      </c>
      <c r="D14" s="52" t="s">
        <v>661</v>
      </c>
      <c r="E14" s="8">
        <v>67033</v>
      </c>
      <c r="F14" s="9">
        <v>68098937.989999995</v>
      </c>
      <c r="G14" s="11">
        <f t="shared" si="0"/>
        <v>1.3337438164450398E-2</v>
      </c>
    </row>
    <row r="15" spans="1:7" ht="30" x14ac:dyDescent="0.25">
      <c r="A15" s="52" t="s">
        <v>410</v>
      </c>
      <c r="B15" s="52" t="s">
        <v>265</v>
      </c>
      <c r="C15" s="52" t="s">
        <v>266</v>
      </c>
      <c r="D15" s="57" t="s">
        <v>117</v>
      </c>
      <c r="E15" s="8">
        <v>6630</v>
      </c>
      <c r="F15" s="9">
        <v>6596850</v>
      </c>
      <c r="G15" s="11">
        <f t="shared" si="0"/>
        <v>1.2920183713889164E-3</v>
      </c>
    </row>
    <row r="16" spans="1:7" ht="30" x14ac:dyDescent="0.25">
      <c r="A16" s="52" t="s">
        <v>702</v>
      </c>
      <c r="B16" s="52" t="s">
        <v>191</v>
      </c>
      <c r="C16" s="52" t="s">
        <v>192</v>
      </c>
      <c r="D16" s="52" t="s">
        <v>695</v>
      </c>
      <c r="E16" s="8">
        <v>4800</v>
      </c>
      <c r="F16" s="9">
        <v>4823856</v>
      </c>
      <c r="G16" s="11">
        <f t="shared" si="0"/>
        <v>9.4477069706521343E-4</v>
      </c>
    </row>
    <row r="17" spans="1:7" ht="15" customHeight="1" x14ac:dyDescent="0.25">
      <c r="A17" s="52" t="s">
        <v>416</v>
      </c>
      <c r="B17" s="52" t="s">
        <v>265</v>
      </c>
      <c r="C17" s="57" t="s">
        <v>266</v>
      </c>
      <c r="D17" s="52" t="s">
        <v>119</v>
      </c>
      <c r="E17" s="8">
        <v>2</v>
      </c>
      <c r="F17" s="9">
        <v>2050.52</v>
      </c>
      <c r="G17" s="11">
        <f t="shared" si="0"/>
        <v>4.016022057346159E-7</v>
      </c>
    </row>
    <row r="18" spans="1:7" ht="30" x14ac:dyDescent="0.25">
      <c r="A18" s="52" t="s">
        <v>754</v>
      </c>
      <c r="B18" s="52" t="s">
        <v>265</v>
      </c>
      <c r="C18" s="52" t="s">
        <v>266</v>
      </c>
      <c r="D18" s="52" t="s">
        <v>755</v>
      </c>
      <c r="E18" s="8">
        <v>300</v>
      </c>
      <c r="F18" s="9">
        <v>306453</v>
      </c>
      <c r="G18" s="11">
        <f t="shared" si="0"/>
        <v>6.0019995295822649E-5</v>
      </c>
    </row>
    <row r="19" spans="1:7" ht="30" x14ac:dyDescent="0.25">
      <c r="A19" s="52" t="s">
        <v>417</v>
      </c>
      <c r="B19" s="52" t="s">
        <v>265</v>
      </c>
      <c r="C19" s="52" t="s">
        <v>266</v>
      </c>
      <c r="D19" s="52" t="s">
        <v>622</v>
      </c>
      <c r="E19" s="8">
        <v>475</v>
      </c>
      <c r="F19" s="9">
        <v>484647.25</v>
      </c>
      <c r="G19" s="11">
        <f t="shared" si="0"/>
        <v>9.4920022532438527E-5</v>
      </c>
    </row>
    <row r="20" spans="1:7" ht="30" x14ac:dyDescent="0.25">
      <c r="A20" s="3" t="s">
        <v>337</v>
      </c>
      <c r="B20" s="3" t="s">
        <v>191</v>
      </c>
      <c r="C20" s="3" t="s">
        <v>192</v>
      </c>
      <c r="D20" s="49" t="s">
        <v>122</v>
      </c>
      <c r="E20" s="8">
        <v>1259</v>
      </c>
      <c r="F20" s="9">
        <v>1257050.69</v>
      </c>
      <c r="G20" s="11">
        <f t="shared" si="0"/>
        <v>2.4619819842002069E-4</v>
      </c>
    </row>
    <row r="21" spans="1:7" ht="30" x14ac:dyDescent="0.25">
      <c r="A21" s="3" t="s">
        <v>338</v>
      </c>
      <c r="B21" s="3" t="s">
        <v>191</v>
      </c>
      <c r="C21" s="49" t="s">
        <v>192</v>
      </c>
      <c r="D21" s="52" t="s">
        <v>617</v>
      </c>
      <c r="E21" s="8">
        <v>270</v>
      </c>
      <c r="F21" s="9">
        <v>268899.09000000003</v>
      </c>
      <c r="G21" s="11">
        <f t="shared" si="0"/>
        <v>5.2664918003253325E-5</v>
      </c>
    </row>
    <row r="22" spans="1:7" ht="30" x14ac:dyDescent="0.25">
      <c r="A22" s="3" t="s">
        <v>412</v>
      </c>
      <c r="B22" s="3" t="s">
        <v>265</v>
      </c>
      <c r="C22" s="49" t="s">
        <v>266</v>
      </c>
      <c r="D22" s="35" t="s">
        <v>118</v>
      </c>
      <c r="E22" s="8">
        <v>53130</v>
      </c>
      <c r="F22" s="9">
        <v>56830426.409999996</v>
      </c>
      <c r="G22" s="11">
        <f t="shared" si="0"/>
        <v>1.1130456956818158E-2</v>
      </c>
    </row>
    <row r="23" spans="1:7" ht="30" x14ac:dyDescent="0.25">
      <c r="A23" s="3" t="s">
        <v>418</v>
      </c>
      <c r="B23" s="3" t="s">
        <v>265</v>
      </c>
      <c r="C23" s="49" t="s">
        <v>266</v>
      </c>
      <c r="D23" s="37" t="s">
        <v>614</v>
      </c>
      <c r="E23" s="8">
        <v>18</v>
      </c>
      <c r="F23" s="9">
        <v>19091.16</v>
      </c>
      <c r="G23" s="11">
        <f t="shared" si="0"/>
        <v>3.7390769005093683E-6</v>
      </c>
    </row>
    <row r="24" spans="1:7" x14ac:dyDescent="0.25">
      <c r="A24" s="39" t="s">
        <v>40</v>
      </c>
      <c r="B24" s="39" t="s">
        <v>173</v>
      </c>
      <c r="C24" s="39" t="s">
        <v>174</v>
      </c>
      <c r="D24" s="62" t="s">
        <v>135</v>
      </c>
      <c r="E24" s="8">
        <v>41337</v>
      </c>
      <c r="F24" s="9">
        <v>42245173.890000001</v>
      </c>
      <c r="G24" s="11">
        <f t="shared" si="0"/>
        <v>8.2738793164009155E-3</v>
      </c>
    </row>
    <row r="25" spans="1:7" x14ac:dyDescent="0.25">
      <c r="A25" s="46" t="s">
        <v>41</v>
      </c>
      <c r="B25" s="46" t="s">
        <v>173</v>
      </c>
      <c r="C25" s="46" t="s">
        <v>174</v>
      </c>
      <c r="D25" s="35" t="s">
        <v>136</v>
      </c>
      <c r="E25" s="8">
        <v>32000</v>
      </c>
      <c r="F25" s="9">
        <v>32977920</v>
      </c>
      <c r="G25" s="11">
        <f t="shared" si="0"/>
        <v>6.4588521021690624E-3</v>
      </c>
    </row>
    <row r="26" spans="1:7" ht="30" x14ac:dyDescent="0.25">
      <c r="A26" s="3" t="s">
        <v>383</v>
      </c>
      <c r="B26" s="3" t="s">
        <v>247</v>
      </c>
      <c r="C26" s="3" t="s">
        <v>248</v>
      </c>
      <c r="D26" s="35" t="s">
        <v>78</v>
      </c>
      <c r="E26" s="8">
        <v>60000</v>
      </c>
      <c r="F26" s="9">
        <v>60037800</v>
      </c>
      <c r="G26" s="11">
        <f t="shared" si="0"/>
        <v>1.1758633374682385E-2</v>
      </c>
    </row>
    <row r="27" spans="1:7" ht="30" x14ac:dyDescent="0.25">
      <c r="A27" s="3" t="s">
        <v>428</v>
      </c>
      <c r="B27" s="3" t="s">
        <v>275</v>
      </c>
      <c r="C27" s="36" t="s">
        <v>276</v>
      </c>
      <c r="D27" s="35" t="s">
        <v>142</v>
      </c>
      <c r="E27" s="8">
        <v>425</v>
      </c>
      <c r="F27" s="9">
        <v>423117.03</v>
      </c>
      <c r="G27" s="11">
        <f t="shared" si="0"/>
        <v>8.2869092977332412E-5</v>
      </c>
    </row>
    <row r="28" spans="1:7" x14ac:dyDescent="0.25">
      <c r="A28" s="3" t="s">
        <v>43</v>
      </c>
      <c r="B28" s="3" t="s">
        <v>173</v>
      </c>
      <c r="C28" s="39" t="s">
        <v>174</v>
      </c>
      <c r="D28" s="35" t="s">
        <v>93</v>
      </c>
      <c r="E28" s="8">
        <v>72221</v>
      </c>
      <c r="F28" s="9">
        <v>96803583.980000004</v>
      </c>
      <c r="G28" s="11">
        <f t="shared" si="0"/>
        <v>1.8959353163775106E-2</v>
      </c>
    </row>
    <row r="29" spans="1:7" ht="30" x14ac:dyDescent="0.25">
      <c r="A29" s="3" t="s">
        <v>336</v>
      </c>
      <c r="B29" s="3" t="s">
        <v>191</v>
      </c>
      <c r="C29" s="3" t="s">
        <v>192</v>
      </c>
      <c r="D29" s="35" t="s">
        <v>616</v>
      </c>
      <c r="E29" s="8">
        <v>225</v>
      </c>
      <c r="F29" s="9">
        <v>220667.91</v>
      </c>
      <c r="G29" s="11">
        <f t="shared" si="0"/>
        <v>4.3218656433903455E-5</v>
      </c>
    </row>
    <row r="30" spans="1:7" ht="30" x14ac:dyDescent="0.25">
      <c r="A30" s="3" t="s">
        <v>385</v>
      </c>
      <c r="B30" s="3" t="s">
        <v>247</v>
      </c>
      <c r="C30" s="3" t="s">
        <v>248</v>
      </c>
      <c r="D30" s="35" t="s">
        <v>615</v>
      </c>
      <c r="E30" s="8">
        <v>2490</v>
      </c>
      <c r="F30" s="9">
        <v>2612283.9</v>
      </c>
      <c r="G30" s="11">
        <f t="shared" si="0"/>
        <v>5.1162581991154679E-4</v>
      </c>
    </row>
    <row r="31" spans="1:7" ht="30" x14ac:dyDescent="0.25">
      <c r="A31" s="45" t="s">
        <v>386</v>
      </c>
      <c r="B31" s="45" t="s">
        <v>247</v>
      </c>
      <c r="C31" s="45" t="s">
        <v>248</v>
      </c>
      <c r="D31" s="55" t="s">
        <v>79</v>
      </c>
      <c r="E31" s="8">
        <v>34629</v>
      </c>
      <c r="F31" s="9">
        <v>33983169.149999999</v>
      </c>
      <c r="G31" s="11">
        <f t="shared" si="0"/>
        <v>6.6557340033223536E-3</v>
      </c>
    </row>
    <row r="32" spans="1:7" ht="30" x14ac:dyDescent="0.25">
      <c r="A32" s="3" t="s">
        <v>368</v>
      </c>
      <c r="B32" s="3" t="s">
        <v>227</v>
      </c>
      <c r="C32" s="53" t="s">
        <v>228</v>
      </c>
      <c r="D32" s="55" t="s">
        <v>618</v>
      </c>
      <c r="E32" s="8">
        <v>742</v>
      </c>
      <c r="F32" s="9">
        <v>739425.26</v>
      </c>
      <c r="G32" s="11">
        <f t="shared" si="0"/>
        <v>1.4481927286341605E-4</v>
      </c>
    </row>
    <row r="33" spans="1:7" x14ac:dyDescent="0.25">
      <c r="A33" s="62" t="s">
        <v>327</v>
      </c>
      <c r="B33" s="62" t="s">
        <v>185</v>
      </c>
      <c r="C33" s="62" t="s">
        <v>186</v>
      </c>
      <c r="D33" s="62" t="s">
        <v>625</v>
      </c>
      <c r="E33" s="8">
        <v>3700</v>
      </c>
      <c r="F33" s="9">
        <v>3856843</v>
      </c>
      <c r="G33" s="11">
        <f t="shared" si="0"/>
        <v>7.553774925248782E-4</v>
      </c>
    </row>
    <row r="34" spans="1:7" x14ac:dyDescent="0.25">
      <c r="A34" s="3" t="s">
        <v>701</v>
      </c>
      <c r="B34" s="3" t="s">
        <v>173</v>
      </c>
      <c r="C34" s="3" t="s">
        <v>174</v>
      </c>
      <c r="D34" s="35" t="s">
        <v>696</v>
      </c>
      <c r="E34" s="8">
        <v>13000</v>
      </c>
      <c r="F34" s="9">
        <v>12887810</v>
      </c>
      <c r="G34" s="11">
        <f t="shared" si="0"/>
        <v>2.5241270131911128E-3</v>
      </c>
    </row>
    <row r="35" spans="1:7" x14ac:dyDescent="0.25">
      <c r="A35" s="3" t="s">
        <v>400</v>
      </c>
      <c r="B35" s="3" t="s">
        <v>255</v>
      </c>
      <c r="C35" s="49" t="s">
        <v>256</v>
      </c>
      <c r="D35" s="35" t="s">
        <v>89</v>
      </c>
      <c r="E35" s="8">
        <v>27100</v>
      </c>
      <c r="F35" s="9">
        <v>27313277</v>
      </c>
      <c r="G35" s="11">
        <f t="shared" si="0"/>
        <v>5.3494100467396336E-3</v>
      </c>
    </row>
    <row r="36" spans="1:7" ht="30" x14ac:dyDescent="0.25">
      <c r="A36" s="3" t="s">
        <v>388</v>
      </c>
      <c r="B36" s="3" t="s">
        <v>247</v>
      </c>
      <c r="C36" s="3" t="s">
        <v>248</v>
      </c>
      <c r="D36" s="35" t="s">
        <v>633</v>
      </c>
      <c r="E36" s="8">
        <v>7087</v>
      </c>
      <c r="F36" s="9">
        <v>7169209.2000000002</v>
      </c>
      <c r="G36" s="11">
        <f t="shared" si="0"/>
        <v>1.4041171157037733E-3</v>
      </c>
    </row>
    <row r="37" spans="1:7" x14ac:dyDescent="0.25">
      <c r="A37" s="55" t="s">
        <v>420</v>
      </c>
      <c r="B37" s="55" t="s">
        <v>271</v>
      </c>
      <c r="C37" s="55" t="s">
        <v>272</v>
      </c>
      <c r="D37" s="55" t="s">
        <v>623</v>
      </c>
      <c r="E37" s="8">
        <v>3030</v>
      </c>
      <c r="F37" s="9">
        <v>2955765</v>
      </c>
      <c r="G37" s="11">
        <f t="shared" si="0"/>
        <v>5.7889791059495988E-4</v>
      </c>
    </row>
    <row r="38" spans="1:7" x14ac:dyDescent="0.25">
      <c r="A38" s="3" t="s">
        <v>378</v>
      </c>
      <c r="B38" s="3" t="s">
        <v>243</v>
      </c>
      <c r="C38" s="3" t="s">
        <v>244</v>
      </c>
      <c r="D38" s="52" t="s">
        <v>629</v>
      </c>
      <c r="E38" s="8">
        <v>5000</v>
      </c>
      <c r="F38" s="9">
        <v>4925950</v>
      </c>
      <c r="G38" s="11">
        <f t="shared" si="0"/>
        <v>9.6476619849522626E-4</v>
      </c>
    </row>
    <row r="39" spans="1:7" x14ac:dyDescent="0.25">
      <c r="A39" s="3" t="s">
        <v>435</v>
      </c>
      <c r="B39" s="3" t="s">
        <v>285</v>
      </c>
      <c r="C39" s="38" t="s">
        <v>286</v>
      </c>
      <c r="D39" s="35" t="s">
        <v>154</v>
      </c>
      <c r="E39" s="8">
        <v>20</v>
      </c>
      <c r="F39" s="9">
        <v>20449.8</v>
      </c>
      <c r="G39" s="11">
        <f t="shared" si="0"/>
        <v>4.0051717548874178E-6</v>
      </c>
    </row>
    <row r="40" spans="1:7" x14ac:dyDescent="0.25">
      <c r="A40" s="3" t="s">
        <v>42</v>
      </c>
      <c r="B40" s="3" t="s">
        <v>173</v>
      </c>
      <c r="C40" s="3" t="s">
        <v>174</v>
      </c>
      <c r="D40" s="35" t="s">
        <v>137</v>
      </c>
      <c r="E40" s="8">
        <v>77035</v>
      </c>
      <c r="F40" s="9">
        <v>77645887.549999997</v>
      </c>
      <c r="G40" s="11">
        <f t="shared" si="0"/>
        <v>1.5207244848283339E-2</v>
      </c>
    </row>
    <row r="41" spans="1:7" ht="30" x14ac:dyDescent="0.25">
      <c r="A41" s="3" t="s">
        <v>411</v>
      </c>
      <c r="B41" s="3" t="s">
        <v>265</v>
      </c>
      <c r="C41" s="3" t="s">
        <v>266</v>
      </c>
      <c r="D41" s="35" t="s">
        <v>112</v>
      </c>
      <c r="E41" s="8">
        <v>27324</v>
      </c>
      <c r="F41" s="9">
        <v>28313675.280000001</v>
      </c>
      <c r="G41" s="11">
        <f t="shared" si="0"/>
        <v>5.5453418864003616E-3</v>
      </c>
    </row>
    <row r="42" spans="1:7" x14ac:dyDescent="0.25">
      <c r="A42" s="3" t="s">
        <v>29</v>
      </c>
      <c r="B42" s="3" t="s">
        <v>173</v>
      </c>
      <c r="C42" s="3" t="s">
        <v>174</v>
      </c>
      <c r="D42" s="35" t="s">
        <v>124</v>
      </c>
      <c r="E42" s="8">
        <v>8176</v>
      </c>
      <c r="F42" s="9">
        <v>8353337.4400000004</v>
      </c>
      <c r="G42" s="11">
        <f t="shared" si="0"/>
        <v>1.6360331726340393E-3</v>
      </c>
    </row>
    <row r="43" spans="1:7" ht="30" x14ac:dyDescent="0.25">
      <c r="A43" s="52" t="s">
        <v>382</v>
      </c>
      <c r="B43" s="52" t="s">
        <v>247</v>
      </c>
      <c r="C43" s="52" t="s">
        <v>248</v>
      </c>
      <c r="D43" s="52" t="s">
        <v>652</v>
      </c>
      <c r="E43" s="8">
        <v>34526</v>
      </c>
      <c r="F43" s="9">
        <v>36791596.119999997</v>
      </c>
      <c r="G43" s="11">
        <f t="shared" si="0"/>
        <v>7.2057751957011569E-3</v>
      </c>
    </row>
    <row r="44" spans="1:7" ht="30" x14ac:dyDescent="0.25">
      <c r="A44" s="3" t="s">
        <v>401</v>
      </c>
      <c r="B44" s="3" t="s">
        <v>257</v>
      </c>
      <c r="C44" s="38" t="s">
        <v>258</v>
      </c>
      <c r="D44" s="36" t="s">
        <v>90</v>
      </c>
      <c r="E44" s="8">
        <v>3035</v>
      </c>
      <c r="F44" s="9">
        <v>3109994.85</v>
      </c>
      <c r="G44" s="11">
        <f t="shared" si="0"/>
        <v>6.0910441818821373E-4</v>
      </c>
    </row>
    <row r="45" spans="1:7" x14ac:dyDescent="0.25">
      <c r="A45" s="3" t="s">
        <v>30</v>
      </c>
      <c r="B45" s="3" t="s">
        <v>173</v>
      </c>
      <c r="C45" s="3" t="s">
        <v>174</v>
      </c>
      <c r="D45" s="35" t="s">
        <v>125</v>
      </c>
      <c r="E45" s="8">
        <v>17000</v>
      </c>
      <c r="F45" s="9">
        <v>16707090</v>
      </c>
      <c r="G45" s="11">
        <f t="shared" si="0"/>
        <v>3.2721476481120614E-3</v>
      </c>
    </row>
    <row r="46" spans="1:7" ht="30" x14ac:dyDescent="0.25">
      <c r="A46" s="55" t="s">
        <v>443</v>
      </c>
      <c r="B46" s="55" t="s">
        <v>291</v>
      </c>
      <c r="C46" s="55" t="s">
        <v>292</v>
      </c>
      <c r="D46" s="55" t="s">
        <v>619</v>
      </c>
      <c r="E46" s="8">
        <v>865</v>
      </c>
      <c r="F46" s="9">
        <v>893865.05</v>
      </c>
      <c r="G46" s="11">
        <f t="shared" si="0"/>
        <v>1.7506689801078887E-4</v>
      </c>
    </row>
    <row r="47" spans="1:7" x14ac:dyDescent="0.25">
      <c r="A47" s="3" t="s">
        <v>394</v>
      </c>
      <c r="B47" s="3" t="s">
        <v>249</v>
      </c>
      <c r="C47" s="62" t="s">
        <v>250</v>
      </c>
      <c r="D47" s="35" t="s">
        <v>67</v>
      </c>
      <c r="E47" s="8">
        <v>10000</v>
      </c>
      <c r="F47" s="9">
        <v>10093800</v>
      </c>
      <c r="G47" s="11">
        <f t="shared" si="0"/>
        <v>1.976909439675822E-3</v>
      </c>
    </row>
    <row r="48" spans="1:7" ht="27.75" customHeight="1" x14ac:dyDescent="0.25">
      <c r="A48" s="3" t="s">
        <v>384</v>
      </c>
      <c r="B48" s="3" t="s">
        <v>247</v>
      </c>
      <c r="C48" s="62" t="s">
        <v>248</v>
      </c>
      <c r="D48" s="35" t="s">
        <v>74</v>
      </c>
      <c r="E48" s="8">
        <v>63997</v>
      </c>
      <c r="F48" s="9">
        <v>64835360.700000003</v>
      </c>
      <c r="G48" s="11">
        <f t="shared" si="0"/>
        <v>1.2698254036400246E-2</v>
      </c>
    </row>
    <row r="49" spans="1:7" x14ac:dyDescent="0.25">
      <c r="A49" s="3" t="s">
        <v>421</v>
      </c>
      <c r="B49" s="3" t="s">
        <v>271</v>
      </c>
      <c r="C49" s="3" t="s">
        <v>272</v>
      </c>
      <c r="D49" s="35" t="s">
        <v>632</v>
      </c>
      <c r="E49" s="8">
        <v>6086</v>
      </c>
      <c r="F49" s="9">
        <v>6098963.1799999997</v>
      </c>
      <c r="G49" s="11">
        <f t="shared" si="0"/>
        <v>1.1945053282982889E-3</v>
      </c>
    </row>
    <row r="50" spans="1:7" x14ac:dyDescent="0.25">
      <c r="A50" s="62" t="s">
        <v>31</v>
      </c>
      <c r="B50" s="62" t="s">
        <v>173</v>
      </c>
      <c r="C50" s="62" t="s">
        <v>174</v>
      </c>
      <c r="D50" s="62" t="s">
        <v>126</v>
      </c>
      <c r="E50" s="8">
        <v>11900</v>
      </c>
      <c r="F50" s="9">
        <v>11594527</v>
      </c>
      <c r="G50" s="11">
        <f t="shared" si="0"/>
        <v>2.2708325779068526E-3</v>
      </c>
    </row>
    <row r="51" spans="1:7" ht="30" x14ac:dyDescent="0.25">
      <c r="A51" s="45" t="s">
        <v>413</v>
      </c>
      <c r="B51" s="45" t="s">
        <v>265</v>
      </c>
      <c r="C51" s="49" t="s">
        <v>266</v>
      </c>
      <c r="D51" s="45" t="s">
        <v>113</v>
      </c>
      <c r="E51" s="8">
        <v>110795</v>
      </c>
      <c r="F51" s="9">
        <v>110566762.3</v>
      </c>
      <c r="G51" s="11">
        <f t="shared" si="0"/>
        <v>2.1654924419471634E-2</v>
      </c>
    </row>
    <row r="52" spans="1:7" ht="30" x14ac:dyDescent="0.25">
      <c r="A52" s="3" t="s">
        <v>369</v>
      </c>
      <c r="B52" s="3" t="s">
        <v>229</v>
      </c>
      <c r="C52" s="48" t="s">
        <v>230</v>
      </c>
      <c r="D52" s="35" t="s">
        <v>82</v>
      </c>
      <c r="E52" s="8">
        <v>15754</v>
      </c>
      <c r="F52" s="9">
        <v>16284594.720000001</v>
      </c>
      <c r="G52" s="11">
        <f t="shared" si="0"/>
        <v>3.1894003272566374E-3</v>
      </c>
    </row>
    <row r="53" spans="1:7" x14ac:dyDescent="0.25">
      <c r="A53" s="3" t="s">
        <v>328</v>
      </c>
      <c r="B53" s="3" t="s">
        <v>185</v>
      </c>
      <c r="C53" s="39" t="s">
        <v>186</v>
      </c>
      <c r="D53" s="35" t="s">
        <v>628</v>
      </c>
      <c r="E53" s="8">
        <v>4731</v>
      </c>
      <c r="F53" s="9">
        <v>4667793.84</v>
      </c>
      <c r="G53" s="11">
        <f t="shared" si="0"/>
        <v>9.1420532453155925E-4</v>
      </c>
    </row>
    <row r="54" spans="1:7" x14ac:dyDescent="0.25">
      <c r="A54" s="3" t="s">
        <v>379</v>
      </c>
      <c r="B54" s="3" t="s">
        <v>243</v>
      </c>
      <c r="C54" s="3" t="s">
        <v>244</v>
      </c>
      <c r="D54" s="35" t="s">
        <v>51</v>
      </c>
      <c r="E54" s="8">
        <v>13850</v>
      </c>
      <c r="F54" s="9">
        <v>14332534</v>
      </c>
      <c r="G54" s="11">
        <f t="shared" si="0"/>
        <v>2.8070817491009001E-3</v>
      </c>
    </row>
    <row r="55" spans="1:7" ht="30" x14ac:dyDescent="0.25">
      <c r="A55" s="3" t="s">
        <v>353</v>
      </c>
      <c r="B55" s="3" t="s">
        <v>211</v>
      </c>
      <c r="C55" s="54" t="s">
        <v>212</v>
      </c>
      <c r="D55" s="35" t="s">
        <v>100</v>
      </c>
      <c r="E55" s="8">
        <v>17452</v>
      </c>
      <c r="F55" s="9">
        <v>17639259.960000001</v>
      </c>
      <c r="G55" s="11">
        <f t="shared" si="0"/>
        <v>3.4547167096455013E-3</v>
      </c>
    </row>
    <row r="56" spans="1:7" ht="30" x14ac:dyDescent="0.25">
      <c r="A56" s="3" t="s">
        <v>348</v>
      </c>
      <c r="B56" s="3" t="s">
        <v>205</v>
      </c>
      <c r="C56" s="49" t="s">
        <v>206</v>
      </c>
      <c r="D56" s="35" t="s">
        <v>656</v>
      </c>
      <c r="E56" s="8">
        <v>49950</v>
      </c>
      <c r="F56" s="9">
        <v>22743234</v>
      </c>
      <c r="G56" s="11">
        <f t="shared" si="0"/>
        <v>4.4543495990960885E-3</v>
      </c>
    </row>
    <row r="57" spans="1:7" x14ac:dyDescent="0.25">
      <c r="A57" s="3" t="s">
        <v>398</v>
      </c>
      <c r="B57" s="3" t="s">
        <v>251</v>
      </c>
      <c r="C57" s="38" t="s">
        <v>252</v>
      </c>
      <c r="D57" s="35" t="s">
        <v>72</v>
      </c>
      <c r="E57" s="8">
        <v>74570</v>
      </c>
      <c r="F57" s="9">
        <v>52712787.299999997</v>
      </c>
      <c r="G57" s="11">
        <f t="shared" si="0"/>
        <v>1.0324001545997916E-2</v>
      </c>
    </row>
    <row r="58" spans="1:7" x14ac:dyDescent="0.25">
      <c r="A58" s="3" t="s">
        <v>406</v>
      </c>
      <c r="B58" s="3" t="s">
        <v>261</v>
      </c>
      <c r="C58" s="3" t="s">
        <v>262</v>
      </c>
      <c r="D58" s="35" t="s">
        <v>86</v>
      </c>
      <c r="E58" s="8">
        <v>2800</v>
      </c>
      <c r="F58" s="9">
        <v>2793784</v>
      </c>
      <c r="G58" s="11">
        <f t="shared" si="0"/>
        <v>5.4717331054858194E-4</v>
      </c>
    </row>
    <row r="59" spans="1:7" x14ac:dyDescent="0.25">
      <c r="A59" s="3" t="s">
        <v>27</v>
      </c>
      <c r="B59" s="3" t="s">
        <v>173</v>
      </c>
      <c r="C59" s="3" t="s">
        <v>174</v>
      </c>
      <c r="D59" s="35" t="s">
        <v>123</v>
      </c>
      <c r="E59" s="8">
        <v>62364</v>
      </c>
      <c r="F59" s="9">
        <v>63976109.399999999</v>
      </c>
      <c r="G59" s="11">
        <f t="shared" si="0"/>
        <v>1.2529966374070526E-2</v>
      </c>
    </row>
    <row r="60" spans="1:7" ht="30" x14ac:dyDescent="0.25">
      <c r="A60" s="3" t="s">
        <v>440</v>
      </c>
      <c r="B60" s="3" t="s">
        <v>289</v>
      </c>
      <c r="C60" s="3" t="s">
        <v>290</v>
      </c>
      <c r="D60" s="38" t="s">
        <v>631</v>
      </c>
      <c r="E60" s="8">
        <v>6000</v>
      </c>
      <c r="F60" s="9">
        <v>5962020</v>
      </c>
      <c r="G60" s="11">
        <f t="shared" si="0"/>
        <v>1.1676844813188337E-3</v>
      </c>
    </row>
    <row r="61" spans="1:7" x14ac:dyDescent="0.25">
      <c r="A61" s="3" t="s">
        <v>396</v>
      </c>
      <c r="B61" s="3" t="s">
        <v>249</v>
      </c>
      <c r="C61" s="3" t="s">
        <v>250</v>
      </c>
      <c r="D61" s="36" t="s">
        <v>68</v>
      </c>
      <c r="E61" s="8">
        <v>30000</v>
      </c>
      <c r="F61" s="9">
        <v>29897100</v>
      </c>
      <c r="G61" s="11">
        <f t="shared" si="0"/>
        <v>5.8554616902387622E-3</v>
      </c>
    </row>
    <row r="62" spans="1:7" ht="30" x14ac:dyDescent="0.25">
      <c r="A62" s="3" t="s">
        <v>441</v>
      </c>
      <c r="B62" s="3" t="s">
        <v>289</v>
      </c>
      <c r="C62" s="3" t="s">
        <v>290</v>
      </c>
      <c r="D62" s="35" t="s">
        <v>654</v>
      </c>
      <c r="E62" s="8">
        <v>47503</v>
      </c>
      <c r="F62" s="9">
        <v>47174279.240000002</v>
      </c>
      <c r="G62" s="11">
        <f t="shared" si="0"/>
        <v>9.2392635022943946E-3</v>
      </c>
    </row>
    <row r="63" spans="1:7" x14ac:dyDescent="0.25">
      <c r="A63" s="3" t="s">
        <v>46</v>
      </c>
      <c r="B63" s="3" t="s">
        <v>175</v>
      </c>
      <c r="C63" s="3" t="s">
        <v>176</v>
      </c>
      <c r="D63" s="35" t="s">
        <v>87</v>
      </c>
      <c r="E63" s="8">
        <v>5775</v>
      </c>
      <c r="F63" s="9">
        <v>2893852.5</v>
      </c>
      <c r="G63" s="11">
        <f t="shared" si="0"/>
        <v>5.6677211003581173E-4</v>
      </c>
    </row>
    <row r="64" spans="1:7" ht="30" x14ac:dyDescent="0.25">
      <c r="A64" s="3" t="s">
        <v>387</v>
      </c>
      <c r="B64" s="3" t="s">
        <v>247</v>
      </c>
      <c r="C64" s="3" t="s">
        <v>248</v>
      </c>
      <c r="D64" s="35" t="s">
        <v>634</v>
      </c>
      <c r="E64" s="8">
        <v>9950</v>
      </c>
      <c r="F64" s="9">
        <v>9774880</v>
      </c>
      <c r="G64" s="11">
        <f t="shared" si="0"/>
        <v>1.9144477346191124E-3</v>
      </c>
    </row>
    <row r="65" spans="1:7" x14ac:dyDescent="0.25">
      <c r="A65" s="3" t="s">
        <v>324</v>
      </c>
      <c r="B65" s="3" t="s">
        <v>181</v>
      </c>
      <c r="C65" s="3" t="s">
        <v>182</v>
      </c>
      <c r="D65" s="35" t="s">
        <v>80</v>
      </c>
      <c r="E65" s="8">
        <v>42700</v>
      </c>
      <c r="F65" s="9">
        <v>41595363.810000002</v>
      </c>
      <c r="G65" s="11">
        <f t="shared" si="0"/>
        <v>8.1466115202142968E-3</v>
      </c>
    </row>
    <row r="66" spans="1:7" ht="30" x14ac:dyDescent="0.25">
      <c r="A66" s="45" t="s">
        <v>389</v>
      </c>
      <c r="B66" s="45" t="s">
        <v>247</v>
      </c>
      <c r="C66" s="45" t="s">
        <v>248</v>
      </c>
      <c r="D66" s="45" t="s">
        <v>75</v>
      </c>
      <c r="E66" s="8">
        <v>5793</v>
      </c>
      <c r="F66" s="9">
        <v>5755113.7800000003</v>
      </c>
      <c r="G66" s="11">
        <f t="shared" si="0"/>
        <v>1.1271611046474472E-3</v>
      </c>
    </row>
    <row r="67" spans="1:7" ht="30" x14ac:dyDescent="0.25">
      <c r="A67" s="3" t="s">
        <v>414</v>
      </c>
      <c r="B67" s="3" t="s">
        <v>265</v>
      </c>
      <c r="C67" s="3" t="s">
        <v>266</v>
      </c>
      <c r="D67" s="35" t="s">
        <v>114</v>
      </c>
      <c r="E67" s="8">
        <v>3330</v>
      </c>
      <c r="F67" s="9">
        <v>3327435.9</v>
      </c>
      <c r="G67" s="11">
        <f t="shared" si="0"/>
        <v>6.5169108171612413E-4</v>
      </c>
    </row>
    <row r="68" spans="1:7" ht="30" x14ac:dyDescent="0.25">
      <c r="A68" s="3" t="s">
        <v>354</v>
      </c>
      <c r="B68" s="3" t="s">
        <v>211</v>
      </c>
      <c r="C68" s="3" t="s">
        <v>212</v>
      </c>
      <c r="D68" s="35" t="s">
        <v>653</v>
      </c>
      <c r="E68" s="8">
        <v>44756</v>
      </c>
      <c r="F68" s="9">
        <v>43301430</v>
      </c>
      <c r="G68" s="11">
        <f t="shared" si="0"/>
        <v>8.4807511262816604E-3</v>
      </c>
    </row>
    <row r="69" spans="1:7" x14ac:dyDescent="0.25">
      <c r="A69" s="3" t="s">
        <v>703</v>
      </c>
      <c r="B69" s="3" t="s">
        <v>173</v>
      </c>
      <c r="C69" s="62" t="s">
        <v>174</v>
      </c>
      <c r="D69" s="36" t="s">
        <v>697</v>
      </c>
      <c r="E69" s="8">
        <v>5000</v>
      </c>
      <c r="F69" s="9">
        <v>4813400</v>
      </c>
      <c r="G69" s="11">
        <f t="shared" ref="G69:G132" si="1">F69/$F$280</f>
        <v>9.4272284936650227E-4</v>
      </c>
    </row>
    <row r="70" spans="1:7" x14ac:dyDescent="0.25">
      <c r="A70" s="3" t="s">
        <v>32</v>
      </c>
      <c r="B70" s="3" t="s">
        <v>173</v>
      </c>
      <c r="C70" s="3" t="s">
        <v>174</v>
      </c>
      <c r="D70" s="36" t="s">
        <v>127</v>
      </c>
      <c r="E70" s="8">
        <v>29000</v>
      </c>
      <c r="F70" s="9">
        <v>28206850</v>
      </c>
      <c r="G70" s="11">
        <f t="shared" si="1"/>
        <v>5.5244197456379117E-3</v>
      </c>
    </row>
    <row r="71" spans="1:7" x14ac:dyDescent="0.25">
      <c r="A71" s="3" t="s">
        <v>732</v>
      </c>
      <c r="B71" s="3" t="s">
        <v>285</v>
      </c>
      <c r="C71" s="3" t="s">
        <v>286</v>
      </c>
      <c r="D71" s="48" t="s">
        <v>731</v>
      </c>
      <c r="E71" s="8">
        <v>120</v>
      </c>
      <c r="F71" s="9">
        <v>121550.39999999999</v>
      </c>
      <c r="G71" s="11">
        <f t="shared" si="1"/>
        <v>2.3806111985215875E-5</v>
      </c>
    </row>
    <row r="72" spans="1:7" ht="30" x14ac:dyDescent="0.25">
      <c r="A72" s="3" t="s">
        <v>363</v>
      </c>
      <c r="B72" s="3" t="s">
        <v>219</v>
      </c>
      <c r="C72" s="3" t="s">
        <v>220</v>
      </c>
      <c r="D72" s="35" t="s">
        <v>66</v>
      </c>
      <c r="E72" s="8">
        <v>5000</v>
      </c>
      <c r="F72" s="9">
        <v>4965247.9000000004</v>
      </c>
      <c r="G72" s="11">
        <f t="shared" si="1"/>
        <v>9.7246284291748917E-4</v>
      </c>
    </row>
    <row r="73" spans="1:7" ht="30" x14ac:dyDescent="0.25">
      <c r="A73" s="3" t="s">
        <v>415</v>
      </c>
      <c r="B73" s="3" t="s">
        <v>265</v>
      </c>
      <c r="C73" s="3" t="s">
        <v>266</v>
      </c>
      <c r="D73" s="35" t="s">
        <v>115</v>
      </c>
      <c r="E73" s="8">
        <v>15070</v>
      </c>
      <c r="F73" s="9">
        <v>14755037</v>
      </c>
      <c r="G73" s="11">
        <f t="shared" si="1"/>
        <v>2.8898305819479303E-3</v>
      </c>
    </row>
    <row r="74" spans="1:7" ht="30" x14ac:dyDescent="0.25">
      <c r="A74" s="3" t="s">
        <v>402</v>
      </c>
      <c r="B74" s="3" t="s">
        <v>257</v>
      </c>
      <c r="C74" s="3" t="s">
        <v>258</v>
      </c>
      <c r="D74" s="35" t="s">
        <v>621</v>
      </c>
      <c r="E74" s="8">
        <v>1943</v>
      </c>
      <c r="F74" s="9">
        <v>1879697.06</v>
      </c>
      <c r="G74" s="11">
        <f t="shared" si="1"/>
        <v>3.6814587783043948E-4</v>
      </c>
    </row>
    <row r="75" spans="1:7" ht="30" x14ac:dyDescent="0.25">
      <c r="A75" s="3" t="s">
        <v>734</v>
      </c>
      <c r="B75" s="3" t="s">
        <v>191</v>
      </c>
      <c r="C75" s="3" t="s">
        <v>192</v>
      </c>
      <c r="D75" s="35" t="s">
        <v>733</v>
      </c>
      <c r="E75" s="8">
        <v>200</v>
      </c>
      <c r="F75" s="9">
        <v>201928</v>
      </c>
      <c r="G75" s="11">
        <f t="shared" si="1"/>
        <v>3.9548373192936191E-5</v>
      </c>
    </row>
    <row r="76" spans="1:7" x14ac:dyDescent="0.25">
      <c r="A76" s="3" t="s">
        <v>397</v>
      </c>
      <c r="B76" s="3" t="s">
        <v>249</v>
      </c>
      <c r="C76" s="3" t="s">
        <v>250</v>
      </c>
      <c r="D76" s="35" t="s">
        <v>69</v>
      </c>
      <c r="E76" s="8">
        <v>20000</v>
      </c>
      <c r="F76" s="9">
        <v>19717200</v>
      </c>
      <c r="G76" s="11">
        <f t="shared" si="1"/>
        <v>3.8616892353698423E-3</v>
      </c>
    </row>
    <row r="77" spans="1:7" x14ac:dyDescent="0.25">
      <c r="A77" s="3" t="s">
        <v>424</v>
      </c>
      <c r="B77" s="3" t="s">
        <v>271</v>
      </c>
      <c r="C77" s="3" t="s">
        <v>272</v>
      </c>
      <c r="D77" s="35" t="s">
        <v>138</v>
      </c>
      <c r="E77" s="8">
        <v>50000</v>
      </c>
      <c r="F77" s="9">
        <v>48987265.5</v>
      </c>
      <c r="G77" s="11">
        <f t="shared" si="1"/>
        <v>9.5943438141092279E-3</v>
      </c>
    </row>
    <row r="78" spans="1:7" x14ac:dyDescent="0.25">
      <c r="A78" s="3" t="s">
        <v>44</v>
      </c>
      <c r="B78" s="3" t="s">
        <v>173</v>
      </c>
      <c r="C78" s="3" t="s">
        <v>174</v>
      </c>
      <c r="D78" s="35" t="s">
        <v>94</v>
      </c>
      <c r="E78" s="8">
        <v>29440</v>
      </c>
      <c r="F78" s="9">
        <v>33764621.979999997</v>
      </c>
      <c r="G78" s="11">
        <f t="shared" si="1"/>
        <v>6.6129307019504773E-3</v>
      </c>
    </row>
    <row r="79" spans="1:7" ht="30" x14ac:dyDescent="0.25">
      <c r="A79" s="3" t="s">
        <v>355</v>
      </c>
      <c r="B79" s="3" t="s">
        <v>211</v>
      </c>
      <c r="C79" s="54" t="s">
        <v>212</v>
      </c>
      <c r="D79" s="35" t="s">
        <v>101</v>
      </c>
      <c r="E79" s="8">
        <v>60000</v>
      </c>
      <c r="F79" s="9">
        <v>58953251.399999999</v>
      </c>
      <c r="G79" s="11">
        <f t="shared" si="1"/>
        <v>1.1546220372133573E-2</v>
      </c>
    </row>
    <row r="80" spans="1:7" ht="30" x14ac:dyDescent="0.25">
      <c r="A80" s="3" t="s">
        <v>357</v>
      </c>
      <c r="B80" s="3" t="s">
        <v>211</v>
      </c>
      <c r="C80" s="3" t="s">
        <v>212</v>
      </c>
      <c r="D80" s="35" t="s">
        <v>102</v>
      </c>
      <c r="E80" s="8">
        <v>28470</v>
      </c>
      <c r="F80" s="9">
        <v>28190994</v>
      </c>
      <c r="G80" s="11">
        <f t="shared" si="1"/>
        <v>5.521314287230226E-3</v>
      </c>
    </row>
    <row r="81" spans="1:7" x14ac:dyDescent="0.25">
      <c r="A81" s="3" t="s">
        <v>437</v>
      </c>
      <c r="B81" s="3" t="s">
        <v>287</v>
      </c>
      <c r="C81" s="62" t="s">
        <v>288</v>
      </c>
      <c r="D81" s="35" t="s">
        <v>627</v>
      </c>
      <c r="E81" s="8">
        <v>4500</v>
      </c>
      <c r="F81" s="9">
        <v>4558635</v>
      </c>
      <c r="G81" s="11">
        <f t="shared" si="1"/>
        <v>8.9282614709391809E-4</v>
      </c>
    </row>
    <row r="82" spans="1:7" x14ac:dyDescent="0.25">
      <c r="A82" s="3" t="s">
        <v>456</v>
      </c>
      <c r="B82" s="3" t="s">
        <v>301</v>
      </c>
      <c r="C82" s="38" t="s">
        <v>302</v>
      </c>
      <c r="D82" s="35" t="s">
        <v>143</v>
      </c>
      <c r="E82" s="8">
        <v>23264</v>
      </c>
      <c r="F82" s="9">
        <v>23666699.84</v>
      </c>
      <c r="G82" s="11">
        <f t="shared" si="1"/>
        <v>4.6352139253472684E-3</v>
      </c>
    </row>
    <row r="83" spans="1:7" x14ac:dyDescent="0.25">
      <c r="A83" s="3" t="s">
        <v>672</v>
      </c>
      <c r="B83" s="3" t="s">
        <v>305</v>
      </c>
      <c r="C83" s="40" t="s">
        <v>306</v>
      </c>
      <c r="D83" s="35" t="s">
        <v>662</v>
      </c>
      <c r="E83" s="8">
        <v>47</v>
      </c>
      <c r="F83" s="9">
        <v>47176.72</v>
      </c>
      <c r="G83" s="11">
        <f t="shared" si="1"/>
        <v>9.239741534500698E-6</v>
      </c>
    </row>
    <row r="84" spans="1:7" ht="30" x14ac:dyDescent="0.25">
      <c r="A84" s="39" t="s">
        <v>335</v>
      </c>
      <c r="B84" s="39" t="s">
        <v>191</v>
      </c>
      <c r="C84" s="39" t="s">
        <v>192</v>
      </c>
      <c r="D84" s="39" t="s">
        <v>120</v>
      </c>
      <c r="E84" s="8">
        <v>40500</v>
      </c>
      <c r="F84" s="9">
        <v>41040675</v>
      </c>
      <c r="G84" s="11">
        <f t="shared" si="1"/>
        <v>8.0379735895468023E-3</v>
      </c>
    </row>
    <row r="85" spans="1:7" ht="30" x14ac:dyDescent="0.25">
      <c r="A85" s="3" t="s">
        <v>439</v>
      </c>
      <c r="B85" s="3" t="s">
        <v>289</v>
      </c>
      <c r="C85" s="39" t="s">
        <v>290</v>
      </c>
      <c r="D85" s="35" t="s">
        <v>158</v>
      </c>
      <c r="E85" s="8">
        <v>5246</v>
      </c>
      <c r="F85" s="9">
        <v>5336283.66</v>
      </c>
      <c r="G85" s="11">
        <f t="shared" si="1"/>
        <v>1.0451316194338945E-3</v>
      </c>
    </row>
    <row r="86" spans="1:7" ht="30" x14ac:dyDescent="0.25">
      <c r="A86" s="3" t="s">
        <v>345</v>
      </c>
      <c r="B86" s="3" t="s">
        <v>201</v>
      </c>
      <c r="C86" s="62" t="s">
        <v>202</v>
      </c>
      <c r="D86" s="35" t="s">
        <v>636</v>
      </c>
      <c r="E86" s="8">
        <v>10200</v>
      </c>
      <c r="F86" s="9">
        <v>10188678</v>
      </c>
      <c r="G86" s="11">
        <f t="shared" si="1"/>
        <v>1.9954916598325084E-3</v>
      </c>
    </row>
    <row r="87" spans="1:7" x14ac:dyDescent="0.25">
      <c r="A87" s="3" t="s">
        <v>438</v>
      </c>
      <c r="B87" s="3" t="s">
        <v>287</v>
      </c>
      <c r="C87" s="57" t="s">
        <v>288</v>
      </c>
      <c r="D87" s="35" t="s">
        <v>155</v>
      </c>
      <c r="E87" s="8">
        <v>10332</v>
      </c>
      <c r="F87" s="9">
        <v>10778032.439999999</v>
      </c>
      <c r="G87" s="11">
        <f t="shared" si="1"/>
        <v>2.1109189870780311E-3</v>
      </c>
    </row>
    <row r="88" spans="1:7" x14ac:dyDescent="0.25">
      <c r="A88" s="3" t="s">
        <v>332</v>
      </c>
      <c r="B88" s="3" t="s">
        <v>187</v>
      </c>
      <c r="C88" s="39" t="s">
        <v>188</v>
      </c>
      <c r="D88" s="35" t="s">
        <v>106</v>
      </c>
      <c r="E88" s="8">
        <v>9200</v>
      </c>
      <c r="F88" s="9">
        <v>9568828</v>
      </c>
      <c r="G88" s="11">
        <f t="shared" si="1"/>
        <v>1.8740916602106555E-3</v>
      </c>
    </row>
    <row r="89" spans="1:7" ht="30" x14ac:dyDescent="0.25">
      <c r="A89" s="45" t="s">
        <v>390</v>
      </c>
      <c r="B89" s="45" t="s">
        <v>247</v>
      </c>
      <c r="C89" s="53" t="s">
        <v>248</v>
      </c>
      <c r="D89" s="45" t="s">
        <v>640</v>
      </c>
      <c r="E89" s="8">
        <v>13900</v>
      </c>
      <c r="F89" s="9">
        <v>14170911</v>
      </c>
      <c r="G89" s="11">
        <f t="shared" si="1"/>
        <v>2.7754272647274505E-3</v>
      </c>
    </row>
    <row r="90" spans="1:7" ht="30" x14ac:dyDescent="0.25">
      <c r="A90" s="3" t="s">
        <v>358</v>
      </c>
      <c r="B90" s="3" t="s">
        <v>211</v>
      </c>
      <c r="C90" s="57" t="s">
        <v>212</v>
      </c>
      <c r="D90" s="35" t="s">
        <v>103</v>
      </c>
      <c r="E90" s="8">
        <v>500</v>
      </c>
      <c r="F90" s="9">
        <v>522370</v>
      </c>
      <c r="G90" s="11">
        <f t="shared" si="1"/>
        <v>1.0230816778650845E-4</v>
      </c>
    </row>
    <row r="91" spans="1:7" x14ac:dyDescent="0.25">
      <c r="A91" s="3" t="s">
        <v>33</v>
      </c>
      <c r="B91" s="3" t="s">
        <v>173</v>
      </c>
      <c r="C91" s="62" t="s">
        <v>174</v>
      </c>
      <c r="D91" s="35" t="s">
        <v>128</v>
      </c>
      <c r="E91" s="8">
        <v>127109</v>
      </c>
      <c r="F91" s="9">
        <v>126598021.81999999</v>
      </c>
      <c r="G91" s="11">
        <f t="shared" si="1"/>
        <v>2.4794708076268962E-2</v>
      </c>
    </row>
    <row r="92" spans="1:7" x14ac:dyDescent="0.25">
      <c r="A92" s="3" t="s">
        <v>668</v>
      </c>
      <c r="B92" s="3" t="s">
        <v>311</v>
      </c>
      <c r="C92" s="57" t="s">
        <v>312</v>
      </c>
      <c r="D92" s="35" t="s">
        <v>663</v>
      </c>
      <c r="E92" s="8">
        <v>1500</v>
      </c>
      <c r="F92" s="9">
        <v>1518180</v>
      </c>
      <c r="G92" s="11">
        <f t="shared" si="1"/>
        <v>2.9734137521320405E-4</v>
      </c>
    </row>
    <row r="93" spans="1:7" ht="30" x14ac:dyDescent="0.25">
      <c r="A93" s="3" t="s">
        <v>756</v>
      </c>
      <c r="B93" s="3" t="s">
        <v>313</v>
      </c>
      <c r="C93" s="57" t="s">
        <v>314</v>
      </c>
      <c r="D93" s="35" t="s">
        <v>757</v>
      </c>
      <c r="E93" s="8">
        <v>3700</v>
      </c>
      <c r="F93" s="9">
        <v>3789651</v>
      </c>
      <c r="G93" s="11">
        <f t="shared" si="1"/>
        <v>7.422176816438723E-4</v>
      </c>
    </row>
    <row r="94" spans="1:7" x14ac:dyDescent="0.25">
      <c r="A94" s="3" t="s">
        <v>486</v>
      </c>
      <c r="B94" s="3" t="s">
        <v>261</v>
      </c>
      <c r="C94" s="54" t="s">
        <v>262</v>
      </c>
      <c r="D94" s="35" t="s">
        <v>512</v>
      </c>
      <c r="E94" s="8">
        <v>1600</v>
      </c>
      <c r="F94" s="9">
        <v>1634896</v>
      </c>
      <c r="G94" s="11">
        <f t="shared" si="1"/>
        <v>3.2020065141851855E-4</v>
      </c>
    </row>
    <row r="95" spans="1:7" x14ac:dyDescent="0.25">
      <c r="A95" s="3" t="s">
        <v>485</v>
      </c>
      <c r="B95" s="3" t="s">
        <v>259</v>
      </c>
      <c r="C95" s="55" t="s">
        <v>260</v>
      </c>
      <c r="D95" s="35" t="s">
        <v>511</v>
      </c>
      <c r="E95" s="8">
        <v>263</v>
      </c>
      <c r="F95" s="9">
        <v>268849.12</v>
      </c>
      <c r="G95" s="11">
        <f t="shared" si="1"/>
        <v>5.2655131187118606E-5</v>
      </c>
    </row>
    <row r="96" spans="1:7" ht="30" x14ac:dyDescent="0.25">
      <c r="A96" s="3" t="s">
        <v>391</v>
      </c>
      <c r="B96" s="3" t="s">
        <v>247</v>
      </c>
      <c r="C96" s="55" t="s">
        <v>248</v>
      </c>
      <c r="D96" s="35" t="s">
        <v>76</v>
      </c>
      <c r="E96" s="8">
        <v>9736</v>
      </c>
      <c r="F96" s="9">
        <v>9952723.3599999994</v>
      </c>
      <c r="G96" s="11">
        <f t="shared" si="1"/>
        <v>1.9492790387035668E-3</v>
      </c>
    </row>
    <row r="97" spans="1:7" x14ac:dyDescent="0.25">
      <c r="A97" s="3" t="s">
        <v>399</v>
      </c>
      <c r="B97" s="3" t="s">
        <v>253</v>
      </c>
      <c r="C97" s="39" t="s">
        <v>254</v>
      </c>
      <c r="D97" s="55" t="s">
        <v>81</v>
      </c>
      <c r="E97" s="8">
        <v>51355</v>
      </c>
      <c r="F97" s="9">
        <v>26230079.800000001</v>
      </c>
      <c r="G97" s="11">
        <f t="shared" si="1"/>
        <v>5.1372617210634344E-3</v>
      </c>
    </row>
    <row r="98" spans="1:7" ht="30" x14ac:dyDescent="0.25">
      <c r="A98" s="55" t="s">
        <v>377</v>
      </c>
      <c r="B98" s="55" t="s">
        <v>241</v>
      </c>
      <c r="C98" s="55" t="s">
        <v>242</v>
      </c>
      <c r="D98" s="55" t="s">
        <v>157</v>
      </c>
      <c r="E98" s="8">
        <v>110635</v>
      </c>
      <c r="F98" s="9">
        <v>112852125.40000001</v>
      </c>
      <c r="G98" s="11">
        <f t="shared" si="1"/>
        <v>2.2102521546963443E-2</v>
      </c>
    </row>
    <row r="99" spans="1:7" x14ac:dyDescent="0.25">
      <c r="A99" s="3" t="s">
        <v>333</v>
      </c>
      <c r="B99" s="3" t="s">
        <v>187</v>
      </c>
      <c r="C99" s="38" t="s">
        <v>188</v>
      </c>
      <c r="D99" s="35" t="s">
        <v>107</v>
      </c>
      <c r="E99" s="8">
        <v>7435</v>
      </c>
      <c r="F99" s="9">
        <v>7579239</v>
      </c>
      <c r="G99" s="11">
        <f t="shared" si="1"/>
        <v>1.4844230244961398E-3</v>
      </c>
    </row>
    <row r="100" spans="1:7" x14ac:dyDescent="0.25">
      <c r="A100" s="3" t="s">
        <v>758</v>
      </c>
      <c r="B100" s="3" t="s">
        <v>197</v>
      </c>
      <c r="C100" s="3" t="s">
        <v>198</v>
      </c>
      <c r="D100" s="35" t="s">
        <v>759</v>
      </c>
      <c r="E100" s="8">
        <v>18370</v>
      </c>
      <c r="F100" s="9">
        <v>18766291.960000001</v>
      </c>
      <c r="G100" s="11">
        <f t="shared" si="1"/>
        <v>3.6754502490079534E-3</v>
      </c>
    </row>
    <row r="101" spans="1:7" ht="30" x14ac:dyDescent="0.25">
      <c r="A101" s="3" t="s">
        <v>373</v>
      </c>
      <c r="B101" s="3" t="s">
        <v>237</v>
      </c>
      <c r="C101" s="3" t="s">
        <v>238</v>
      </c>
      <c r="D101" s="35" t="s">
        <v>98</v>
      </c>
      <c r="E101" s="8">
        <v>8490</v>
      </c>
      <c r="F101" s="9">
        <v>8653092.9000000004</v>
      </c>
      <c r="G101" s="11">
        <f t="shared" si="1"/>
        <v>1.6947414290358273E-3</v>
      </c>
    </row>
    <row r="102" spans="1:7" x14ac:dyDescent="0.25">
      <c r="A102" s="3" t="s">
        <v>325</v>
      </c>
      <c r="B102" s="3" t="s">
        <v>181</v>
      </c>
      <c r="C102" s="52" t="s">
        <v>182</v>
      </c>
      <c r="D102" s="35" t="s">
        <v>659</v>
      </c>
      <c r="E102" s="8">
        <v>2500</v>
      </c>
      <c r="F102" s="9">
        <v>2523275</v>
      </c>
      <c r="G102" s="11">
        <f t="shared" si="1"/>
        <v>4.9419308549783123E-4</v>
      </c>
    </row>
    <row r="103" spans="1:7" ht="30" x14ac:dyDescent="0.25">
      <c r="A103" s="38" t="s">
        <v>449</v>
      </c>
      <c r="B103" s="38" t="s">
        <v>612</v>
      </c>
      <c r="C103" s="38" t="s">
        <v>298</v>
      </c>
      <c r="D103" s="38" t="s">
        <v>620</v>
      </c>
      <c r="E103" s="8">
        <v>1296</v>
      </c>
      <c r="F103" s="9">
        <v>1319237.28</v>
      </c>
      <c r="G103" s="11">
        <f t="shared" si="1"/>
        <v>2.5837768055680271E-4</v>
      </c>
    </row>
    <row r="104" spans="1:7" x14ac:dyDescent="0.25">
      <c r="A104" s="45" t="s">
        <v>370</v>
      </c>
      <c r="B104" s="45" t="s">
        <v>231</v>
      </c>
      <c r="C104" s="45" t="s">
        <v>232</v>
      </c>
      <c r="D104" s="45" t="s">
        <v>644</v>
      </c>
      <c r="E104" s="8">
        <v>20840</v>
      </c>
      <c r="F104" s="9">
        <v>21012346.800000001</v>
      </c>
      <c r="G104" s="11">
        <f t="shared" si="1"/>
        <v>4.1153487030317669E-3</v>
      </c>
    </row>
    <row r="105" spans="1:7" x14ac:dyDescent="0.25">
      <c r="A105" s="3" t="s">
        <v>34</v>
      </c>
      <c r="B105" s="3" t="s">
        <v>173</v>
      </c>
      <c r="C105" s="3" t="s">
        <v>174</v>
      </c>
      <c r="D105" s="35" t="s">
        <v>129</v>
      </c>
      <c r="E105" s="8">
        <v>94991</v>
      </c>
      <c r="F105" s="9">
        <v>94998599.280000001</v>
      </c>
      <c r="G105" s="11">
        <f t="shared" si="1"/>
        <v>1.8605839988172217E-2</v>
      </c>
    </row>
    <row r="106" spans="1:7" ht="30" x14ac:dyDescent="0.25">
      <c r="A106" s="39" t="s">
        <v>408</v>
      </c>
      <c r="B106" s="39" t="s">
        <v>263</v>
      </c>
      <c r="C106" s="39" t="s">
        <v>264</v>
      </c>
      <c r="D106" s="39" t="s">
        <v>146</v>
      </c>
      <c r="E106" s="8">
        <v>2070</v>
      </c>
      <c r="F106" s="9">
        <v>2079998.1</v>
      </c>
      <c r="G106" s="11">
        <f t="shared" si="1"/>
        <v>4.0737560466799164E-4</v>
      </c>
    </row>
    <row r="107" spans="1:7" x14ac:dyDescent="0.25">
      <c r="A107" s="3" t="s">
        <v>341</v>
      </c>
      <c r="B107" s="3" t="s">
        <v>195</v>
      </c>
      <c r="C107" s="39" t="s">
        <v>196</v>
      </c>
      <c r="D107" s="35" t="s">
        <v>151</v>
      </c>
      <c r="E107" s="8">
        <v>35000</v>
      </c>
      <c r="F107" s="9">
        <v>35318500</v>
      </c>
      <c r="G107" s="11">
        <f t="shared" si="1"/>
        <v>6.9172636712824219E-3</v>
      </c>
    </row>
    <row r="108" spans="1:7" x14ac:dyDescent="0.25">
      <c r="A108" s="55" t="s">
        <v>429</v>
      </c>
      <c r="B108" s="55" t="s">
        <v>277</v>
      </c>
      <c r="C108" s="55" t="s">
        <v>278</v>
      </c>
      <c r="D108" s="55" t="s">
        <v>643</v>
      </c>
      <c r="E108" s="8">
        <v>20000</v>
      </c>
      <c r="F108" s="9">
        <v>20299800</v>
      </c>
      <c r="G108" s="11">
        <f t="shared" si="1"/>
        <v>3.9757936796381193E-3</v>
      </c>
    </row>
    <row r="109" spans="1:7" x14ac:dyDescent="0.25">
      <c r="A109" s="55" t="s">
        <v>760</v>
      </c>
      <c r="B109" s="55" t="s">
        <v>185</v>
      </c>
      <c r="C109" s="55" t="s">
        <v>186</v>
      </c>
      <c r="D109" s="55" t="s">
        <v>761</v>
      </c>
      <c r="E109" s="8">
        <v>97</v>
      </c>
      <c r="F109" s="9">
        <v>97201.16</v>
      </c>
      <c r="G109" s="11">
        <f t="shared" si="1"/>
        <v>1.9037219951994285E-5</v>
      </c>
    </row>
    <row r="110" spans="1:7" ht="30" x14ac:dyDescent="0.25">
      <c r="A110" s="3" t="s">
        <v>739</v>
      </c>
      <c r="B110" s="3" t="s">
        <v>183</v>
      </c>
      <c r="C110" s="53" t="s">
        <v>184</v>
      </c>
      <c r="D110" s="35" t="s">
        <v>735</v>
      </c>
      <c r="E110" s="8">
        <v>13900</v>
      </c>
      <c r="F110" s="9">
        <v>13962272</v>
      </c>
      <c r="G110" s="11">
        <f t="shared" si="1"/>
        <v>2.7345645164478607E-3</v>
      </c>
    </row>
    <row r="111" spans="1:7" ht="30" x14ac:dyDescent="0.25">
      <c r="A111" s="3" t="s">
        <v>343</v>
      </c>
      <c r="B111" s="3" t="s">
        <v>199</v>
      </c>
      <c r="C111" s="3" t="s">
        <v>200</v>
      </c>
      <c r="D111" s="35" t="s">
        <v>648</v>
      </c>
      <c r="E111" s="8">
        <v>30000</v>
      </c>
      <c r="F111" s="9">
        <v>30113100</v>
      </c>
      <c r="G111" s="11">
        <f t="shared" si="1"/>
        <v>5.8977661185977519E-3</v>
      </c>
    </row>
    <row r="112" spans="1:7" x14ac:dyDescent="0.25">
      <c r="A112" s="3" t="s">
        <v>371</v>
      </c>
      <c r="B112" s="3" t="s">
        <v>233</v>
      </c>
      <c r="C112" s="3" t="s">
        <v>234</v>
      </c>
      <c r="D112" s="35" t="s">
        <v>657</v>
      </c>
      <c r="E112" s="8">
        <v>49775</v>
      </c>
      <c r="F112" s="9">
        <v>49958669.75</v>
      </c>
      <c r="G112" s="11">
        <f t="shared" si="1"/>
        <v>9.7845970618024858E-3</v>
      </c>
    </row>
    <row r="113" spans="1:7" ht="30" x14ac:dyDescent="0.25">
      <c r="A113" s="3" t="s">
        <v>360</v>
      </c>
      <c r="B113" s="3" t="s">
        <v>213</v>
      </c>
      <c r="C113" s="3" t="s">
        <v>214</v>
      </c>
      <c r="D113" s="35" t="s">
        <v>660</v>
      </c>
      <c r="E113" s="8">
        <v>65219</v>
      </c>
      <c r="F113" s="9">
        <v>65310958.789999999</v>
      </c>
      <c r="G113" s="11">
        <f t="shared" si="1"/>
        <v>1.2791401746243198E-2</v>
      </c>
    </row>
    <row r="114" spans="1:7" x14ac:dyDescent="0.25">
      <c r="A114" s="3" t="s">
        <v>35</v>
      </c>
      <c r="B114" s="3" t="s">
        <v>173</v>
      </c>
      <c r="C114" s="3" t="s">
        <v>174</v>
      </c>
      <c r="D114" s="35" t="s">
        <v>130</v>
      </c>
      <c r="E114" s="8">
        <v>26000</v>
      </c>
      <c r="F114" s="9">
        <v>25452180</v>
      </c>
      <c r="G114" s="11">
        <f t="shared" si="1"/>
        <v>4.9849070619913368E-3</v>
      </c>
    </row>
    <row r="115" spans="1:7" ht="30" x14ac:dyDescent="0.25">
      <c r="A115" s="3" t="s">
        <v>779</v>
      </c>
      <c r="B115" s="3" t="s">
        <v>227</v>
      </c>
      <c r="C115" s="54" t="s">
        <v>228</v>
      </c>
      <c r="D115" s="35" t="s">
        <v>780</v>
      </c>
      <c r="E115" s="8">
        <v>2950</v>
      </c>
      <c r="F115" s="9">
        <v>2968644</v>
      </c>
      <c r="G115" s="11">
        <f t="shared" si="1"/>
        <v>5.814203121358646E-4</v>
      </c>
    </row>
    <row r="116" spans="1:7" x14ac:dyDescent="0.25">
      <c r="A116" s="3" t="s">
        <v>340</v>
      </c>
      <c r="B116" s="3" t="s">
        <v>193</v>
      </c>
      <c r="C116" s="3" t="s">
        <v>194</v>
      </c>
      <c r="D116" s="35" t="s">
        <v>651</v>
      </c>
      <c r="E116" s="8">
        <v>34000</v>
      </c>
      <c r="F116" s="9">
        <v>34066980</v>
      </c>
      <c r="G116" s="11">
        <f t="shared" si="1"/>
        <v>6.6721486797090722E-3</v>
      </c>
    </row>
    <row r="117" spans="1:7" ht="30" x14ac:dyDescent="0.25">
      <c r="A117" s="3" t="s">
        <v>426</v>
      </c>
      <c r="B117" s="3" t="s">
        <v>273</v>
      </c>
      <c r="C117" s="3" t="s">
        <v>274</v>
      </c>
      <c r="D117" s="35" t="s">
        <v>140</v>
      </c>
      <c r="E117" s="8">
        <v>112999</v>
      </c>
      <c r="F117" s="9">
        <v>112410275.20999999</v>
      </c>
      <c r="G117" s="11">
        <f t="shared" si="1"/>
        <v>2.2015983492758528E-2</v>
      </c>
    </row>
    <row r="118" spans="1:7" x14ac:dyDescent="0.25">
      <c r="A118" s="3" t="s">
        <v>556</v>
      </c>
      <c r="B118" s="3" t="s">
        <v>311</v>
      </c>
      <c r="C118" s="3" t="s">
        <v>312</v>
      </c>
      <c r="D118" s="35" t="s">
        <v>61</v>
      </c>
      <c r="E118" s="8">
        <v>6250</v>
      </c>
      <c r="F118" s="9">
        <v>6272562.5</v>
      </c>
      <c r="G118" s="11">
        <f t="shared" si="1"/>
        <v>1.2285054208728697E-3</v>
      </c>
    </row>
    <row r="119" spans="1:7" x14ac:dyDescent="0.25">
      <c r="A119" s="3" t="s">
        <v>432</v>
      </c>
      <c r="B119" s="3" t="s">
        <v>279</v>
      </c>
      <c r="C119" s="3" t="s">
        <v>280</v>
      </c>
      <c r="D119" s="35" t="s">
        <v>147</v>
      </c>
      <c r="E119" s="8">
        <v>80000</v>
      </c>
      <c r="F119" s="9">
        <v>79925600</v>
      </c>
      <c r="G119" s="11">
        <f t="shared" si="1"/>
        <v>1.565373527430243E-2</v>
      </c>
    </row>
    <row r="120" spans="1:7" ht="30" x14ac:dyDescent="0.25">
      <c r="A120" s="3" t="s">
        <v>346</v>
      </c>
      <c r="B120" s="3" t="s">
        <v>201</v>
      </c>
      <c r="C120" s="3" t="s">
        <v>202</v>
      </c>
      <c r="D120" s="35" t="s">
        <v>645</v>
      </c>
      <c r="E120" s="8">
        <v>21200</v>
      </c>
      <c r="F120" s="9">
        <v>21801020</v>
      </c>
      <c r="G120" s="11">
        <f t="shared" si="1"/>
        <v>4.2698133738098025E-3</v>
      </c>
    </row>
    <row r="121" spans="1:7" x14ac:dyDescent="0.25">
      <c r="A121" s="3" t="s">
        <v>37</v>
      </c>
      <c r="B121" s="3" t="s">
        <v>173</v>
      </c>
      <c r="C121" s="38" t="s">
        <v>174</v>
      </c>
      <c r="D121" s="35" t="s">
        <v>132</v>
      </c>
      <c r="E121" s="8">
        <v>24000</v>
      </c>
      <c r="F121" s="9">
        <v>23493120</v>
      </c>
      <c r="G121" s="11">
        <f t="shared" si="1"/>
        <v>4.6012176480053936E-3</v>
      </c>
    </row>
    <row r="122" spans="1:7" x14ac:dyDescent="0.25">
      <c r="A122" s="3" t="s">
        <v>36</v>
      </c>
      <c r="B122" s="3" t="s">
        <v>173</v>
      </c>
      <c r="C122" s="3" t="s">
        <v>174</v>
      </c>
      <c r="D122" s="35" t="s">
        <v>131</v>
      </c>
      <c r="E122" s="8">
        <v>26985</v>
      </c>
      <c r="F122" s="9">
        <v>26875171.050000001</v>
      </c>
      <c r="G122" s="11">
        <f t="shared" si="1"/>
        <v>5.2636053162978631E-3</v>
      </c>
    </row>
    <row r="123" spans="1:7" ht="30" x14ac:dyDescent="0.25">
      <c r="A123" s="3" t="s">
        <v>392</v>
      </c>
      <c r="B123" s="3" t="s">
        <v>247</v>
      </c>
      <c r="C123" s="3" t="s">
        <v>248</v>
      </c>
      <c r="D123" s="35" t="s">
        <v>77</v>
      </c>
      <c r="E123" s="8">
        <v>3607</v>
      </c>
      <c r="F123" s="9">
        <v>3659012.94</v>
      </c>
      <c r="G123" s="11">
        <f t="shared" si="1"/>
        <v>7.1663171659652281E-4</v>
      </c>
    </row>
    <row r="124" spans="1:7" x14ac:dyDescent="0.25">
      <c r="A124" s="3" t="s">
        <v>557</v>
      </c>
      <c r="B124" s="3" t="s">
        <v>311</v>
      </c>
      <c r="C124" s="62" t="s">
        <v>312</v>
      </c>
      <c r="D124" s="35" t="s">
        <v>62</v>
      </c>
      <c r="E124" s="8">
        <v>116750</v>
      </c>
      <c r="F124" s="9">
        <v>119068655</v>
      </c>
      <c r="G124" s="11">
        <f t="shared" si="1"/>
        <v>2.3320052709485402E-2</v>
      </c>
    </row>
    <row r="125" spans="1:7" ht="30" x14ac:dyDescent="0.25">
      <c r="A125" s="3" t="s">
        <v>403</v>
      </c>
      <c r="B125" s="3" t="s">
        <v>257</v>
      </c>
      <c r="C125" s="62" t="s">
        <v>258</v>
      </c>
      <c r="D125" s="35" t="s">
        <v>91</v>
      </c>
      <c r="E125" s="8">
        <v>35060</v>
      </c>
      <c r="F125" s="9">
        <v>34992684.799999997</v>
      </c>
      <c r="G125" s="11">
        <f t="shared" si="1"/>
        <v>6.8534515148626525E-3</v>
      </c>
    </row>
    <row r="126" spans="1:7" x14ac:dyDescent="0.25">
      <c r="A126" s="3" t="s">
        <v>455</v>
      </c>
      <c r="B126" s="3" t="s">
        <v>301</v>
      </c>
      <c r="C126" s="3" t="s">
        <v>302</v>
      </c>
      <c r="D126" s="35" t="s">
        <v>144</v>
      </c>
      <c r="E126" s="8">
        <v>120</v>
      </c>
      <c r="F126" s="9">
        <v>122554.8</v>
      </c>
      <c r="G126" s="11">
        <f t="shared" si="1"/>
        <v>2.4002827577085184E-5</v>
      </c>
    </row>
    <row r="127" spans="1:7" ht="30" x14ac:dyDescent="0.25">
      <c r="A127" s="3" t="s">
        <v>669</v>
      </c>
      <c r="B127" s="3" t="s">
        <v>183</v>
      </c>
      <c r="C127" s="49" t="s">
        <v>184</v>
      </c>
      <c r="D127" s="35" t="s">
        <v>664</v>
      </c>
      <c r="E127" s="8">
        <v>1485</v>
      </c>
      <c r="F127" s="9">
        <v>1510616.25</v>
      </c>
      <c r="G127" s="11">
        <f t="shared" si="1"/>
        <v>2.9585998576875817E-4</v>
      </c>
    </row>
    <row r="128" spans="1:7" ht="30" x14ac:dyDescent="0.25">
      <c r="A128" s="3" t="s">
        <v>450</v>
      </c>
      <c r="B128" s="3" t="s">
        <v>612</v>
      </c>
      <c r="C128" s="3" t="s">
        <v>298</v>
      </c>
      <c r="D128" s="35" t="s">
        <v>52</v>
      </c>
      <c r="E128" s="8">
        <v>23250</v>
      </c>
      <c r="F128" s="9">
        <v>23907277.5</v>
      </c>
      <c r="G128" s="11">
        <f t="shared" si="1"/>
        <v>4.6823319826724708E-3</v>
      </c>
    </row>
    <row r="129" spans="1:7" ht="30" x14ac:dyDescent="0.25">
      <c r="A129" s="3" t="s">
        <v>367</v>
      </c>
      <c r="B129" s="3" t="s">
        <v>225</v>
      </c>
      <c r="C129" s="48" t="s">
        <v>226</v>
      </c>
      <c r="D129" s="35" t="s">
        <v>639</v>
      </c>
      <c r="E129" s="8">
        <v>12197</v>
      </c>
      <c r="F129" s="9">
        <v>12236884.189999999</v>
      </c>
      <c r="G129" s="11">
        <f t="shared" si="1"/>
        <v>2.3966406970051739E-3</v>
      </c>
    </row>
    <row r="130" spans="1:7" ht="30" x14ac:dyDescent="0.25">
      <c r="A130" s="3" t="s">
        <v>374</v>
      </c>
      <c r="B130" s="3" t="s">
        <v>237</v>
      </c>
      <c r="C130" s="62" t="s">
        <v>238</v>
      </c>
      <c r="D130" s="35" t="s">
        <v>655</v>
      </c>
      <c r="E130" s="8">
        <v>48000</v>
      </c>
      <c r="F130" s="9">
        <v>48727200</v>
      </c>
      <c r="G130" s="11">
        <f t="shared" si="1"/>
        <v>9.5434089885842507E-3</v>
      </c>
    </row>
    <row r="131" spans="1:7" x14ac:dyDescent="0.25">
      <c r="A131" s="3" t="s">
        <v>329</v>
      </c>
      <c r="B131" s="3" t="s">
        <v>185</v>
      </c>
      <c r="C131" s="3" t="s">
        <v>186</v>
      </c>
      <c r="D131" s="35" t="s">
        <v>626</v>
      </c>
      <c r="E131" s="8">
        <v>4000</v>
      </c>
      <c r="F131" s="9">
        <v>4018928</v>
      </c>
      <c r="G131" s="11">
        <f t="shared" si="1"/>
        <v>7.8712246137009568E-4</v>
      </c>
    </row>
    <row r="132" spans="1:7" ht="30" x14ac:dyDescent="0.25">
      <c r="A132" s="3" t="s">
        <v>427</v>
      </c>
      <c r="B132" s="3" t="s">
        <v>273</v>
      </c>
      <c r="C132" s="3" t="s">
        <v>274</v>
      </c>
      <c r="D132" s="35" t="s">
        <v>141</v>
      </c>
      <c r="E132" s="8">
        <v>4460</v>
      </c>
      <c r="F132" s="9">
        <v>4471596</v>
      </c>
      <c r="G132" s="11">
        <f t="shared" si="1"/>
        <v>8.7577922514975987E-4</v>
      </c>
    </row>
    <row r="133" spans="1:7" x14ac:dyDescent="0.25">
      <c r="A133" s="3" t="s">
        <v>454</v>
      </c>
      <c r="B133" s="3" t="s">
        <v>299</v>
      </c>
      <c r="C133" s="54" t="s">
        <v>300</v>
      </c>
      <c r="D133" s="35" t="s">
        <v>110</v>
      </c>
      <c r="E133" s="8">
        <v>30720</v>
      </c>
      <c r="F133" s="9">
        <v>30567014.399999999</v>
      </c>
      <c r="G133" s="11">
        <f t="shared" ref="G133:G196" si="2">F133/$F$280</f>
        <v>5.986666994597354E-3</v>
      </c>
    </row>
    <row r="134" spans="1:7" ht="30" x14ac:dyDescent="0.25">
      <c r="A134" s="3" t="s">
        <v>799</v>
      </c>
      <c r="B134" s="3" t="s">
        <v>227</v>
      </c>
      <c r="C134" s="54" t="s">
        <v>228</v>
      </c>
      <c r="D134" s="35" t="s">
        <v>798</v>
      </c>
      <c r="E134" s="8">
        <v>2000</v>
      </c>
      <c r="F134" s="9">
        <v>2004600</v>
      </c>
      <c r="G134" s="11">
        <f t="shared" si="2"/>
        <v>3.9260859763163056E-4</v>
      </c>
    </row>
    <row r="135" spans="1:7" ht="30" x14ac:dyDescent="0.25">
      <c r="A135" s="3" t="s">
        <v>381</v>
      </c>
      <c r="B135" s="3" t="s">
        <v>245</v>
      </c>
      <c r="C135" s="3" t="s">
        <v>246</v>
      </c>
      <c r="D135" s="35" t="s">
        <v>650</v>
      </c>
      <c r="E135" s="8">
        <v>33065</v>
      </c>
      <c r="F135" s="9">
        <v>32553153.800000001</v>
      </c>
      <c r="G135" s="11">
        <f t="shared" si="2"/>
        <v>6.3756600129226708E-3</v>
      </c>
    </row>
    <row r="136" spans="1:7" x14ac:dyDescent="0.25">
      <c r="A136" s="3" t="s">
        <v>670</v>
      </c>
      <c r="B136" s="3" t="s">
        <v>269</v>
      </c>
      <c r="C136" s="54" t="s">
        <v>270</v>
      </c>
      <c r="D136" s="35" t="s">
        <v>665</v>
      </c>
      <c r="E136" s="8">
        <v>46262</v>
      </c>
      <c r="F136" s="9">
        <v>45413092.299999997</v>
      </c>
      <c r="G136" s="11">
        <f t="shared" si="2"/>
        <v>8.8943282859517102E-3</v>
      </c>
    </row>
    <row r="137" spans="1:7" x14ac:dyDescent="0.25">
      <c r="A137" s="3" t="s">
        <v>380</v>
      </c>
      <c r="B137" s="3" t="s">
        <v>243</v>
      </c>
      <c r="C137" s="3" t="s">
        <v>244</v>
      </c>
      <c r="D137" s="35" t="s">
        <v>624</v>
      </c>
      <c r="E137" s="8">
        <v>3294</v>
      </c>
      <c r="F137" s="9">
        <v>3261027.06</v>
      </c>
      <c r="G137" s="11">
        <f t="shared" si="2"/>
        <v>6.386846557245332E-4</v>
      </c>
    </row>
    <row r="138" spans="1:7" x14ac:dyDescent="0.25">
      <c r="A138" s="3" t="s">
        <v>342</v>
      </c>
      <c r="B138" s="3" t="s">
        <v>197</v>
      </c>
      <c r="C138" s="3" t="s">
        <v>198</v>
      </c>
      <c r="D138" s="35" t="s">
        <v>152</v>
      </c>
      <c r="E138" s="8">
        <v>8705</v>
      </c>
      <c r="F138" s="9">
        <v>8616992.4499999993</v>
      </c>
      <c r="G138" s="11">
        <f t="shared" si="2"/>
        <v>1.68767101745827E-3</v>
      </c>
    </row>
    <row r="139" spans="1:7" ht="30" x14ac:dyDescent="0.25">
      <c r="A139" s="3" t="s">
        <v>393</v>
      </c>
      <c r="B139" s="3" t="s">
        <v>247</v>
      </c>
      <c r="C139" s="3" t="s">
        <v>248</v>
      </c>
      <c r="D139" s="35" t="s">
        <v>647</v>
      </c>
      <c r="E139" s="8">
        <v>25000</v>
      </c>
      <c r="F139" s="9">
        <v>19452750</v>
      </c>
      <c r="G139" s="11">
        <f t="shared" si="2"/>
        <v>3.8098956887053282E-3</v>
      </c>
    </row>
    <row r="140" spans="1:7" x14ac:dyDescent="0.25">
      <c r="A140" s="3" t="s">
        <v>405</v>
      </c>
      <c r="B140" s="3" t="s">
        <v>259</v>
      </c>
      <c r="C140" s="3" t="s">
        <v>260</v>
      </c>
      <c r="D140" s="35" t="s">
        <v>85</v>
      </c>
      <c r="E140" s="8">
        <v>2000</v>
      </c>
      <c r="F140" s="9">
        <v>2061500</v>
      </c>
      <c r="G140" s="11">
        <f t="shared" si="2"/>
        <v>4.0375268084286462E-4</v>
      </c>
    </row>
    <row r="141" spans="1:7" ht="30" x14ac:dyDescent="0.25">
      <c r="A141" s="3" t="s">
        <v>451</v>
      </c>
      <c r="B141" s="3" t="s">
        <v>612</v>
      </c>
      <c r="C141" s="3" t="s">
        <v>298</v>
      </c>
      <c r="D141" s="39" t="s">
        <v>658</v>
      </c>
      <c r="E141" s="8">
        <v>55000</v>
      </c>
      <c r="F141" s="9">
        <v>55031900</v>
      </c>
      <c r="G141" s="11">
        <f t="shared" si="2"/>
        <v>1.0778208662079283E-2</v>
      </c>
    </row>
    <row r="142" spans="1:7" x14ac:dyDescent="0.25">
      <c r="A142" s="3" t="s">
        <v>436</v>
      </c>
      <c r="B142" s="3" t="s">
        <v>285</v>
      </c>
      <c r="C142" s="3" t="s">
        <v>286</v>
      </c>
      <c r="D142" s="35" t="s">
        <v>649</v>
      </c>
      <c r="E142" s="8">
        <v>33000</v>
      </c>
      <c r="F142" s="9">
        <v>32760420</v>
      </c>
      <c r="G142" s="11">
        <f t="shared" si="2"/>
        <v>6.4162538930575786E-3</v>
      </c>
    </row>
    <row r="143" spans="1:7" ht="30" x14ac:dyDescent="0.25">
      <c r="A143" s="3" t="s">
        <v>763</v>
      </c>
      <c r="B143" s="3" t="s">
        <v>227</v>
      </c>
      <c r="C143" s="3" t="s">
        <v>228</v>
      </c>
      <c r="D143" s="35" t="s">
        <v>762</v>
      </c>
      <c r="E143" s="8">
        <v>2865</v>
      </c>
      <c r="F143" s="9">
        <v>2921440.61</v>
      </c>
      <c r="G143" s="11">
        <f t="shared" si="2"/>
        <v>5.7217534717958463E-4</v>
      </c>
    </row>
    <row r="144" spans="1:7" x14ac:dyDescent="0.25">
      <c r="A144" s="3" t="s">
        <v>395</v>
      </c>
      <c r="B144" s="3" t="s">
        <v>249</v>
      </c>
      <c r="C144" s="39" t="s">
        <v>250</v>
      </c>
      <c r="D144" s="31" t="s">
        <v>70</v>
      </c>
      <c r="E144" s="8">
        <v>2000</v>
      </c>
      <c r="F144" s="9">
        <v>1933220</v>
      </c>
      <c r="G144" s="11">
        <f t="shared" si="2"/>
        <v>3.7862855088966418E-4</v>
      </c>
    </row>
    <row r="145" spans="1:7" ht="30" x14ac:dyDescent="0.25">
      <c r="A145" s="3" t="s">
        <v>339</v>
      </c>
      <c r="B145" s="3" t="s">
        <v>191</v>
      </c>
      <c r="C145" s="53" t="s">
        <v>192</v>
      </c>
      <c r="D145" s="31" t="s">
        <v>121</v>
      </c>
      <c r="E145" s="8">
        <v>13903</v>
      </c>
      <c r="F145" s="9">
        <v>14039527.460000001</v>
      </c>
      <c r="G145" s="11">
        <f t="shared" si="2"/>
        <v>2.7496952945631889E-3</v>
      </c>
    </row>
    <row r="146" spans="1:7" x14ac:dyDescent="0.25">
      <c r="A146" s="3" t="s">
        <v>558</v>
      </c>
      <c r="B146" s="3" t="s">
        <v>311</v>
      </c>
      <c r="C146" s="57" t="s">
        <v>312</v>
      </c>
      <c r="D146" s="31" t="s">
        <v>63</v>
      </c>
      <c r="E146" s="8">
        <v>6743</v>
      </c>
      <c r="F146" s="9">
        <v>6634909.71</v>
      </c>
      <c r="G146" s="11">
        <f t="shared" si="2"/>
        <v>1.2994725115512264E-3</v>
      </c>
    </row>
    <row r="147" spans="1:7" x14ac:dyDescent="0.25">
      <c r="A147" s="3" t="s">
        <v>38</v>
      </c>
      <c r="B147" s="3" t="s">
        <v>173</v>
      </c>
      <c r="C147" s="3" t="s">
        <v>174</v>
      </c>
      <c r="D147" s="31" t="s">
        <v>133</v>
      </c>
      <c r="E147" s="8">
        <v>52903</v>
      </c>
      <c r="F147" s="9">
        <v>47838595.810000002</v>
      </c>
      <c r="G147" s="11">
        <f t="shared" si="2"/>
        <v>9.3693724501798352E-3</v>
      </c>
    </row>
    <row r="148" spans="1:7" ht="30" x14ac:dyDescent="0.25">
      <c r="A148" s="3" t="s">
        <v>349</v>
      </c>
      <c r="B148" s="3" t="s">
        <v>207</v>
      </c>
      <c r="C148" s="3" t="s">
        <v>208</v>
      </c>
      <c r="D148" s="31" t="s">
        <v>160</v>
      </c>
      <c r="E148" s="8">
        <v>3850</v>
      </c>
      <c r="F148" s="9">
        <v>3860780</v>
      </c>
      <c r="G148" s="11">
        <f t="shared" si="2"/>
        <v>7.5614856907325477E-4</v>
      </c>
    </row>
    <row r="149" spans="1:7" ht="30" x14ac:dyDescent="0.25">
      <c r="A149" s="3" t="s">
        <v>561</v>
      </c>
      <c r="B149" s="3" t="s">
        <v>313</v>
      </c>
      <c r="C149" s="36" t="s">
        <v>314</v>
      </c>
      <c r="D149" s="31" t="s">
        <v>49</v>
      </c>
      <c r="E149" s="8">
        <v>35722</v>
      </c>
      <c r="F149" s="9">
        <v>34291333.899999999</v>
      </c>
      <c r="G149" s="11">
        <f t="shared" si="2"/>
        <v>6.716089251420229E-3</v>
      </c>
    </row>
    <row r="150" spans="1:7" ht="30" x14ac:dyDescent="0.25">
      <c r="A150" s="3" t="s">
        <v>434</v>
      </c>
      <c r="B150" s="3" t="s">
        <v>283</v>
      </c>
      <c r="C150" s="3" t="s">
        <v>284</v>
      </c>
      <c r="D150" s="31" t="s">
        <v>638</v>
      </c>
      <c r="E150" s="8">
        <v>11295</v>
      </c>
      <c r="F150" s="9">
        <v>11133707.4</v>
      </c>
      <c r="G150" s="11">
        <f t="shared" si="2"/>
        <v>2.1805792920058403E-3</v>
      </c>
    </row>
    <row r="151" spans="1:7" x14ac:dyDescent="0.25">
      <c r="A151" s="3" t="s">
        <v>715</v>
      </c>
      <c r="B151" s="3" t="s">
        <v>173</v>
      </c>
      <c r="C151" s="3" t="s">
        <v>174</v>
      </c>
      <c r="D151" s="31" t="s">
        <v>712</v>
      </c>
      <c r="E151" s="8">
        <v>30000</v>
      </c>
      <c r="F151" s="9">
        <v>29847600</v>
      </c>
      <c r="G151" s="11">
        <f t="shared" si="2"/>
        <v>5.8457669254064933E-3</v>
      </c>
    </row>
    <row r="152" spans="1:7" ht="30" x14ac:dyDescent="0.25">
      <c r="A152" s="3" t="s">
        <v>376</v>
      </c>
      <c r="B152" s="3" t="s">
        <v>239</v>
      </c>
      <c r="C152" s="3" t="s">
        <v>240</v>
      </c>
      <c r="D152" s="31" t="s">
        <v>150</v>
      </c>
      <c r="E152" s="8">
        <v>15698</v>
      </c>
      <c r="F152" s="9">
        <v>15014823.039999999</v>
      </c>
      <c r="G152" s="11">
        <f t="shared" si="2"/>
        <v>2.9407106741601795E-3</v>
      </c>
    </row>
    <row r="153" spans="1:7" x14ac:dyDescent="0.25">
      <c r="A153" s="3" t="s">
        <v>365</v>
      </c>
      <c r="B153" s="3" t="s">
        <v>221</v>
      </c>
      <c r="C153" s="38" t="s">
        <v>222</v>
      </c>
      <c r="D153" s="31" t="s">
        <v>71</v>
      </c>
      <c r="E153" s="8">
        <v>42000</v>
      </c>
      <c r="F153" s="9">
        <v>41785800</v>
      </c>
      <c r="G153" s="11">
        <f t="shared" si="2"/>
        <v>8.1839091783476939E-3</v>
      </c>
    </row>
    <row r="154" spans="1:7" x14ac:dyDescent="0.25">
      <c r="A154" s="3" t="s">
        <v>39</v>
      </c>
      <c r="B154" s="3" t="s">
        <v>173</v>
      </c>
      <c r="C154" s="3" t="s">
        <v>174</v>
      </c>
      <c r="D154" s="31" t="s">
        <v>134</v>
      </c>
      <c r="E154" s="8">
        <v>15000</v>
      </c>
      <c r="F154" s="9">
        <v>12877050</v>
      </c>
      <c r="G154" s="11">
        <f t="shared" si="2"/>
        <v>2.5220196259265631E-3</v>
      </c>
    </row>
    <row r="155" spans="1:7" x14ac:dyDescent="0.25">
      <c r="A155" s="49" t="s">
        <v>422</v>
      </c>
      <c r="B155" s="49" t="s">
        <v>271</v>
      </c>
      <c r="C155" s="49" t="s">
        <v>272</v>
      </c>
      <c r="D155" s="49" t="s">
        <v>635</v>
      </c>
      <c r="E155" s="8">
        <v>6614</v>
      </c>
      <c r="F155" s="9">
        <v>6518758.4000000004</v>
      </c>
      <c r="G155" s="11">
        <f t="shared" si="2"/>
        <v>1.2767238320479956E-3</v>
      </c>
    </row>
    <row r="156" spans="1:7" x14ac:dyDescent="0.25">
      <c r="A156" s="3" t="s">
        <v>423</v>
      </c>
      <c r="B156" s="3" t="s">
        <v>271</v>
      </c>
      <c r="C156" s="3" t="s">
        <v>272</v>
      </c>
      <c r="D156" s="31" t="s">
        <v>139</v>
      </c>
      <c r="E156" s="8">
        <v>1310</v>
      </c>
      <c r="F156" s="9">
        <v>1231819.2</v>
      </c>
      <c r="G156" s="11">
        <f t="shared" si="2"/>
        <v>2.4125651434087449E-4</v>
      </c>
    </row>
    <row r="157" spans="1:7" ht="30" x14ac:dyDescent="0.25">
      <c r="A157" s="3" t="s">
        <v>801</v>
      </c>
      <c r="B157" s="3" t="s">
        <v>227</v>
      </c>
      <c r="C157" s="3" t="s">
        <v>228</v>
      </c>
      <c r="D157" s="31" t="s">
        <v>800</v>
      </c>
      <c r="E157" s="8">
        <v>9450</v>
      </c>
      <c r="F157" s="9">
        <v>9422977.8200000003</v>
      </c>
      <c r="G157" s="11">
        <f t="shared" si="2"/>
        <v>1.845526343122897E-3</v>
      </c>
    </row>
    <row r="158" spans="1:7" ht="30" x14ac:dyDescent="0.25">
      <c r="A158" s="3" t="s">
        <v>326</v>
      </c>
      <c r="B158" s="3" t="s">
        <v>183</v>
      </c>
      <c r="C158" s="3" t="s">
        <v>184</v>
      </c>
      <c r="D158" s="38" t="s">
        <v>646</v>
      </c>
      <c r="E158" s="8">
        <v>22200</v>
      </c>
      <c r="F158" s="9">
        <v>21853902</v>
      </c>
      <c r="G158" s="11">
        <f t="shared" si="2"/>
        <v>4.2801705163120251E-3</v>
      </c>
    </row>
    <row r="159" spans="1:7" ht="30" x14ac:dyDescent="0.25">
      <c r="A159" s="3" t="s">
        <v>433</v>
      </c>
      <c r="B159" s="3" t="s">
        <v>281</v>
      </c>
      <c r="C159" s="3" t="s">
        <v>282</v>
      </c>
      <c r="D159" s="38" t="s">
        <v>642</v>
      </c>
      <c r="E159" s="8">
        <v>56635</v>
      </c>
      <c r="F159" s="9">
        <v>56693334.049999997</v>
      </c>
      <c r="G159" s="11">
        <f t="shared" si="2"/>
        <v>1.1103606892363598E-2</v>
      </c>
    </row>
    <row r="160" spans="1:7" ht="30" x14ac:dyDescent="0.25">
      <c r="A160" s="3" t="s">
        <v>442</v>
      </c>
      <c r="B160" s="3" t="s">
        <v>289</v>
      </c>
      <c r="C160" s="3" t="s">
        <v>290</v>
      </c>
      <c r="D160" s="38" t="s">
        <v>630</v>
      </c>
      <c r="E160" s="8">
        <v>5550</v>
      </c>
      <c r="F160" s="9">
        <v>5250439.25</v>
      </c>
      <c r="G160" s="11">
        <f t="shared" si="2"/>
        <v>1.0283186625224833E-3</v>
      </c>
    </row>
    <row r="161" spans="1:7" x14ac:dyDescent="0.25">
      <c r="A161" s="3" t="s">
        <v>425</v>
      </c>
      <c r="B161" s="3" t="s">
        <v>271</v>
      </c>
      <c r="C161" s="38" t="s">
        <v>272</v>
      </c>
      <c r="D161" s="39" t="s">
        <v>637</v>
      </c>
      <c r="E161" s="8">
        <v>5255</v>
      </c>
      <c r="F161" s="9">
        <v>5140913.95</v>
      </c>
      <c r="G161" s="11">
        <f t="shared" si="2"/>
        <v>1.0068677124884697E-3</v>
      </c>
    </row>
    <row r="162" spans="1:7" ht="30" x14ac:dyDescent="0.25">
      <c r="A162" s="3" t="s">
        <v>359</v>
      </c>
      <c r="B162" s="3" t="s">
        <v>211</v>
      </c>
      <c r="C162" s="3" t="s">
        <v>212</v>
      </c>
      <c r="D162" s="31" t="s">
        <v>104</v>
      </c>
      <c r="E162" s="8">
        <v>45992</v>
      </c>
      <c r="F162" s="9">
        <v>44079192.719999999</v>
      </c>
      <c r="G162" s="11">
        <f t="shared" si="2"/>
        <v>8.6330789377100561E-3</v>
      </c>
    </row>
    <row r="163" spans="1:7" x14ac:dyDescent="0.25">
      <c r="A163" s="3" t="s">
        <v>430</v>
      </c>
      <c r="B163" s="3" t="s">
        <v>279</v>
      </c>
      <c r="C163" s="3" t="s">
        <v>280</v>
      </c>
      <c r="D163" s="38" t="s">
        <v>148</v>
      </c>
      <c r="E163" s="8">
        <v>20000</v>
      </c>
      <c r="F163" s="9">
        <v>19472800</v>
      </c>
      <c r="G163" s="11">
        <f t="shared" si="2"/>
        <v>3.8138225580969846E-3</v>
      </c>
    </row>
    <row r="164" spans="1:7" ht="30" x14ac:dyDescent="0.25">
      <c r="A164" s="3" t="s">
        <v>350</v>
      </c>
      <c r="B164" s="3" t="s">
        <v>209</v>
      </c>
      <c r="C164" s="3" t="s">
        <v>210</v>
      </c>
      <c r="D164" s="31" t="s">
        <v>55</v>
      </c>
      <c r="E164" s="8">
        <v>5987</v>
      </c>
      <c r="F164" s="9">
        <v>5997836.4699999997</v>
      </c>
      <c r="G164" s="11">
        <f t="shared" si="2"/>
        <v>1.1746992743243286E-3</v>
      </c>
    </row>
    <row r="165" spans="1:7" x14ac:dyDescent="0.25">
      <c r="A165" s="3" t="s">
        <v>404</v>
      </c>
      <c r="B165" s="3" t="s">
        <v>259</v>
      </c>
      <c r="C165" s="49" t="s">
        <v>260</v>
      </c>
      <c r="D165" s="38" t="s">
        <v>84</v>
      </c>
      <c r="E165" s="8">
        <v>34415</v>
      </c>
      <c r="F165" s="9">
        <v>33964851.799999997</v>
      </c>
      <c r="G165" s="11">
        <f t="shared" si="2"/>
        <v>6.6521464800779013E-3</v>
      </c>
    </row>
    <row r="166" spans="1:7" ht="30" x14ac:dyDescent="0.25">
      <c r="A166" s="3" t="s">
        <v>344</v>
      </c>
      <c r="B166" s="3" t="s">
        <v>199</v>
      </c>
      <c r="C166" s="3" t="s">
        <v>200</v>
      </c>
      <c r="D166" s="31" t="s">
        <v>153</v>
      </c>
      <c r="E166" s="8">
        <v>15000</v>
      </c>
      <c r="F166" s="9">
        <v>14789550</v>
      </c>
      <c r="G166" s="11">
        <f t="shared" si="2"/>
        <v>2.8965900853551241E-3</v>
      </c>
    </row>
    <row r="167" spans="1:7" x14ac:dyDescent="0.25">
      <c r="A167" s="3" t="s">
        <v>604</v>
      </c>
      <c r="B167" s="3" t="s">
        <v>173</v>
      </c>
      <c r="C167" s="39" t="s">
        <v>174</v>
      </c>
      <c r="D167" s="31" t="s">
        <v>603</v>
      </c>
      <c r="E167" s="8">
        <v>47950</v>
      </c>
      <c r="F167" s="9">
        <v>42931073.5</v>
      </c>
      <c r="G167" s="11">
        <f t="shared" si="2"/>
        <v>8.4082153854412138E-3</v>
      </c>
    </row>
    <row r="168" spans="1:7" ht="30" x14ac:dyDescent="0.25">
      <c r="A168" s="3" t="s">
        <v>364</v>
      </c>
      <c r="B168" s="3" t="s">
        <v>219</v>
      </c>
      <c r="C168" s="3" t="s">
        <v>220</v>
      </c>
      <c r="D168" s="31" t="s">
        <v>65</v>
      </c>
      <c r="E168" s="8">
        <v>220</v>
      </c>
      <c r="F168" s="9">
        <v>201421</v>
      </c>
      <c r="G168" s="11">
        <f t="shared" si="2"/>
        <v>3.9449075298593561E-5</v>
      </c>
    </row>
    <row r="169" spans="1:7" x14ac:dyDescent="0.25">
      <c r="A169" s="3" t="s">
        <v>334</v>
      </c>
      <c r="B169" s="3" t="s">
        <v>189</v>
      </c>
      <c r="C169" s="57" t="s">
        <v>190</v>
      </c>
      <c r="D169" s="31" t="s">
        <v>109</v>
      </c>
      <c r="E169" s="8">
        <v>38000</v>
      </c>
      <c r="F169" s="9">
        <v>37563000</v>
      </c>
      <c r="G169" s="11">
        <f t="shared" si="2"/>
        <v>7.3568576039294313E-3</v>
      </c>
    </row>
    <row r="170" spans="1:7" ht="30" x14ac:dyDescent="0.25">
      <c r="A170" s="3" t="s">
        <v>407</v>
      </c>
      <c r="B170" s="3" t="s">
        <v>263</v>
      </c>
      <c r="C170" s="48" t="s">
        <v>264</v>
      </c>
      <c r="D170" s="31" t="s">
        <v>145</v>
      </c>
      <c r="E170" s="8">
        <v>2492</v>
      </c>
      <c r="F170" s="9">
        <v>2291596.0499999998</v>
      </c>
      <c r="G170" s="11">
        <f t="shared" si="2"/>
        <v>4.4881787465264085E-4</v>
      </c>
    </row>
    <row r="171" spans="1:7" ht="30" x14ac:dyDescent="0.25">
      <c r="A171" s="3" t="s">
        <v>444</v>
      </c>
      <c r="B171" s="3" t="s">
        <v>291</v>
      </c>
      <c r="C171" s="52" t="s">
        <v>292</v>
      </c>
      <c r="D171" s="31" t="s">
        <v>161</v>
      </c>
      <c r="E171" s="8">
        <v>50400</v>
      </c>
      <c r="F171" s="9">
        <v>46594800</v>
      </c>
      <c r="G171" s="11">
        <f t="shared" si="2"/>
        <v>9.1257702708402166E-3</v>
      </c>
    </row>
    <row r="172" spans="1:7" ht="45" x14ac:dyDescent="0.25">
      <c r="A172" s="3" t="s">
        <v>419</v>
      </c>
      <c r="B172" s="3" t="s">
        <v>267</v>
      </c>
      <c r="C172" s="36" t="s">
        <v>268</v>
      </c>
      <c r="D172" s="31" t="s">
        <v>92</v>
      </c>
      <c r="E172" s="8">
        <v>22203</v>
      </c>
      <c r="F172" s="9">
        <v>21578207.579999998</v>
      </c>
      <c r="G172" s="11">
        <f t="shared" si="2"/>
        <v>4.2261747068682133E-3</v>
      </c>
    </row>
    <row r="173" spans="1:7" ht="30" x14ac:dyDescent="0.25">
      <c r="A173" s="3" t="s">
        <v>452</v>
      </c>
      <c r="B173" s="3" t="s">
        <v>612</v>
      </c>
      <c r="C173" s="55" t="s">
        <v>298</v>
      </c>
      <c r="D173" s="31" t="s">
        <v>53</v>
      </c>
      <c r="E173" s="8">
        <v>34949</v>
      </c>
      <c r="F173" s="9">
        <v>33549991.530000001</v>
      </c>
      <c r="G173" s="11">
        <f t="shared" si="2"/>
        <v>6.5708945052112061E-3</v>
      </c>
    </row>
    <row r="174" spans="1:7" x14ac:dyDescent="0.25">
      <c r="A174" s="3" t="s">
        <v>330</v>
      </c>
      <c r="B174" s="3" t="s">
        <v>185</v>
      </c>
      <c r="C174" s="26" t="s">
        <v>186</v>
      </c>
      <c r="D174" s="31" t="s">
        <v>96</v>
      </c>
      <c r="E174" s="8">
        <v>25000</v>
      </c>
      <c r="F174" s="9">
        <v>23639000</v>
      </c>
      <c r="G174" s="11">
        <f t="shared" si="2"/>
        <v>4.6297888054545122E-3</v>
      </c>
    </row>
    <row r="175" spans="1:7" x14ac:dyDescent="0.25">
      <c r="A175" s="3" t="s">
        <v>45</v>
      </c>
      <c r="B175" s="3" t="s">
        <v>173</v>
      </c>
      <c r="C175" s="55" t="s">
        <v>174</v>
      </c>
      <c r="D175" s="31" t="s">
        <v>95</v>
      </c>
      <c r="E175" s="8">
        <v>40301</v>
      </c>
      <c r="F175" s="9">
        <v>41632062.009999998</v>
      </c>
      <c r="G175" s="11">
        <f t="shared" si="2"/>
        <v>8.153799003421721E-3</v>
      </c>
    </row>
    <row r="176" spans="1:7" x14ac:dyDescent="0.25">
      <c r="A176" s="3" t="s">
        <v>372</v>
      </c>
      <c r="B176" s="3" t="s">
        <v>235</v>
      </c>
      <c r="C176" s="54" t="s">
        <v>236</v>
      </c>
      <c r="D176" s="31" t="s">
        <v>97</v>
      </c>
      <c r="E176" s="8">
        <v>7100</v>
      </c>
      <c r="F176" s="9">
        <v>6787600</v>
      </c>
      <c r="G176" s="11">
        <f t="shared" si="2"/>
        <v>1.329377490414275E-3</v>
      </c>
    </row>
    <row r="177" spans="1:7" x14ac:dyDescent="0.25">
      <c r="A177" s="3" t="s">
        <v>48</v>
      </c>
      <c r="B177" s="3" t="s">
        <v>177</v>
      </c>
      <c r="C177" s="3" t="s">
        <v>178</v>
      </c>
      <c r="D177" s="31" t="s">
        <v>83</v>
      </c>
      <c r="E177" s="8">
        <v>2000</v>
      </c>
      <c r="F177" s="9">
        <v>1510893.41</v>
      </c>
      <c r="G177" s="11">
        <f t="shared" si="2"/>
        <v>2.9591426861766548E-4</v>
      </c>
    </row>
    <row r="178" spans="1:7" ht="30" x14ac:dyDescent="0.25">
      <c r="A178" s="3" t="s">
        <v>351</v>
      </c>
      <c r="B178" s="3" t="s">
        <v>209</v>
      </c>
      <c r="C178" s="48" t="s">
        <v>210</v>
      </c>
      <c r="D178" s="31" t="s">
        <v>56</v>
      </c>
      <c r="E178" s="8">
        <v>13650</v>
      </c>
      <c r="F178" s="9">
        <v>13321308</v>
      </c>
      <c r="G178" s="11">
        <f t="shared" si="2"/>
        <v>2.6090292589539166E-3</v>
      </c>
    </row>
    <row r="179" spans="1:7" x14ac:dyDescent="0.25">
      <c r="A179" s="3" t="s">
        <v>704</v>
      </c>
      <c r="B179" s="3" t="s">
        <v>179</v>
      </c>
      <c r="C179" s="47" t="s">
        <v>180</v>
      </c>
      <c r="D179" s="31" t="s">
        <v>698</v>
      </c>
      <c r="E179" s="8">
        <v>133</v>
      </c>
      <c r="F179" s="9">
        <v>134851.35999999999</v>
      </c>
      <c r="G179" s="11">
        <f t="shared" si="2"/>
        <v>2.6411156010335305E-5</v>
      </c>
    </row>
    <row r="180" spans="1:7" ht="30" x14ac:dyDescent="0.25">
      <c r="A180" s="3" t="s">
        <v>361</v>
      </c>
      <c r="B180" s="3" t="s">
        <v>215</v>
      </c>
      <c r="C180" s="3" t="s">
        <v>216</v>
      </c>
      <c r="D180" s="31" t="s">
        <v>57</v>
      </c>
      <c r="E180" s="8">
        <v>11000</v>
      </c>
      <c r="F180" s="9">
        <v>10792870</v>
      </c>
      <c r="G180" s="11">
        <f t="shared" si="2"/>
        <v>2.1138249801060044E-3</v>
      </c>
    </row>
    <row r="181" spans="1:7" x14ac:dyDescent="0.25">
      <c r="A181" s="3" t="s">
        <v>331</v>
      </c>
      <c r="B181" s="3" t="s">
        <v>187</v>
      </c>
      <c r="C181" s="38" t="s">
        <v>188</v>
      </c>
      <c r="D181" s="31" t="s">
        <v>108</v>
      </c>
      <c r="E181" s="8">
        <v>50000</v>
      </c>
      <c r="F181" s="9">
        <v>47605000</v>
      </c>
      <c r="G181" s="11">
        <f t="shared" si="2"/>
        <v>9.3236218149524951E-3</v>
      </c>
    </row>
    <row r="182" spans="1:7" ht="30" x14ac:dyDescent="0.25">
      <c r="A182" s="3" t="s">
        <v>562</v>
      </c>
      <c r="B182" s="3" t="s">
        <v>315</v>
      </c>
      <c r="C182" s="3" t="s">
        <v>316</v>
      </c>
      <c r="D182" s="31" t="s">
        <v>156</v>
      </c>
      <c r="E182" s="8">
        <v>12000</v>
      </c>
      <c r="F182" s="9">
        <v>11381400</v>
      </c>
      <c r="G182" s="11">
        <f t="shared" si="2"/>
        <v>2.2290908376158035E-3</v>
      </c>
    </row>
    <row r="183" spans="1:7" ht="30" x14ac:dyDescent="0.25">
      <c r="A183" s="3" t="s">
        <v>673</v>
      </c>
      <c r="B183" s="3" t="s">
        <v>522</v>
      </c>
      <c r="C183" s="40" t="s">
        <v>523</v>
      </c>
      <c r="D183" s="31" t="s">
        <v>494</v>
      </c>
      <c r="E183" s="8">
        <v>2780</v>
      </c>
      <c r="F183" s="9">
        <v>2583898.7999999998</v>
      </c>
      <c r="G183" s="11">
        <f t="shared" si="2"/>
        <v>5.0606648921982091E-4</v>
      </c>
    </row>
    <row r="184" spans="1:7" ht="30" x14ac:dyDescent="0.25">
      <c r="A184" s="3" t="s">
        <v>446</v>
      </c>
      <c r="B184" s="3" t="s">
        <v>293</v>
      </c>
      <c r="C184" s="3" t="s">
        <v>294</v>
      </c>
      <c r="D184" s="31" t="s">
        <v>163</v>
      </c>
      <c r="E184" s="8">
        <v>32500</v>
      </c>
      <c r="F184" s="9">
        <v>33297875</v>
      </c>
      <c r="G184" s="11">
        <f t="shared" si="2"/>
        <v>6.5215165159449914E-3</v>
      </c>
    </row>
    <row r="185" spans="1:7" x14ac:dyDescent="0.25">
      <c r="A185" s="3" t="s">
        <v>453</v>
      </c>
      <c r="B185" s="3" t="s">
        <v>299</v>
      </c>
      <c r="C185" s="3" t="s">
        <v>300</v>
      </c>
      <c r="D185" s="31" t="s">
        <v>111</v>
      </c>
      <c r="E185" s="8">
        <v>32000</v>
      </c>
      <c r="F185" s="9">
        <v>31490240</v>
      </c>
      <c r="G185" s="11">
        <f t="shared" si="2"/>
        <v>6.1674842689232153E-3</v>
      </c>
    </row>
    <row r="186" spans="1:7" ht="30" x14ac:dyDescent="0.25">
      <c r="A186" s="3" t="s">
        <v>445</v>
      </c>
      <c r="B186" s="3" t="s">
        <v>291</v>
      </c>
      <c r="C186" s="3" t="s">
        <v>292</v>
      </c>
      <c r="D186" s="31" t="s">
        <v>162</v>
      </c>
      <c r="E186" s="8">
        <v>29250</v>
      </c>
      <c r="F186" s="9">
        <v>28410232.5</v>
      </c>
      <c r="G186" s="11">
        <f t="shared" si="2"/>
        <v>5.5642529882338485E-3</v>
      </c>
    </row>
    <row r="187" spans="1:7" x14ac:dyDescent="0.25">
      <c r="A187" s="3" t="s">
        <v>559</v>
      </c>
      <c r="B187" s="3" t="s">
        <v>311</v>
      </c>
      <c r="C187" s="3" t="s">
        <v>312</v>
      </c>
      <c r="D187" s="31" t="s">
        <v>64</v>
      </c>
      <c r="E187" s="8">
        <v>17222</v>
      </c>
      <c r="F187" s="9">
        <v>16743400.619999999</v>
      </c>
      <c r="G187" s="11">
        <f t="shared" si="2"/>
        <v>3.2792592222901191E-3</v>
      </c>
    </row>
    <row r="188" spans="1:7" x14ac:dyDescent="0.25">
      <c r="A188" s="3" t="s">
        <v>431</v>
      </c>
      <c r="B188" s="3" t="s">
        <v>279</v>
      </c>
      <c r="C188" s="3" t="s">
        <v>280</v>
      </c>
      <c r="D188" s="31" t="s">
        <v>149</v>
      </c>
      <c r="E188" s="8">
        <v>20000</v>
      </c>
      <c r="F188" s="9">
        <v>20129000</v>
      </c>
      <c r="G188" s="11">
        <f t="shared" si="2"/>
        <v>3.9423418446209177E-3</v>
      </c>
    </row>
    <row r="189" spans="1:7" x14ac:dyDescent="0.25">
      <c r="A189" s="31" t="s">
        <v>47</v>
      </c>
      <c r="B189" s="3" t="s">
        <v>175</v>
      </c>
      <c r="C189" s="3" t="s">
        <v>176</v>
      </c>
      <c r="D189" s="31" t="s">
        <v>88</v>
      </c>
      <c r="E189" s="8">
        <v>10500</v>
      </c>
      <c r="F189" s="9">
        <v>9879240</v>
      </c>
      <c r="G189" s="11">
        <f t="shared" si="2"/>
        <v>1.9348870408392247E-3</v>
      </c>
    </row>
    <row r="190" spans="1:7" ht="30" x14ac:dyDescent="0.25">
      <c r="A190" s="3" t="s">
        <v>362</v>
      </c>
      <c r="B190" s="3" t="s">
        <v>217</v>
      </c>
      <c r="C190" s="55" t="s">
        <v>218</v>
      </c>
      <c r="D190" s="31" t="s">
        <v>58</v>
      </c>
      <c r="E190" s="8">
        <v>7959</v>
      </c>
      <c r="F190" s="9">
        <v>7449590.5700000003</v>
      </c>
      <c r="G190" s="11">
        <f t="shared" si="2"/>
        <v>1.4590308822795169E-3</v>
      </c>
    </row>
    <row r="191" spans="1:7" ht="30" x14ac:dyDescent="0.25">
      <c r="A191" s="45" t="s">
        <v>560</v>
      </c>
      <c r="B191" s="45" t="s">
        <v>313</v>
      </c>
      <c r="C191" s="55" t="s">
        <v>314</v>
      </c>
      <c r="D191" s="49" t="s">
        <v>50</v>
      </c>
      <c r="E191" s="8">
        <v>74800</v>
      </c>
      <c r="F191" s="9">
        <v>71684580</v>
      </c>
      <c r="G191" s="11">
        <f t="shared" si="2"/>
        <v>1.4039699903029248E-2</v>
      </c>
    </row>
    <row r="192" spans="1:7" ht="30" x14ac:dyDescent="0.25">
      <c r="A192" s="3" t="s">
        <v>375</v>
      </c>
      <c r="B192" s="3" t="s">
        <v>237</v>
      </c>
      <c r="C192" s="3" t="s">
        <v>238</v>
      </c>
      <c r="D192" s="31" t="s">
        <v>99</v>
      </c>
      <c r="E192" s="8">
        <v>15000</v>
      </c>
      <c r="F192" s="9">
        <v>14679000</v>
      </c>
      <c r="G192" s="11">
        <f t="shared" si="2"/>
        <v>2.8749384438963906E-3</v>
      </c>
    </row>
    <row r="193" spans="1:7" x14ac:dyDescent="0.25">
      <c r="A193" s="3" t="s">
        <v>366</v>
      </c>
      <c r="B193" s="3" t="s">
        <v>223</v>
      </c>
      <c r="C193" s="3" t="s">
        <v>224</v>
      </c>
      <c r="D193" s="31" t="s">
        <v>73</v>
      </c>
      <c r="E193" s="8">
        <v>47100</v>
      </c>
      <c r="F193" s="9">
        <v>45310934.759999998</v>
      </c>
      <c r="G193" s="11">
        <f t="shared" si="2"/>
        <v>8.8743203399690215E-3</v>
      </c>
    </row>
    <row r="194" spans="1:7" ht="30" x14ac:dyDescent="0.25">
      <c r="A194" s="38" t="s">
        <v>671</v>
      </c>
      <c r="B194" s="38" t="s">
        <v>211</v>
      </c>
      <c r="C194" s="49" t="s">
        <v>212</v>
      </c>
      <c r="D194" s="38" t="s">
        <v>666</v>
      </c>
      <c r="E194" s="8">
        <v>56100</v>
      </c>
      <c r="F194" s="9">
        <v>53797656</v>
      </c>
      <c r="G194" s="11">
        <f t="shared" si="2"/>
        <v>1.0536477241359312E-2</v>
      </c>
    </row>
    <row r="195" spans="1:7" x14ac:dyDescent="0.25">
      <c r="A195" s="3" t="s">
        <v>675</v>
      </c>
      <c r="B195" s="3" t="s">
        <v>674</v>
      </c>
      <c r="C195" s="40" t="s">
        <v>676</v>
      </c>
      <c r="D195" s="31" t="s">
        <v>667</v>
      </c>
      <c r="E195" s="8">
        <v>40000</v>
      </c>
      <c r="F195" s="9">
        <v>38528800</v>
      </c>
      <c r="G195" s="11">
        <f t="shared" si="2"/>
        <v>7.5460132377679172E-3</v>
      </c>
    </row>
    <row r="196" spans="1:7" ht="29.25" customHeight="1" x14ac:dyDescent="0.25">
      <c r="A196" s="3" t="s">
        <v>708</v>
      </c>
      <c r="B196" s="3" t="s">
        <v>707</v>
      </c>
      <c r="C196" s="40" t="s">
        <v>709</v>
      </c>
      <c r="D196" s="31" t="s">
        <v>699</v>
      </c>
      <c r="E196" s="8">
        <v>21218</v>
      </c>
      <c r="F196" s="9">
        <v>20418930.120000001</v>
      </c>
      <c r="G196" s="11">
        <f t="shared" si="2"/>
        <v>3.9991257705035725E-3</v>
      </c>
    </row>
    <row r="197" spans="1:7" ht="36" customHeight="1" x14ac:dyDescent="0.25">
      <c r="A197" s="3" t="s">
        <v>706</v>
      </c>
      <c r="B197" s="3" t="s">
        <v>705</v>
      </c>
      <c r="C197" s="40" t="s">
        <v>710</v>
      </c>
      <c r="D197" s="31" t="s">
        <v>700</v>
      </c>
      <c r="E197" s="8">
        <v>10000</v>
      </c>
      <c r="F197" s="9">
        <v>9752000</v>
      </c>
      <c r="G197" s="11">
        <f t="shared" ref="G197:G260" si="3">F197/$F$280</f>
        <v>1.9099665988744194E-3</v>
      </c>
    </row>
    <row r="198" spans="1:7" ht="26.25" customHeight="1" x14ac:dyDescent="0.25">
      <c r="A198" s="3" t="s">
        <v>724</v>
      </c>
      <c r="B198" s="3" t="s">
        <v>259</v>
      </c>
      <c r="C198" s="38" t="s">
        <v>260</v>
      </c>
      <c r="D198" s="31" t="s">
        <v>725</v>
      </c>
      <c r="E198" s="8">
        <v>10000</v>
      </c>
      <c r="F198" s="9">
        <v>9937800</v>
      </c>
      <c r="G198" s="11">
        <f t="shared" si="3"/>
        <v>1.946356241416551E-3</v>
      </c>
    </row>
    <row r="199" spans="1:7" ht="27.75" customHeight="1" x14ac:dyDescent="0.25">
      <c r="A199" s="38" t="s">
        <v>726</v>
      </c>
      <c r="B199" s="3" t="s">
        <v>674</v>
      </c>
      <c r="C199" s="40" t="s">
        <v>676</v>
      </c>
      <c r="D199" s="31" t="s">
        <v>727</v>
      </c>
      <c r="E199" s="8">
        <v>10000</v>
      </c>
      <c r="F199" s="9">
        <v>9978500</v>
      </c>
      <c r="G199" s="11">
        <f t="shared" si="3"/>
        <v>1.9543274925008609E-3</v>
      </c>
    </row>
    <row r="200" spans="1:7" ht="31.5" customHeight="1" x14ac:dyDescent="0.25">
      <c r="A200" s="38" t="s">
        <v>786</v>
      </c>
      <c r="B200" s="3" t="s">
        <v>173</v>
      </c>
      <c r="C200" s="55" t="s">
        <v>174</v>
      </c>
      <c r="D200" s="31" t="s">
        <v>788</v>
      </c>
      <c r="E200" s="8">
        <v>62509</v>
      </c>
      <c r="F200" s="9">
        <v>57932716.109999999</v>
      </c>
      <c r="G200" s="11">
        <f t="shared" si="3"/>
        <v>1.1346344621839005E-2</v>
      </c>
    </row>
    <row r="201" spans="1:7" ht="30.75" customHeight="1" x14ac:dyDescent="0.25">
      <c r="A201" s="38" t="s">
        <v>785</v>
      </c>
      <c r="B201" s="3" t="s">
        <v>173</v>
      </c>
      <c r="C201" s="55" t="s">
        <v>174</v>
      </c>
      <c r="D201" s="31" t="s">
        <v>787</v>
      </c>
      <c r="E201" s="8">
        <v>30000</v>
      </c>
      <c r="F201" s="9">
        <v>28388700</v>
      </c>
      <c r="G201" s="11">
        <f t="shared" si="3"/>
        <v>5.5600357655318121E-3</v>
      </c>
    </row>
    <row r="202" spans="1:7" ht="30.75" customHeight="1" x14ac:dyDescent="0.25">
      <c r="A202" s="38" t="s">
        <v>745</v>
      </c>
      <c r="B202" s="38" t="s">
        <v>744</v>
      </c>
      <c r="C202" s="40" t="s">
        <v>746</v>
      </c>
      <c r="D202" s="31" t="s">
        <v>736</v>
      </c>
      <c r="E202" s="8">
        <v>10000</v>
      </c>
      <c r="F202" s="9">
        <v>9977400</v>
      </c>
      <c r="G202" s="11">
        <f t="shared" si="3"/>
        <v>1.954112053282366E-3</v>
      </c>
    </row>
    <row r="203" spans="1:7" ht="30.75" customHeight="1" x14ac:dyDescent="0.25">
      <c r="A203" s="38" t="s">
        <v>740</v>
      </c>
      <c r="B203" s="38" t="s">
        <v>299</v>
      </c>
      <c r="C203" s="55" t="s">
        <v>300</v>
      </c>
      <c r="D203" s="38" t="s">
        <v>737</v>
      </c>
      <c r="E203" s="8">
        <v>7000</v>
      </c>
      <c r="F203" s="9">
        <v>7034930</v>
      </c>
      <c r="G203" s="11">
        <f t="shared" si="3"/>
        <v>1.3778180194236689E-3</v>
      </c>
    </row>
    <row r="204" spans="1:7" ht="30.75" customHeight="1" x14ac:dyDescent="0.25">
      <c r="A204" s="38" t="s">
        <v>742</v>
      </c>
      <c r="B204" s="38" t="s">
        <v>741</v>
      </c>
      <c r="C204" s="40" t="s">
        <v>743</v>
      </c>
      <c r="D204" s="38" t="s">
        <v>738</v>
      </c>
      <c r="E204" s="8">
        <v>28500</v>
      </c>
      <c r="F204" s="9">
        <v>28594050</v>
      </c>
      <c r="G204" s="11">
        <f t="shared" si="3"/>
        <v>5.6002543505481025E-3</v>
      </c>
    </row>
    <row r="205" spans="1:7" ht="30.75" customHeight="1" x14ac:dyDescent="0.25">
      <c r="A205" s="49" t="s">
        <v>764</v>
      </c>
      <c r="B205" s="49" t="s">
        <v>191</v>
      </c>
      <c r="C205" s="62" t="s">
        <v>192</v>
      </c>
      <c r="D205" s="49" t="s">
        <v>765</v>
      </c>
      <c r="E205" s="8">
        <v>16000</v>
      </c>
      <c r="F205" s="9">
        <v>15979200</v>
      </c>
      <c r="G205" s="11">
        <f t="shared" si="3"/>
        <v>3.1295876001573137E-3</v>
      </c>
    </row>
    <row r="206" spans="1:7" ht="15" customHeight="1" x14ac:dyDescent="0.25">
      <c r="A206" s="45" t="s">
        <v>781</v>
      </c>
      <c r="B206" s="45" t="s">
        <v>227</v>
      </c>
      <c r="C206" s="55" t="s">
        <v>228</v>
      </c>
      <c r="D206" s="54" t="s">
        <v>782</v>
      </c>
      <c r="E206" s="8">
        <v>22000</v>
      </c>
      <c r="F206" s="9">
        <v>21571043.780000001</v>
      </c>
      <c r="G206" s="11">
        <f t="shared" si="3"/>
        <v>4.2247716491650737E-3</v>
      </c>
    </row>
    <row r="207" spans="1:7" x14ac:dyDescent="0.25">
      <c r="A207" s="45" t="s">
        <v>783</v>
      </c>
      <c r="B207" s="45" t="s">
        <v>674</v>
      </c>
      <c r="C207" s="40" t="s">
        <v>676</v>
      </c>
      <c r="D207" s="62" t="s">
        <v>784</v>
      </c>
      <c r="E207" s="8">
        <v>40000</v>
      </c>
      <c r="F207" s="9">
        <v>39562000</v>
      </c>
      <c r="G207" s="11">
        <f t="shared" si="3"/>
        <v>7.748369420085088E-3</v>
      </c>
    </row>
    <row r="208" spans="1:7" ht="16.5" customHeight="1" x14ac:dyDescent="0.25">
      <c r="A208" s="3" t="s">
        <v>317</v>
      </c>
      <c r="B208" s="3"/>
      <c r="C208" s="3"/>
      <c r="D208" s="3"/>
      <c r="E208" s="8"/>
      <c r="F208" s="9">
        <f>SUM(F5:F207)</f>
        <v>4725121779.7700014</v>
      </c>
      <c r="G208" s="11">
        <f t="shared" si="3"/>
        <v>0.92543322138789508</v>
      </c>
    </row>
    <row r="209" spans="1:7" ht="16.5" customHeight="1" x14ac:dyDescent="0.25">
      <c r="A209" s="26"/>
      <c r="B209" s="26"/>
      <c r="C209" s="26"/>
      <c r="D209" s="26"/>
      <c r="E209" s="27"/>
      <c r="F209" s="28"/>
      <c r="G209" s="29"/>
    </row>
    <row r="210" spans="1:7" ht="16.5" customHeight="1" x14ac:dyDescent="0.25">
      <c r="A210" s="30" t="s">
        <v>565</v>
      </c>
      <c r="B210" s="26"/>
      <c r="C210" s="26"/>
      <c r="D210" s="26"/>
      <c r="E210" s="27"/>
      <c r="F210" s="28"/>
      <c r="G210" s="29"/>
    </row>
    <row r="211" spans="1:7" ht="28.5" customHeight="1" x14ac:dyDescent="0.25">
      <c r="A211" s="17" t="s">
        <v>0</v>
      </c>
      <c r="B211" s="17" t="s">
        <v>20</v>
      </c>
      <c r="C211" s="17" t="s">
        <v>1</v>
      </c>
      <c r="D211" s="17" t="s">
        <v>22</v>
      </c>
      <c r="E211" s="17" t="s">
        <v>10</v>
      </c>
      <c r="F211" s="36" t="s">
        <v>6</v>
      </c>
      <c r="G211" s="17" t="s">
        <v>2</v>
      </c>
    </row>
    <row r="212" spans="1:7" ht="30" x14ac:dyDescent="0.25">
      <c r="A212" s="17" t="s">
        <v>457</v>
      </c>
      <c r="B212" s="17" t="s">
        <v>303</v>
      </c>
      <c r="C212" s="17" t="s">
        <v>304</v>
      </c>
      <c r="D212" s="55" t="s">
        <v>164</v>
      </c>
      <c r="E212" s="8">
        <v>63200</v>
      </c>
      <c r="F212" s="9">
        <v>7913272</v>
      </c>
      <c r="G212" s="11">
        <f t="shared" ref="G212:G223" si="4">F212/$F$280</f>
        <v>1.5498446685611336E-3</v>
      </c>
    </row>
    <row r="213" spans="1:7" ht="30" x14ac:dyDescent="0.25">
      <c r="A213" s="17" t="s">
        <v>458</v>
      </c>
      <c r="B213" s="17" t="s">
        <v>245</v>
      </c>
      <c r="C213" s="17" t="s">
        <v>246</v>
      </c>
      <c r="D213" s="55" t="s">
        <v>166</v>
      </c>
      <c r="E213" s="8">
        <v>990</v>
      </c>
      <c r="F213" s="9">
        <v>21936420</v>
      </c>
      <c r="G213" s="11">
        <f t="shared" si="4"/>
        <v>4.2963319830681699E-3</v>
      </c>
    </row>
    <row r="214" spans="1:7" ht="26.25" customHeight="1" x14ac:dyDescent="0.25">
      <c r="A214" s="17" t="s">
        <v>459</v>
      </c>
      <c r="B214" s="17" t="s">
        <v>305</v>
      </c>
      <c r="C214" s="17" t="s">
        <v>306</v>
      </c>
      <c r="D214" s="55" t="s">
        <v>165</v>
      </c>
      <c r="E214" s="8">
        <v>89000</v>
      </c>
      <c r="F214" s="9">
        <v>31163350</v>
      </c>
      <c r="G214" s="11">
        <f t="shared" si="4"/>
        <v>6.1034616088015935E-3</v>
      </c>
    </row>
    <row r="215" spans="1:7" ht="30.75" customHeight="1" x14ac:dyDescent="0.25">
      <c r="A215" s="17" t="s">
        <v>461</v>
      </c>
      <c r="B215" s="17" t="s">
        <v>257</v>
      </c>
      <c r="C215" s="17" t="s">
        <v>258</v>
      </c>
      <c r="D215" s="55" t="s">
        <v>168</v>
      </c>
      <c r="E215" s="8">
        <v>37950</v>
      </c>
      <c r="F215" s="9">
        <v>11806245</v>
      </c>
      <c r="G215" s="11">
        <f t="shared" si="4"/>
        <v>2.312298360144393E-3</v>
      </c>
    </row>
    <row r="216" spans="1:7" ht="27.75" customHeight="1" x14ac:dyDescent="0.25">
      <c r="A216" s="17" t="s">
        <v>460</v>
      </c>
      <c r="B216" s="17" t="s">
        <v>307</v>
      </c>
      <c r="C216" s="17" t="s">
        <v>308</v>
      </c>
      <c r="D216" s="55" t="s">
        <v>167</v>
      </c>
      <c r="E216" s="8">
        <v>2225</v>
      </c>
      <c r="F216" s="9">
        <v>16167962.5</v>
      </c>
      <c r="G216" s="11">
        <f t="shared" si="4"/>
        <v>3.166557459685619E-3</v>
      </c>
    </row>
    <row r="217" spans="1:7" ht="27.75" customHeight="1" x14ac:dyDescent="0.25">
      <c r="A217" s="39" t="s">
        <v>467</v>
      </c>
      <c r="B217" s="39" t="s">
        <v>301</v>
      </c>
      <c r="C217" s="39" t="s">
        <v>302</v>
      </c>
      <c r="D217" s="55" t="s">
        <v>171</v>
      </c>
      <c r="E217" s="8">
        <v>121450</v>
      </c>
      <c r="F217" s="9">
        <v>43233771</v>
      </c>
      <c r="G217" s="11">
        <f t="shared" si="4"/>
        <v>8.4674998516597114E-3</v>
      </c>
    </row>
    <row r="218" spans="1:7" ht="30" x14ac:dyDescent="0.25">
      <c r="A218" s="39" t="s">
        <v>465</v>
      </c>
      <c r="B218" s="39" t="s">
        <v>283</v>
      </c>
      <c r="C218" s="17" t="s">
        <v>284</v>
      </c>
      <c r="D218" s="55" t="s">
        <v>172</v>
      </c>
      <c r="E218" s="8">
        <v>9135</v>
      </c>
      <c r="F218" s="9">
        <v>4932900</v>
      </c>
      <c r="G218" s="11">
        <f t="shared" si="4"/>
        <v>9.6612738264844375E-4</v>
      </c>
    </row>
    <row r="219" spans="1:7" ht="30" customHeight="1" x14ac:dyDescent="0.25">
      <c r="A219" s="17" t="s">
        <v>692</v>
      </c>
      <c r="B219" s="17" t="s">
        <v>691</v>
      </c>
      <c r="C219" s="17" t="s">
        <v>694</v>
      </c>
      <c r="D219" s="55" t="s">
        <v>689</v>
      </c>
      <c r="E219" s="8">
        <v>22500</v>
      </c>
      <c r="F219" s="9">
        <v>5031000</v>
      </c>
      <c r="G219" s="11">
        <f t="shared" si="4"/>
        <v>9.8534064386148531E-4</v>
      </c>
    </row>
    <row r="220" spans="1:7" ht="16.5" customHeight="1" x14ac:dyDescent="0.25">
      <c r="A220" s="17" t="s">
        <v>693</v>
      </c>
      <c r="B220" s="17" t="s">
        <v>277</v>
      </c>
      <c r="C220" s="17" t="s">
        <v>278</v>
      </c>
      <c r="D220" s="55" t="s">
        <v>690</v>
      </c>
      <c r="E220" s="8">
        <v>4175</v>
      </c>
      <c r="F220" s="9">
        <v>6735110</v>
      </c>
      <c r="G220" s="11">
        <f t="shared" si="4"/>
        <v>1.3190971226153703E-3</v>
      </c>
    </row>
    <row r="221" spans="1:7" x14ac:dyDescent="0.25">
      <c r="A221" s="17" t="s">
        <v>463</v>
      </c>
      <c r="B221" s="17" t="s">
        <v>309</v>
      </c>
      <c r="C221" s="17" t="s">
        <v>310</v>
      </c>
      <c r="D221" s="55" t="s">
        <v>169</v>
      </c>
      <c r="E221" s="8">
        <v>6000</v>
      </c>
      <c r="F221" s="9">
        <v>10824000</v>
      </c>
      <c r="G221" s="11">
        <f t="shared" si="4"/>
        <v>2.1199219099894088E-3</v>
      </c>
    </row>
    <row r="222" spans="1:7" ht="30" x14ac:dyDescent="0.25">
      <c r="A222" s="45" t="s">
        <v>462</v>
      </c>
      <c r="B222" s="45" t="s">
        <v>265</v>
      </c>
      <c r="C222" s="45" t="s">
        <v>266</v>
      </c>
      <c r="D222" s="55" t="s">
        <v>170</v>
      </c>
      <c r="E222" s="8">
        <v>28800</v>
      </c>
      <c r="F222" s="9">
        <v>18311040</v>
      </c>
      <c r="G222" s="11">
        <f t="shared" si="4"/>
        <v>3.5862874067528147E-3</v>
      </c>
    </row>
    <row r="223" spans="1:7" ht="16.5" customHeight="1" x14ac:dyDescent="0.25">
      <c r="A223" s="17" t="s">
        <v>317</v>
      </c>
      <c r="B223" s="17"/>
      <c r="C223" s="17"/>
      <c r="D223" s="17"/>
      <c r="E223" s="8"/>
      <c r="F223" s="9">
        <f>SUM(F212:F222)</f>
        <v>178055070.5</v>
      </c>
      <c r="G223" s="11">
        <f t="shared" si="4"/>
        <v>3.4872768397788141E-2</v>
      </c>
    </row>
    <row r="224" spans="1:7" ht="16.5" customHeight="1" x14ac:dyDescent="0.25">
      <c r="A224" s="26"/>
      <c r="B224" s="26"/>
      <c r="C224" s="26"/>
      <c r="D224" s="26"/>
      <c r="E224" s="27"/>
      <c r="F224" s="28"/>
      <c r="G224" s="29"/>
    </row>
    <row r="225" spans="1:7" x14ac:dyDescent="0.25">
      <c r="A225" t="s">
        <v>566</v>
      </c>
    </row>
    <row r="226" spans="1:7" ht="45" customHeight="1" x14ac:dyDescent="0.25">
      <c r="A226" s="2" t="s">
        <v>3</v>
      </c>
      <c r="B226" s="2" t="s">
        <v>1</v>
      </c>
      <c r="C226" s="23" t="s">
        <v>574</v>
      </c>
      <c r="D226" s="2" t="s">
        <v>7</v>
      </c>
      <c r="E226" s="2" t="s">
        <v>5</v>
      </c>
      <c r="F226" s="36" t="s">
        <v>12</v>
      </c>
      <c r="G226" s="2" t="s">
        <v>2</v>
      </c>
    </row>
    <row r="227" spans="1:7" ht="17.25" customHeight="1" x14ac:dyDescent="0.25">
      <c r="A227" s="3" t="s">
        <v>317</v>
      </c>
      <c r="B227" s="3"/>
      <c r="C227" s="3"/>
      <c r="D227" s="3"/>
      <c r="E227" s="8"/>
      <c r="F227" s="9"/>
      <c r="G227" s="11"/>
    </row>
    <row r="229" spans="1:7" x14ac:dyDescent="0.25">
      <c r="A229" t="s">
        <v>567</v>
      </c>
    </row>
    <row r="230" spans="1:7" ht="58.5" customHeight="1" x14ac:dyDescent="0.25">
      <c r="A230" s="2" t="s">
        <v>11</v>
      </c>
      <c r="B230" s="2" t="s">
        <v>8</v>
      </c>
      <c r="C230" s="2" t="s">
        <v>9</v>
      </c>
      <c r="D230" s="2" t="s">
        <v>17</v>
      </c>
      <c r="E230" s="2" t="s">
        <v>10</v>
      </c>
      <c r="F230" s="2" t="s">
        <v>6</v>
      </c>
      <c r="G230" s="2" t="s">
        <v>2</v>
      </c>
    </row>
    <row r="231" spans="1:7" ht="17.25" customHeight="1" x14ac:dyDescent="0.25">
      <c r="A231" s="3" t="s">
        <v>317</v>
      </c>
      <c r="B231" s="3"/>
      <c r="C231" s="3"/>
      <c r="D231" s="3"/>
      <c r="E231" s="8"/>
      <c r="F231" s="9"/>
      <c r="G231" s="11"/>
    </row>
    <row r="233" spans="1:7" x14ac:dyDescent="0.25">
      <c r="A233" t="s">
        <v>568</v>
      </c>
    </row>
    <row r="234" spans="1:7" ht="42.75" customHeight="1" x14ac:dyDescent="0.25">
      <c r="A234" s="2" t="s">
        <v>15</v>
      </c>
      <c r="B234" s="2" t="s">
        <v>14</v>
      </c>
      <c r="C234" s="2" t="s">
        <v>16</v>
      </c>
      <c r="D234" s="66" t="s">
        <v>13</v>
      </c>
      <c r="E234" s="68"/>
      <c r="F234" s="2" t="s">
        <v>6</v>
      </c>
      <c r="G234" s="2" t="s">
        <v>2</v>
      </c>
    </row>
    <row r="235" spans="1:7" ht="17.25" customHeight="1" x14ac:dyDescent="0.25">
      <c r="A235" s="3" t="s">
        <v>317</v>
      </c>
      <c r="B235" s="3"/>
      <c r="C235" s="3"/>
      <c r="D235" s="66"/>
      <c r="E235" s="68"/>
      <c r="F235" s="9"/>
      <c r="G235" s="11"/>
    </row>
    <row r="237" spans="1:7" x14ac:dyDescent="0.25">
      <c r="A237" t="s">
        <v>569</v>
      </c>
    </row>
    <row r="238" spans="1:7" ht="28.5" customHeight="1" x14ac:dyDescent="0.25">
      <c r="A238" s="2" t="s">
        <v>3</v>
      </c>
      <c r="B238" s="21" t="s">
        <v>1</v>
      </c>
      <c r="C238" s="23" t="s">
        <v>574</v>
      </c>
      <c r="D238" s="66" t="s">
        <v>4</v>
      </c>
      <c r="E238" s="68"/>
      <c r="F238" s="4" t="s">
        <v>18</v>
      </c>
      <c r="G238" s="2" t="s">
        <v>2</v>
      </c>
    </row>
    <row r="239" spans="1:7" x14ac:dyDescent="0.25">
      <c r="A239" s="3" t="s">
        <v>319</v>
      </c>
      <c r="B239" s="32">
        <v>1027700167110</v>
      </c>
      <c r="C239" s="44" t="s">
        <v>579</v>
      </c>
      <c r="D239" s="80" t="s">
        <v>318</v>
      </c>
      <c r="E239" s="80"/>
      <c r="F239" s="9">
        <v>15503.67</v>
      </c>
      <c r="G239" s="11">
        <f t="shared" ref="G239:G246" si="5">F239/$F$280</f>
        <v>3.0364532260019863E-6</v>
      </c>
    </row>
    <row r="240" spans="1:7" x14ac:dyDescent="0.25">
      <c r="A240" s="3" t="s">
        <v>319</v>
      </c>
      <c r="B240" s="32">
        <v>1027700167110</v>
      </c>
      <c r="C240" s="44" t="s">
        <v>580</v>
      </c>
      <c r="D240" s="80" t="s">
        <v>318</v>
      </c>
      <c r="E240" s="80"/>
      <c r="F240" s="9">
        <v>21139.19</v>
      </c>
      <c r="G240" s="11">
        <f t="shared" si="5"/>
        <v>4.1401914301948458E-6</v>
      </c>
    </row>
    <row r="241" spans="1:7" x14ac:dyDescent="0.25">
      <c r="A241" s="3" t="s">
        <v>319</v>
      </c>
      <c r="B241" s="32">
        <v>1027700167110</v>
      </c>
      <c r="C241" s="44" t="s">
        <v>578</v>
      </c>
      <c r="D241" s="80" t="s">
        <v>318</v>
      </c>
      <c r="E241" s="80"/>
      <c r="F241" s="9">
        <v>175905.19</v>
      </c>
      <c r="G241" s="11">
        <f t="shared" si="5"/>
        <v>3.4451706057081473E-5</v>
      </c>
    </row>
    <row r="242" spans="1:7" x14ac:dyDescent="0.25">
      <c r="A242" s="3" t="s">
        <v>319</v>
      </c>
      <c r="B242" s="32">
        <v>1027700167110</v>
      </c>
      <c r="C242" s="44" t="s">
        <v>577</v>
      </c>
      <c r="D242" s="80" t="s">
        <v>318</v>
      </c>
      <c r="E242" s="80"/>
      <c r="F242" s="9">
        <v>1487635.53</v>
      </c>
      <c r="G242" s="11">
        <f t="shared" si="5"/>
        <v>2.913591236258044E-4</v>
      </c>
    </row>
    <row r="243" spans="1:7" ht="30" hidden="1" x14ac:dyDescent="0.25">
      <c r="A243" s="38" t="s">
        <v>320</v>
      </c>
      <c r="B243" s="32">
        <v>1027700167110</v>
      </c>
      <c r="C243" s="42" t="s">
        <v>677</v>
      </c>
      <c r="D243" s="83" t="s">
        <v>318</v>
      </c>
      <c r="E243" s="83"/>
      <c r="F243" s="9">
        <v>0</v>
      </c>
      <c r="G243" s="11">
        <f t="shared" si="5"/>
        <v>0</v>
      </c>
    </row>
    <row r="244" spans="1:7" ht="30" x14ac:dyDescent="0.25">
      <c r="A244" s="3" t="s">
        <v>320</v>
      </c>
      <c r="B244" s="32">
        <v>1027700167110</v>
      </c>
      <c r="C244" s="44" t="s">
        <v>575</v>
      </c>
      <c r="D244" s="83" t="s">
        <v>318</v>
      </c>
      <c r="E244" s="83"/>
      <c r="F244" s="9">
        <v>6341593.9800000004</v>
      </c>
      <c r="G244" s="11">
        <f t="shared" si="5"/>
        <v>1.2420255009662729E-3</v>
      </c>
    </row>
    <row r="245" spans="1:7" ht="30" x14ac:dyDescent="0.25">
      <c r="A245" s="3" t="s">
        <v>320</v>
      </c>
      <c r="B245" s="32">
        <v>1027700167110</v>
      </c>
      <c r="C245" s="44" t="s">
        <v>576</v>
      </c>
      <c r="D245" s="83" t="s">
        <v>318</v>
      </c>
      <c r="E245" s="83"/>
      <c r="F245" s="9">
        <v>286065.38</v>
      </c>
      <c r="G245" s="11">
        <f t="shared" si="5"/>
        <v>5.6027001732395237E-5</v>
      </c>
    </row>
    <row r="246" spans="1:7" x14ac:dyDescent="0.25">
      <c r="A246" s="3" t="s">
        <v>317</v>
      </c>
      <c r="B246" s="90"/>
      <c r="C246" s="90"/>
      <c r="D246" s="89"/>
      <c r="E246" s="89"/>
      <c r="F246" s="9">
        <f>SUM(F239:F245)</f>
        <v>8327842.9400000004</v>
      </c>
      <c r="G246" s="11">
        <f t="shared" si="5"/>
        <v>1.6310399770377508E-3</v>
      </c>
    </row>
    <row r="248" spans="1:7" ht="15.75" x14ac:dyDescent="0.25">
      <c r="A248" t="s">
        <v>570</v>
      </c>
      <c r="B248" s="12"/>
    </row>
    <row r="249" spans="1:7" ht="30" x14ac:dyDescent="0.25">
      <c r="A249" s="2" t="s">
        <v>19</v>
      </c>
      <c r="B249" s="22" t="s">
        <v>1</v>
      </c>
      <c r="C249" s="33" t="s">
        <v>581</v>
      </c>
      <c r="D249" s="70" t="s">
        <v>585</v>
      </c>
      <c r="E249" s="71"/>
      <c r="F249" s="4" t="s">
        <v>18</v>
      </c>
      <c r="G249" s="2" t="s">
        <v>2</v>
      </c>
    </row>
    <row r="250" spans="1:7" ht="30" x14ac:dyDescent="0.25">
      <c r="A250" s="3" t="s">
        <v>319</v>
      </c>
      <c r="B250" s="25">
        <v>1027700167110</v>
      </c>
      <c r="C250" s="23" t="s">
        <v>582</v>
      </c>
      <c r="D250" s="81" t="s">
        <v>587</v>
      </c>
      <c r="E250" s="82"/>
      <c r="F250" s="9">
        <v>27340.03</v>
      </c>
      <c r="G250" s="11">
        <f t="shared" ref="G250:G256" si="6">F250/$F$280</f>
        <v>5.3546497243872634E-6</v>
      </c>
    </row>
    <row r="251" spans="1:7" ht="30" x14ac:dyDescent="0.25">
      <c r="A251" s="3" t="s">
        <v>319</v>
      </c>
      <c r="B251" s="25">
        <v>1027700167110</v>
      </c>
      <c r="C251" s="23" t="s">
        <v>582</v>
      </c>
      <c r="D251" s="81" t="s">
        <v>588</v>
      </c>
      <c r="E251" s="82"/>
      <c r="F251" s="9">
        <v>16719.96</v>
      </c>
      <c r="G251" s="11">
        <f t="shared" si="6"/>
        <v>3.274668286968451E-6</v>
      </c>
    </row>
    <row r="252" spans="1:7" ht="30" x14ac:dyDescent="0.25">
      <c r="A252" s="3" t="s">
        <v>319</v>
      </c>
      <c r="B252" s="25">
        <v>1027700167110</v>
      </c>
      <c r="C252" s="23" t="s">
        <v>582</v>
      </c>
      <c r="D252" s="81" t="s">
        <v>589</v>
      </c>
      <c r="E252" s="82"/>
      <c r="F252" s="9">
        <v>98446.55</v>
      </c>
      <c r="G252" s="11">
        <f t="shared" si="6"/>
        <v>1.9281134359559113E-5</v>
      </c>
    </row>
    <row r="253" spans="1:7" ht="30" x14ac:dyDescent="0.25">
      <c r="A253" s="3" t="s">
        <v>179</v>
      </c>
      <c r="B253" s="25">
        <v>1027700067328</v>
      </c>
      <c r="C253" s="23" t="s">
        <v>583</v>
      </c>
      <c r="D253" s="81" t="s">
        <v>586</v>
      </c>
      <c r="E253" s="82"/>
      <c r="F253" s="9">
        <v>62730.01</v>
      </c>
      <c r="G253" s="11">
        <f t="shared" si="6"/>
        <v>1.2285913027795152E-5</v>
      </c>
    </row>
    <row r="254" spans="1:7" ht="30" x14ac:dyDescent="0.25">
      <c r="A254" s="3" t="s">
        <v>321</v>
      </c>
      <c r="B254" s="25">
        <v>1047796383030</v>
      </c>
      <c r="C254" s="23" t="s">
        <v>584</v>
      </c>
      <c r="D254" s="81" t="s">
        <v>590</v>
      </c>
      <c r="E254" s="82"/>
      <c r="F254" s="9">
        <v>4942.41</v>
      </c>
      <c r="G254" s="11">
        <f t="shared" si="6"/>
        <v>9.6798995261924934E-7</v>
      </c>
    </row>
    <row r="255" spans="1:7" ht="30" x14ac:dyDescent="0.25">
      <c r="A255" s="3" t="s">
        <v>321</v>
      </c>
      <c r="B255" s="25">
        <v>1047796383030</v>
      </c>
      <c r="C255" s="23" t="s">
        <v>584</v>
      </c>
      <c r="D255" s="81" t="s">
        <v>591</v>
      </c>
      <c r="E255" s="82"/>
      <c r="F255" s="9">
        <v>3669043.9</v>
      </c>
      <c r="G255" s="11">
        <f t="shared" si="6"/>
        <v>7.1859631858120748E-4</v>
      </c>
    </row>
    <row r="256" spans="1:7" x14ac:dyDescent="0.25">
      <c r="A256" s="3" t="s">
        <v>317</v>
      </c>
      <c r="B256" s="69"/>
      <c r="C256" s="70"/>
      <c r="D256" s="70"/>
      <c r="E256" s="71"/>
      <c r="F256" s="9">
        <f>SUM(F250:F255)</f>
        <v>3879222.86</v>
      </c>
      <c r="G256" s="11">
        <f t="shared" si="6"/>
        <v>7.5976067393253668E-4</v>
      </c>
    </row>
    <row r="258" spans="1:7" x14ac:dyDescent="0.25">
      <c r="A258" t="s">
        <v>571</v>
      </c>
    </row>
    <row r="259" spans="1:7" ht="46.5" customHeight="1" x14ac:dyDescent="0.25">
      <c r="A259" s="3" t="s">
        <v>20</v>
      </c>
      <c r="B259" s="90" t="s">
        <v>1</v>
      </c>
      <c r="C259" s="90"/>
      <c r="D259" s="90" t="s">
        <v>22</v>
      </c>
      <c r="E259" s="90"/>
      <c r="F259" s="5" t="s">
        <v>21</v>
      </c>
      <c r="G259" s="2" t="s">
        <v>2</v>
      </c>
    </row>
    <row r="260" spans="1:7" ht="33" hidden="1" customHeight="1" x14ac:dyDescent="0.25">
      <c r="A260" s="57"/>
      <c r="B260" s="78"/>
      <c r="C260" s="79"/>
      <c r="D260" s="66"/>
      <c r="E260" s="68"/>
      <c r="F260" s="50"/>
      <c r="G260" s="11">
        <f>F260/$F$280</f>
        <v>0</v>
      </c>
    </row>
    <row r="261" spans="1:7" ht="33" hidden="1" customHeight="1" x14ac:dyDescent="0.25">
      <c r="A261" s="57"/>
      <c r="B261" s="66"/>
      <c r="C261" s="68"/>
      <c r="D261" s="66"/>
      <c r="E261" s="68"/>
      <c r="F261" s="50"/>
      <c r="G261" s="11">
        <f>F261/$F$280</f>
        <v>0</v>
      </c>
    </row>
    <row r="262" spans="1:7" ht="16.5" customHeight="1" x14ac:dyDescent="0.25">
      <c r="A262" s="3" t="s">
        <v>317</v>
      </c>
      <c r="B262" s="76"/>
      <c r="C262" s="77"/>
      <c r="D262" s="66"/>
      <c r="E262" s="68"/>
      <c r="F262" s="9">
        <f>F260+F261</f>
        <v>0</v>
      </c>
      <c r="G262" s="11">
        <f>F262/$F$280</f>
        <v>0</v>
      </c>
    </row>
    <row r="264" spans="1:7" x14ac:dyDescent="0.25">
      <c r="A264" t="s">
        <v>572</v>
      </c>
    </row>
    <row r="265" spans="1:7" ht="30" customHeight="1" x14ac:dyDescent="0.25">
      <c r="A265" s="2" t="s">
        <v>23</v>
      </c>
      <c r="B265" s="66" t="s">
        <v>20</v>
      </c>
      <c r="C265" s="68"/>
      <c r="D265" s="2" t="s">
        <v>22</v>
      </c>
      <c r="E265" s="2" t="s">
        <v>24</v>
      </c>
      <c r="F265" s="2" t="s">
        <v>21</v>
      </c>
      <c r="G265" s="2" t="s">
        <v>2</v>
      </c>
    </row>
    <row r="266" spans="1:7" ht="45" customHeight="1" x14ac:dyDescent="0.25">
      <c r="A266" s="39" t="s">
        <v>322</v>
      </c>
      <c r="B266" s="76" t="s">
        <v>173</v>
      </c>
      <c r="C266" s="77"/>
      <c r="D266" s="62" t="s">
        <v>94</v>
      </c>
      <c r="E266" s="20">
        <v>33189</v>
      </c>
      <c r="F266" s="9">
        <v>34700877.43</v>
      </c>
      <c r="G266" s="11">
        <f>F266/$F$280</f>
        <v>6.7962999223682534E-3</v>
      </c>
    </row>
    <row r="267" spans="1:7" ht="45" customHeight="1" x14ac:dyDescent="0.25">
      <c r="A267" s="62" t="s">
        <v>322</v>
      </c>
      <c r="B267" s="76" t="s">
        <v>173</v>
      </c>
      <c r="C267" s="77"/>
      <c r="D267" s="62" t="s">
        <v>802</v>
      </c>
      <c r="E267" s="20">
        <v>145763</v>
      </c>
      <c r="F267" s="9">
        <v>142737433.46000001</v>
      </c>
      <c r="G267" s="11">
        <f t="shared" ref="G267:G269" si="7">F267/$F$280</f>
        <v>2.7955673740531168E-2</v>
      </c>
    </row>
    <row r="268" spans="1:7" ht="45" customHeight="1" x14ac:dyDescent="0.25">
      <c r="A268" s="62" t="s">
        <v>322</v>
      </c>
      <c r="B268" s="76" t="s">
        <v>173</v>
      </c>
      <c r="C268" s="77"/>
      <c r="D268" s="62" t="s">
        <v>802</v>
      </c>
      <c r="E268" s="20">
        <v>8326</v>
      </c>
      <c r="F268" s="9">
        <v>8153543.54</v>
      </c>
      <c r="G268" s="11">
        <f t="shared" si="7"/>
        <v>1.5969027711103664E-3</v>
      </c>
    </row>
    <row r="269" spans="1:7" ht="45" customHeight="1" x14ac:dyDescent="0.25">
      <c r="A269" s="62" t="s">
        <v>322</v>
      </c>
      <c r="B269" s="76" t="s">
        <v>173</v>
      </c>
      <c r="C269" s="77"/>
      <c r="D269" s="62" t="s">
        <v>132</v>
      </c>
      <c r="E269" s="20">
        <v>244</v>
      </c>
      <c r="F269" s="9">
        <v>217635.75</v>
      </c>
      <c r="G269" s="11">
        <f t="shared" si="7"/>
        <v>4.2624796269584025E-5</v>
      </c>
    </row>
    <row r="270" spans="1:7" ht="45" customHeight="1" x14ac:dyDescent="0.25">
      <c r="A270" s="55" t="s">
        <v>322</v>
      </c>
      <c r="B270" s="76" t="s">
        <v>173</v>
      </c>
      <c r="C270" s="77"/>
      <c r="D270" s="62" t="s">
        <v>132</v>
      </c>
      <c r="E270" s="20">
        <v>4148</v>
      </c>
      <c r="F270" s="9">
        <v>3699807.68</v>
      </c>
      <c r="G270" s="11">
        <f>F270/$F$280</f>
        <v>7.2462152287316008E-4</v>
      </c>
    </row>
    <row r="271" spans="1:7" ht="45" customHeight="1" x14ac:dyDescent="0.25">
      <c r="A271" s="49" t="s">
        <v>322</v>
      </c>
      <c r="B271" s="76" t="s">
        <v>173</v>
      </c>
      <c r="C271" s="77"/>
      <c r="D271" s="62" t="s">
        <v>134</v>
      </c>
      <c r="E271" s="8">
        <v>516</v>
      </c>
      <c r="F271" s="9">
        <v>399468.9</v>
      </c>
      <c r="G271" s="11">
        <f>F271/$F$280</f>
        <v>7.8237516026364397E-5</v>
      </c>
    </row>
    <row r="272" spans="1:7" x14ac:dyDescent="0.25">
      <c r="A272" s="3" t="s">
        <v>317</v>
      </c>
      <c r="B272" s="72"/>
      <c r="C272" s="72"/>
      <c r="D272" s="7"/>
      <c r="E272" s="10"/>
      <c r="F272" s="9">
        <f>SUM(F266:F271)</f>
        <v>189908766.76000002</v>
      </c>
      <c r="G272" s="11">
        <f>F272/$F$280</f>
        <v>3.7194360269178897E-2</v>
      </c>
    </row>
    <row r="274" spans="1:7" x14ac:dyDescent="0.25">
      <c r="A274" t="s">
        <v>573</v>
      </c>
    </row>
    <row r="275" spans="1:7" ht="30" x14ac:dyDescent="0.25">
      <c r="A275" s="73" t="s">
        <v>25</v>
      </c>
      <c r="B275" s="74"/>
      <c r="C275" s="74"/>
      <c r="D275" s="74"/>
      <c r="E275" s="75"/>
      <c r="F275" s="2" t="s">
        <v>21</v>
      </c>
      <c r="G275" s="2" t="s">
        <v>2</v>
      </c>
    </row>
    <row r="276" spans="1:7" x14ac:dyDescent="0.25">
      <c r="A276" s="63" t="s">
        <v>803</v>
      </c>
      <c r="B276" s="64"/>
      <c r="C276" s="64"/>
      <c r="D276" s="64"/>
      <c r="E276" s="65"/>
      <c r="F276" s="9">
        <v>555528</v>
      </c>
      <c r="G276" s="11">
        <f>F276/$F$280</f>
        <v>1.0880228924728348E-4</v>
      </c>
    </row>
    <row r="277" spans="1:7" x14ac:dyDescent="0.25">
      <c r="A277" s="63" t="s">
        <v>814</v>
      </c>
      <c r="B277" s="64"/>
      <c r="C277" s="64"/>
      <c r="D277" s="64"/>
      <c r="E277" s="65"/>
      <c r="F277" s="9">
        <v>240</v>
      </c>
      <c r="G277" s="11">
        <f>F277/$F$280</f>
        <v>4.7004920398878248E-8</v>
      </c>
    </row>
    <row r="278" spans="1:7" x14ac:dyDescent="0.25">
      <c r="A278" s="66" t="s">
        <v>317</v>
      </c>
      <c r="B278" s="67"/>
      <c r="C278" s="67"/>
      <c r="D278" s="67"/>
      <c r="E278" s="68"/>
      <c r="F278" s="9">
        <f>F276+F277</f>
        <v>555768</v>
      </c>
      <c r="G278" s="11"/>
    </row>
    <row r="280" spans="1:7" x14ac:dyDescent="0.25">
      <c r="A280" s="84" t="s">
        <v>26</v>
      </c>
      <c r="B280" s="85"/>
      <c r="C280" s="85"/>
      <c r="D280" s="85"/>
      <c r="E280" s="86"/>
      <c r="F280" s="9">
        <f>F208+F227+F231+F235+F246+F256+F262+F272+F278+F223</f>
        <v>5105848450.8300009</v>
      </c>
      <c r="G280" s="11">
        <f>F280/$F$280</f>
        <v>1</v>
      </c>
    </row>
  </sheetData>
  <autoFilter ref="A4:I4">
    <sortState ref="A5:I208">
      <sortCondition ref="D4"/>
    </sortState>
  </autoFilter>
  <mergeCells count="42">
    <mergeCell ref="A280:E280"/>
    <mergeCell ref="A1:G1"/>
    <mergeCell ref="B265:C265"/>
    <mergeCell ref="D246:E246"/>
    <mergeCell ref="B259:C259"/>
    <mergeCell ref="D259:E259"/>
    <mergeCell ref="B246:C246"/>
    <mergeCell ref="D239:E239"/>
    <mergeCell ref="D234:E234"/>
    <mergeCell ref="D238:E238"/>
    <mergeCell ref="D240:E240"/>
    <mergeCell ref="D241:E241"/>
    <mergeCell ref="D243:E243"/>
    <mergeCell ref="D249:E249"/>
    <mergeCell ref="B271:C271"/>
    <mergeCell ref="D250:E250"/>
    <mergeCell ref="D242:E242"/>
    <mergeCell ref="D235:E235"/>
    <mergeCell ref="B262:C262"/>
    <mergeCell ref="D262:E262"/>
    <mergeCell ref="D253:E253"/>
    <mergeCell ref="D254:E254"/>
    <mergeCell ref="D255:E255"/>
    <mergeCell ref="D251:E251"/>
    <mergeCell ref="D252:E252"/>
    <mergeCell ref="D244:E244"/>
    <mergeCell ref="D245:E245"/>
    <mergeCell ref="B261:C261"/>
    <mergeCell ref="D261:E261"/>
    <mergeCell ref="A276:E276"/>
    <mergeCell ref="A278:E278"/>
    <mergeCell ref="B256:E256"/>
    <mergeCell ref="B272:C272"/>
    <mergeCell ref="A275:E275"/>
    <mergeCell ref="B266:C266"/>
    <mergeCell ref="D260:E260"/>
    <mergeCell ref="B260:C260"/>
    <mergeCell ref="A277:E277"/>
    <mergeCell ref="B270:C270"/>
    <mergeCell ref="B267:C267"/>
    <mergeCell ref="B268:C268"/>
    <mergeCell ref="B269:C26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"/>
  <sheetViews>
    <sheetView topLeftCell="A219" workbookViewId="0">
      <selection activeCell="C246" sqref="C246"/>
    </sheetView>
  </sheetViews>
  <sheetFormatPr defaultRowHeight="15" x14ac:dyDescent="0.25"/>
  <cols>
    <col min="1" max="1" width="61.7109375" customWidth="1"/>
    <col min="2" max="2" width="62.5703125" customWidth="1"/>
    <col min="3" max="3" width="35.5703125" customWidth="1"/>
    <col min="4" max="4" width="28.5703125" customWidth="1"/>
    <col min="5" max="6" width="25.85546875" customWidth="1"/>
    <col min="7" max="7" width="27.28515625" customWidth="1"/>
    <col min="8" max="8" width="32.42578125" customWidth="1"/>
    <col min="9" max="10" width="27.5703125" customWidth="1"/>
    <col min="11" max="11" width="41.7109375" customWidth="1"/>
    <col min="12" max="12" width="36.5703125" customWidth="1"/>
    <col min="13" max="13" width="9.140625" customWidth="1"/>
  </cols>
  <sheetData>
    <row r="1" spans="1:7" ht="33.75" customHeight="1" x14ac:dyDescent="0.25">
      <c r="A1" s="87" t="s">
        <v>797</v>
      </c>
      <c r="B1" s="88"/>
      <c r="C1" s="88"/>
      <c r="D1" s="88"/>
      <c r="E1" s="88"/>
      <c r="F1" s="88"/>
      <c r="G1" s="88"/>
    </row>
    <row r="2" spans="1:7" ht="18.75" x14ac:dyDescent="0.3">
      <c r="A2" s="1"/>
      <c r="B2" s="1"/>
      <c r="C2" s="1"/>
    </row>
    <row r="3" spans="1:7" x14ac:dyDescent="0.25">
      <c r="A3" t="s">
        <v>564</v>
      </c>
    </row>
    <row r="4" spans="1:7" ht="45" x14ac:dyDescent="0.25">
      <c r="A4" s="15" t="s">
        <v>0</v>
      </c>
      <c r="B4" s="15" t="s">
        <v>20</v>
      </c>
      <c r="C4" s="15" t="s">
        <v>1</v>
      </c>
      <c r="D4" s="15" t="s">
        <v>22</v>
      </c>
      <c r="E4" s="15" t="s">
        <v>10</v>
      </c>
      <c r="F4" s="15" t="s">
        <v>6</v>
      </c>
      <c r="G4" s="17" t="s">
        <v>563</v>
      </c>
    </row>
    <row r="5" spans="1:7" ht="30" x14ac:dyDescent="0.25">
      <c r="A5" s="15" t="s">
        <v>477</v>
      </c>
      <c r="B5" s="15" t="s">
        <v>211</v>
      </c>
      <c r="C5" s="15" t="s">
        <v>212</v>
      </c>
      <c r="D5" s="56" t="s">
        <v>503</v>
      </c>
      <c r="E5" s="8">
        <v>1002</v>
      </c>
      <c r="F5" s="9">
        <v>1010456.88</v>
      </c>
      <c r="G5" s="11">
        <f t="shared" ref="G5:G36" si="0">F5/$F$240</f>
        <v>6.344059241915526E-4</v>
      </c>
    </row>
    <row r="6" spans="1:7" x14ac:dyDescent="0.25">
      <c r="A6" s="57" t="s">
        <v>28</v>
      </c>
      <c r="B6" s="57" t="s">
        <v>173</v>
      </c>
      <c r="C6" s="57" t="s">
        <v>174</v>
      </c>
      <c r="D6" s="57" t="s">
        <v>747</v>
      </c>
      <c r="E6" s="8">
        <v>4750</v>
      </c>
      <c r="F6" s="9">
        <v>4840487.5</v>
      </c>
      <c r="G6" s="11">
        <f t="shared" si="0"/>
        <v>3.0390549134319891E-3</v>
      </c>
    </row>
    <row r="7" spans="1:7" x14ac:dyDescent="0.25">
      <c r="A7" s="57" t="s">
        <v>554</v>
      </c>
      <c r="B7" s="57" t="s">
        <v>311</v>
      </c>
      <c r="C7" s="57" t="s">
        <v>312</v>
      </c>
      <c r="D7" s="57" t="s">
        <v>59</v>
      </c>
      <c r="E7" s="8">
        <v>9840</v>
      </c>
      <c r="F7" s="9">
        <v>9686919.4199999999</v>
      </c>
      <c r="G7" s="11">
        <f t="shared" si="0"/>
        <v>6.081841975497459E-3</v>
      </c>
    </row>
    <row r="8" spans="1:7" ht="23.25" customHeight="1" x14ac:dyDescent="0.25">
      <c r="A8" s="57" t="s">
        <v>487</v>
      </c>
      <c r="B8" s="57" t="s">
        <v>265</v>
      </c>
      <c r="C8" s="57" t="s">
        <v>266</v>
      </c>
      <c r="D8" s="57" t="s">
        <v>513</v>
      </c>
      <c r="E8" s="8">
        <v>5530</v>
      </c>
      <c r="F8" s="9">
        <v>5526018.4000000004</v>
      </c>
      <c r="G8" s="11">
        <f t="shared" si="0"/>
        <v>3.4694590927536908E-3</v>
      </c>
    </row>
    <row r="9" spans="1:7" ht="30" x14ac:dyDescent="0.25">
      <c r="A9" s="57" t="s">
        <v>409</v>
      </c>
      <c r="B9" s="57" t="s">
        <v>265</v>
      </c>
      <c r="C9" s="57" t="s">
        <v>266</v>
      </c>
      <c r="D9" s="57" t="s">
        <v>116</v>
      </c>
      <c r="E9" s="8">
        <v>333</v>
      </c>
      <c r="F9" s="9">
        <v>332760.24</v>
      </c>
      <c r="G9" s="11">
        <f t="shared" si="0"/>
        <v>2.0892041191446274E-4</v>
      </c>
    </row>
    <row r="10" spans="1:7" ht="30" x14ac:dyDescent="0.25">
      <c r="A10" s="57" t="s">
        <v>347</v>
      </c>
      <c r="B10" s="57" t="s">
        <v>203</v>
      </c>
      <c r="C10" s="57" t="s">
        <v>204</v>
      </c>
      <c r="D10" s="57" t="s">
        <v>159</v>
      </c>
      <c r="E10" s="8">
        <v>24500</v>
      </c>
      <c r="F10" s="9">
        <v>24783531.890000001</v>
      </c>
      <c r="G10" s="11">
        <f t="shared" si="0"/>
        <v>1.5560109258107349E-2</v>
      </c>
    </row>
    <row r="11" spans="1:7" ht="30" x14ac:dyDescent="0.25">
      <c r="A11" s="56" t="s">
        <v>447</v>
      </c>
      <c r="B11" s="56" t="s">
        <v>295</v>
      </c>
      <c r="C11" s="56" t="s">
        <v>296</v>
      </c>
      <c r="D11" s="56" t="s">
        <v>54</v>
      </c>
      <c r="E11" s="8">
        <v>48000</v>
      </c>
      <c r="F11" s="9">
        <v>48554400</v>
      </c>
      <c r="G11" s="11">
        <f t="shared" si="0"/>
        <v>3.0484427010449296E-2</v>
      </c>
    </row>
    <row r="12" spans="1:7" ht="30" x14ac:dyDescent="0.25">
      <c r="A12" s="56" t="s">
        <v>490</v>
      </c>
      <c r="B12" s="56" t="s">
        <v>295</v>
      </c>
      <c r="C12" s="56" t="s">
        <v>296</v>
      </c>
      <c r="D12" s="56" t="s">
        <v>516</v>
      </c>
      <c r="E12" s="8">
        <v>12150</v>
      </c>
      <c r="F12" s="9">
        <v>12065071.5</v>
      </c>
      <c r="G12" s="11">
        <f t="shared" si="0"/>
        <v>7.5749425699339701E-3</v>
      </c>
    </row>
    <row r="13" spans="1:7" ht="30" x14ac:dyDescent="0.25">
      <c r="A13" s="56" t="s">
        <v>410</v>
      </c>
      <c r="B13" s="56" t="s">
        <v>265</v>
      </c>
      <c r="C13" s="56" t="s">
        <v>266</v>
      </c>
      <c r="D13" s="56" t="s">
        <v>117</v>
      </c>
      <c r="E13" s="8">
        <v>4700</v>
      </c>
      <c r="F13" s="9">
        <v>4676500</v>
      </c>
      <c r="G13" s="11">
        <f t="shared" si="0"/>
        <v>2.9360968916177757E-3</v>
      </c>
    </row>
    <row r="14" spans="1:7" ht="30" x14ac:dyDescent="0.25">
      <c r="A14" s="56" t="s">
        <v>714</v>
      </c>
      <c r="B14" s="56" t="s">
        <v>211</v>
      </c>
      <c r="C14" s="56" t="s">
        <v>212</v>
      </c>
      <c r="D14" s="56" t="s">
        <v>711</v>
      </c>
      <c r="E14" s="8">
        <v>1000</v>
      </c>
      <c r="F14" s="9">
        <v>970380</v>
      </c>
      <c r="G14" s="11">
        <f t="shared" si="0"/>
        <v>6.0924402901487372E-4</v>
      </c>
    </row>
    <row r="15" spans="1:7" ht="30" x14ac:dyDescent="0.25">
      <c r="A15" s="56" t="s">
        <v>488</v>
      </c>
      <c r="B15" s="56" t="s">
        <v>265</v>
      </c>
      <c r="C15" s="56" t="s">
        <v>266</v>
      </c>
      <c r="D15" s="56" t="s">
        <v>514</v>
      </c>
      <c r="E15" s="8">
        <v>100</v>
      </c>
      <c r="F15" s="9">
        <v>101857</v>
      </c>
      <c r="G15" s="11">
        <f t="shared" si="0"/>
        <v>6.3949967088530263E-5</v>
      </c>
    </row>
    <row r="16" spans="1:7" x14ac:dyDescent="0.25">
      <c r="A16" s="56" t="s">
        <v>772</v>
      </c>
      <c r="B16" s="56" t="s">
        <v>173</v>
      </c>
      <c r="C16" s="56" t="s">
        <v>174</v>
      </c>
      <c r="D16" s="56" t="s">
        <v>770</v>
      </c>
      <c r="E16" s="8">
        <v>250</v>
      </c>
      <c r="F16" s="9">
        <v>248465</v>
      </c>
      <c r="G16" s="11">
        <f t="shared" si="0"/>
        <v>1.5599643198456337E-4</v>
      </c>
    </row>
    <row r="17" spans="1:8" ht="30" x14ac:dyDescent="0.25">
      <c r="A17" s="56" t="s">
        <v>416</v>
      </c>
      <c r="B17" s="56" t="s">
        <v>265</v>
      </c>
      <c r="C17" s="56" t="s">
        <v>266</v>
      </c>
      <c r="D17" s="56" t="s">
        <v>119</v>
      </c>
      <c r="E17" s="8">
        <v>140</v>
      </c>
      <c r="F17" s="9">
        <v>143536.4</v>
      </c>
      <c r="G17" s="11">
        <f t="shared" si="0"/>
        <v>9.0117989495136467E-5</v>
      </c>
      <c r="H17" s="58"/>
    </row>
    <row r="18" spans="1:8" x14ac:dyDescent="0.25">
      <c r="A18" s="53" t="s">
        <v>476</v>
      </c>
      <c r="B18" s="53" t="s">
        <v>181</v>
      </c>
      <c r="C18" s="53" t="s">
        <v>182</v>
      </c>
      <c r="D18" s="53" t="s">
        <v>502</v>
      </c>
      <c r="E18" s="8">
        <v>5000</v>
      </c>
      <c r="F18" s="9">
        <v>5034275.5</v>
      </c>
      <c r="G18" s="11">
        <f t="shared" si="0"/>
        <v>3.1607229011221048E-3</v>
      </c>
    </row>
    <row r="19" spans="1:8" ht="30" x14ac:dyDescent="0.25">
      <c r="A19" s="53" t="s">
        <v>337</v>
      </c>
      <c r="B19" s="53" t="s">
        <v>191</v>
      </c>
      <c r="C19" s="53" t="s">
        <v>192</v>
      </c>
      <c r="D19" s="53" t="s">
        <v>122</v>
      </c>
      <c r="E19" s="8">
        <v>491</v>
      </c>
      <c r="F19" s="9">
        <v>490239.78</v>
      </c>
      <c r="G19" s="11">
        <f t="shared" si="0"/>
        <v>3.0779247176422158E-4</v>
      </c>
    </row>
    <row r="20" spans="1:8" ht="30" x14ac:dyDescent="0.25">
      <c r="A20" s="53" t="s">
        <v>412</v>
      </c>
      <c r="B20" s="53" t="s">
        <v>265</v>
      </c>
      <c r="C20" s="53" t="s">
        <v>266</v>
      </c>
      <c r="D20" s="53" t="s">
        <v>118</v>
      </c>
      <c r="E20" s="8">
        <v>4000</v>
      </c>
      <c r="F20" s="9">
        <v>4278594.12</v>
      </c>
      <c r="G20" s="11">
        <f t="shared" si="0"/>
        <v>2.6862753974609415E-3</v>
      </c>
    </row>
    <row r="21" spans="1:8" x14ac:dyDescent="0.25">
      <c r="A21" s="53" t="s">
        <v>40</v>
      </c>
      <c r="B21" s="53" t="s">
        <v>173</v>
      </c>
      <c r="C21" s="53" t="s">
        <v>174</v>
      </c>
      <c r="D21" s="53" t="s">
        <v>135</v>
      </c>
      <c r="E21" s="8">
        <v>14500</v>
      </c>
      <c r="F21" s="9">
        <v>14818565</v>
      </c>
      <c r="G21" s="11">
        <f t="shared" si="0"/>
        <v>9.3036977728506286E-3</v>
      </c>
    </row>
    <row r="22" spans="1:8" ht="30" x14ac:dyDescent="0.25">
      <c r="A22" s="53" t="s">
        <v>383</v>
      </c>
      <c r="B22" s="53" t="s">
        <v>247</v>
      </c>
      <c r="C22" s="53" t="s">
        <v>248</v>
      </c>
      <c r="D22" s="53" t="s">
        <v>78</v>
      </c>
      <c r="E22" s="8">
        <v>5144</v>
      </c>
      <c r="F22" s="9">
        <v>5147240.72</v>
      </c>
      <c r="G22" s="11">
        <f t="shared" si="0"/>
        <v>3.2316470604940532E-3</v>
      </c>
    </row>
    <row r="23" spans="1:8" ht="30" x14ac:dyDescent="0.25">
      <c r="A23" s="53" t="s">
        <v>428</v>
      </c>
      <c r="B23" s="53" t="s">
        <v>275</v>
      </c>
      <c r="C23" s="53" t="s">
        <v>276</v>
      </c>
      <c r="D23" s="53" t="s">
        <v>142</v>
      </c>
      <c r="E23" s="8">
        <v>1660</v>
      </c>
      <c r="F23" s="9">
        <v>1652645.35</v>
      </c>
      <c r="G23" s="11">
        <f t="shared" si="0"/>
        <v>1.0375979632377998E-3</v>
      </c>
    </row>
    <row r="24" spans="1:8" x14ac:dyDescent="0.25">
      <c r="A24" s="3" t="s">
        <v>43</v>
      </c>
      <c r="B24" s="3" t="s">
        <v>173</v>
      </c>
      <c r="C24" s="53" t="s">
        <v>174</v>
      </c>
      <c r="D24" s="46" t="s">
        <v>93</v>
      </c>
      <c r="E24" s="8">
        <v>9000</v>
      </c>
      <c r="F24" s="9">
        <v>12063420</v>
      </c>
      <c r="G24" s="11">
        <f t="shared" si="0"/>
        <v>7.5739056910680436E-3</v>
      </c>
    </row>
    <row r="25" spans="1:8" ht="30" x14ac:dyDescent="0.25">
      <c r="A25" s="15" t="s">
        <v>386</v>
      </c>
      <c r="B25" s="15" t="s">
        <v>247</v>
      </c>
      <c r="C25" s="53" t="s">
        <v>248</v>
      </c>
      <c r="D25" s="53" t="s">
        <v>79</v>
      </c>
      <c r="E25" s="8">
        <v>22100</v>
      </c>
      <c r="F25" s="9">
        <v>21687835</v>
      </c>
      <c r="G25" s="11">
        <f t="shared" si="0"/>
        <v>1.3616504849656624E-2</v>
      </c>
    </row>
    <row r="26" spans="1:8" ht="30" x14ac:dyDescent="0.25">
      <c r="A26" s="15" t="s">
        <v>356</v>
      </c>
      <c r="B26" s="15" t="s">
        <v>211</v>
      </c>
      <c r="C26" s="15" t="s">
        <v>212</v>
      </c>
      <c r="D26" s="35" t="s">
        <v>105</v>
      </c>
      <c r="E26" s="8">
        <v>4700</v>
      </c>
      <c r="F26" s="9">
        <v>4800439</v>
      </c>
      <c r="G26" s="11">
        <f t="shared" si="0"/>
        <v>3.013910836373515E-3</v>
      </c>
    </row>
    <row r="27" spans="1:8" x14ac:dyDescent="0.25">
      <c r="A27" s="15" t="s">
        <v>400</v>
      </c>
      <c r="B27" s="15" t="s">
        <v>255</v>
      </c>
      <c r="C27" s="15" t="s">
        <v>256</v>
      </c>
      <c r="D27" s="35" t="s">
        <v>89</v>
      </c>
      <c r="E27" s="8">
        <v>342</v>
      </c>
      <c r="F27" s="9">
        <v>344691.54</v>
      </c>
      <c r="G27" s="11">
        <f t="shared" si="0"/>
        <v>2.1641136729625663E-4</v>
      </c>
    </row>
    <row r="28" spans="1:8" x14ac:dyDescent="0.25">
      <c r="A28" s="15" t="s">
        <v>773</v>
      </c>
      <c r="B28" s="15" t="s">
        <v>285</v>
      </c>
      <c r="C28" s="15" t="s">
        <v>286</v>
      </c>
      <c r="D28" s="56" t="s">
        <v>771</v>
      </c>
      <c r="E28" s="8">
        <v>3000</v>
      </c>
      <c r="F28" s="9">
        <v>3131753.79</v>
      </c>
      <c r="G28" s="11">
        <f t="shared" si="0"/>
        <v>1.9662423966922246E-3</v>
      </c>
    </row>
    <row r="29" spans="1:8" ht="30" x14ac:dyDescent="0.25">
      <c r="A29" s="15" t="s">
        <v>388</v>
      </c>
      <c r="B29" s="15" t="s">
        <v>247</v>
      </c>
      <c r="C29" s="15" t="s">
        <v>248</v>
      </c>
      <c r="D29" s="35" t="s">
        <v>633</v>
      </c>
      <c r="E29" s="8">
        <v>2440</v>
      </c>
      <c r="F29" s="9">
        <v>2468304</v>
      </c>
      <c r="G29" s="11">
        <f t="shared" si="0"/>
        <v>1.5497016362595365E-3</v>
      </c>
    </row>
    <row r="30" spans="1:8" x14ac:dyDescent="0.25">
      <c r="A30" s="15" t="s">
        <v>435</v>
      </c>
      <c r="B30" s="15" t="s">
        <v>285</v>
      </c>
      <c r="C30" s="15" t="s">
        <v>286</v>
      </c>
      <c r="D30" s="56" t="s">
        <v>154</v>
      </c>
      <c r="E30" s="8">
        <v>9220</v>
      </c>
      <c r="F30" s="9">
        <v>9427357.8000000007</v>
      </c>
      <c r="G30" s="11">
        <f t="shared" si="0"/>
        <v>5.9188786341812455E-3</v>
      </c>
    </row>
    <row r="31" spans="1:8" x14ac:dyDescent="0.25">
      <c r="A31" s="46" t="s">
        <v>471</v>
      </c>
      <c r="B31" s="46" t="s">
        <v>526</v>
      </c>
      <c r="C31" s="46" t="s">
        <v>527</v>
      </c>
      <c r="D31" s="46" t="s">
        <v>497</v>
      </c>
      <c r="E31" s="8">
        <v>142</v>
      </c>
      <c r="F31" s="9">
        <v>118304.74</v>
      </c>
      <c r="G31" s="11">
        <f t="shared" si="0"/>
        <v>7.4276527184357778E-5</v>
      </c>
    </row>
    <row r="32" spans="1:8" x14ac:dyDescent="0.25">
      <c r="A32" s="56" t="s">
        <v>469</v>
      </c>
      <c r="B32" s="56" t="s">
        <v>175</v>
      </c>
      <c r="C32" s="56" t="s">
        <v>176</v>
      </c>
      <c r="D32" s="56" t="s">
        <v>495</v>
      </c>
      <c r="E32" s="8">
        <v>220</v>
      </c>
      <c r="F32" s="9">
        <v>203830</v>
      </c>
      <c r="G32" s="11">
        <f t="shared" si="0"/>
        <v>1.2797276369473992E-4</v>
      </c>
    </row>
    <row r="33" spans="1:7" x14ac:dyDescent="0.25">
      <c r="A33" s="15" t="s">
        <v>42</v>
      </c>
      <c r="B33" s="15" t="s">
        <v>173</v>
      </c>
      <c r="C33" s="15" t="s">
        <v>174</v>
      </c>
      <c r="D33" s="35" t="s">
        <v>137</v>
      </c>
      <c r="E33" s="8">
        <v>18850</v>
      </c>
      <c r="F33" s="9">
        <v>18999480.5</v>
      </c>
      <c r="G33" s="11">
        <f t="shared" si="0"/>
        <v>1.1928646560120292E-2</v>
      </c>
    </row>
    <row r="34" spans="1:7" x14ac:dyDescent="0.25">
      <c r="A34" s="15" t="s">
        <v>473</v>
      </c>
      <c r="B34" s="15" t="s">
        <v>530</v>
      </c>
      <c r="C34" s="56" t="s">
        <v>531</v>
      </c>
      <c r="D34" s="46" t="s">
        <v>499</v>
      </c>
      <c r="E34" s="8">
        <v>14717</v>
      </c>
      <c r="F34" s="9">
        <v>4536515.25</v>
      </c>
      <c r="G34" s="11">
        <f t="shared" si="0"/>
        <v>2.8482087724370012E-3</v>
      </c>
    </row>
    <row r="35" spans="1:7" x14ac:dyDescent="0.25">
      <c r="A35" s="15" t="s">
        <v>472</v>
      </c>
      <c r="B35" s="15" t="s">
        <v>528</v>
      </c>
      <c r="C35" s="15" t="s">
        <v>529</v>
      </c>
      <c r="D35" s="35" t="s">
        <v>498</v>
      </c>
      <c r="E35" s="8">
        <v>463</v>
      </c>
      <c r="F35" s="9">
        <v>234393.69</v>
      </c>
      <c r="G35" s="11">
        <f t="shared" si="0"/>
        <v>1.4716189129131198E-4</v>
      </c>
    </row>
    <row r="36" spans="1:7" ht="30" x14ac:dyDescent="0.25">
      <c r="A36" s="15" t="s">
        <v>411</v>
      </c>
      <c r="B36" s="15" t="s">
        <v>265</v>
      </c>
      <c r="C36" s="56" t="s">
        <v>266</v>
      </c>
      <c r="D36" s="35" t="s">
        <v>112</v>
      </c>
      <c r="E36" s="8">
        <v>5446</v>
      </c>
      <c r="F36" s="9">
        <v>5643254.1200000001</v>
      </c>
      <c r="G36" s="11">
        <f t="shared" si="0"/>
        <v>3.5430644457053791E-3</v>
      </c>
    </row>
    <row r="37" spans="1:7" x14ac:dyDescent="0.25">
      <c r="A37" s="15" t="s">
        <v>29</v>
      </c>
      <c r="B37" s="15" t="s">
        <v>173</v>
      </c>
      <c r="C37" s="15" t="s">
        <v>174</v>
      </c>
      <c r="D37" s="53" t="s">
        <v>124</v>
      </c>
      <c r="E37" s="8">
        <v>10</v>
      </c>
      <c r="F37" s="9">
        <v>10216.9</v>
      </c>
      <c r="G37" s="11">
        <f t="shared" ref="G37:G68" si="1">F37/$F$240</f>
        <v>6.4145853377461031E-6</v>
      </c>
    </row>
    <row r="38" spans="1:7" x14ac:dyDescent="0.25">
      <c r="A38" s="15" t="s">
        <v>401</v>
      </c>
      <c r="B38" s="15" t="s">
        <v>257</v>
      </c>
      <c r="C38" s="15" t="s">
        <v>258</v>
      </c>
      <c r="D38" s="35" t="s">
        <v>90</v>
      </c>
      <c r="E38" s="8">
        <v>960</v>
      </c>
      <c r="F38" s="9">
        <v>983721.6</v>
      </c>
      <c r="G38" s="11">
        <f t="shared" si="1"/>
        <v>6.1762042809307492E-4</v>
      </c>
    </row>
    <row r="39" spans="1:7" x14ac:dyDescent="0.25">
      <c r="A39" s="62" t="s">
        <v>30</v>
      </c>
      <c r="B39" s="62" t="s">
        <v>173</v>
      </c>
      <c r="C39" s="62" t="s">
        <v>174</v>
      </c>
      <c r="D39" s="62" t="s">
        <v>125</v>
      </c>
      <c r="E39" s="8">
        <v>13000</v>
      </c>
      <c r="F39" s="9">
        <v>12776010</v>
      </c>
      <c r="G39" s="11">
        <f t="shared" si="1"/>
        <v>8.0212986738538682E-3</v>
      </c>
    </row>
    <row r="40" spans="1:7" x14ac:dyDescent="0.25">
      <c r="A40" s="62" t="s">
        <v>394</v>
      </c>
      <c r="B40" s="62" t="s">
        <v>249</v>
      </c>
      <c r="C40" s="62" t="s">
        <v>250</v>
      </c>
      <c r="D40" s="62" t="s">
        <v>67</v>
      </c>
      <c r="E40" s="8">
        <v>7000</v>
      </c>
      <c r="F40" s="9">
        <v>7065660</v>
      </c>
      <c r="G40" s="11">
        <f t="shared" si="1"/>
        <v>4.43610870591854E-3</v>
      </c>
    </row>
    <row r="41" spans="1:7" ht="30" x14ac:dyDescent="0.25">
      <c r="A41" s="62" t="s">
        <v>384</v>
      </c>
      <c r="B41" s="62" t="s">
        <v>247</v>
      </c>
      <c r="C41" s="62" t="s">
        <v>248</v>
      </c>
      <c r="D41" s="62" t="s">
        <v>74</v>
      </c>
      <c r="E41" s="8">
        <v>21849</v>
      </c>
      <c r="F41" s="9">
        <v>22135221.899999999</v>
      </c>
      <c r="G41" s="11">
        <f t="shared" si="1"/>
        <v>1.3897392540545218E-2</v>
      </c>
    </row>
    <row r="42" spans="1:7" ht="30" x14ac:dyDescent="0.25">
      <c r="A42" s="62" t="s">
        <v>413</v>
      </c>
      <c r="B42" s="62" t="s">
        <v>265</v>
      </c>
      <c r="C42" s="62" t="s">
        <v>266</v>
      </c>
      <c r="D42" s="62" t="s">
        <v>113</v>
      </c>
      <c r="E42" s="8">
        <v>7098</v>
      </c>
      <c r="F42" s="9">
        <v>7083378.1200000001</v>
      </c>
      <c r="G42" s="11">
        <f t="shared" si="1"/>
        <v>4.4472328622442775E-3</v>
      </c>
    </row>
    <row r="43" spans="1:7" x14ac:dyDescent="0.25">
      <c r="A43" s="62" t="s">
        <v>470</v>
      </c>
      <c r="B43" s="62" t="s">
        <v>524</v>
      </c>
      <c r="C43" s="62" t="s">
        <v>525</v>
      </c>
      <c r="D43" s="62" t="s">
        <v>496</v>
      </c>
      <c r="E43" s="8">
        <v>138</v>
      </c>
      <c r="F43" s="9">
        <v>106735.41</v>
      </c>
      <c r="G43" s="11">
        <f t="shared" si="1"/>
        <v>6.7012831289757057E-5</v>
      </c>
    </row>
    <row r="44" spans="1:7" ht="16.5" customHeight="1" x14ac:dyDescent="0.25">
      <c r="A44" s="62" t="s">
        <v>369</v>
      </c>
      <c r="B44" s="62" t="s">
        <v>229</v>
      </c>
      <c r="C44" s="62" t="s">
        <v>230</v>
      </c>
      <c r="D44" s="62" t="s">
        <v>82</v>
      </c>
      <c r="E44" s="8">
        <v>5500</v>
      </c>
      <c r="F44" s="9">
        <v>5685240</v>
      </c>
      <c r="G44" s="11">
        <f t="shared" si="1"/>
        <v>3.5694248887204196E-3</v>
      </c>
    </row>
    <row r="45" spans="1:7" x14ac:dyDescent="0.25">
      <c r="A45" s="15" t="s">
        <v>379</v>
      </c>
      <c r="B45" s="15" t="s">
        <v>243</v>
      </c>
      <c r="C45" s="53" t="s">
        <v>244</v>
      </c>
      <c r="D45" s="38" t="s">
        <v>51</v>
      </c>
      <c r="E45" s="8">
        <v>2990</v>
      </c>
      <c r="F45" s="9">
        <v>3094171.6</v>
      </c>
      <c r="G45" s="11">
        <f t="shared" si="1"/>
        <v>1.9426467693557147E-3</v>
      </c>
    </row>
    <row r="46" spans="1:7" ht="30" x14ac:dyDescent="0.25">
      <c r="A46" s="15" t="s">
        <v>353</v>
      </c>
      <c r="B46" s="15" t="s">
        <v>211</v>
      </c>
      <c r="C46" s="15" t="s">
        <v>212</v>
      </c>
      <c r="D46" s="35" t="s">
        <v>100</v>
      </c>
      <c r="E46" s="8">
        <v>4737</v>
      </c>
      <c r="F46" s="9">
        <v>4787828.01</v>
      </c>
      <c r="G46" s="11">
        <f t="shared" si="1"/>
        <v>3.0059931439669666E-3</v>
      </c>
    </row>
    <row r="47" spans="1:7" x14ac:dyDescent="0.25">
      <c r="A47" s="15" t="s">
        <v>398</v>
      </c>
      <c r="B47" s="15" t="s">
        <v>251</v>
      </c>
      <c r="C47" s="15" t="s">
        <v>252</v>
      </c>
      <c r="D47" s="35" t="s">
        <v>72</v>
      </c>
      <c r="E47" s="8">
        <v>19000</v>
      </c>
      <c r="F47" s="9">
        <v>13430910</v>
      </c>
      <c r="G47" s="11">
        <f t="shared" si="1"/>
        <v>8.4324715284075907E-3</v>
      </c>
    </row>
    <row r="48" spans="1:7" x14ac:dyDescent="0.25">
      <c r="A48" s="15" t="s">
        <v>406</v>
      </c>
      <c r="B48" s="15" t="s">
        <v>261</v>
      </c>
      <c r="C48" s="54" t="s">
        <v>262</v>
      </c>
      <c r="D48" s="35" t="s">
        <v>86</v>
      </c>
      <c r="E48" s="8">
        <v>4973</v>
      </c>
      <c r="F48" s="9">
        <v>4961959.9400000004</v>
      </c>
      <c r="G48" s="11">
        <f t="shared" si="1"/>
        <v>3.1153202515055971E-3</v>
      </c>
    </row>
    <row r="49" spans="1:7" x14ac:dyDescent="0.25">
      <c r="A49" s="15" t="s">
        <v>27</v>
      </c>
      <c r="B49" s="15" t="s">
        <v>173</v>
      </c>
      <c r="C49" s="15" t="s">
        <v>174</v>
      </c>
      <c r="D49" s="53" t="s">
        <v>123</v>
      </c>
      <c r="E49" s="8">
        <v>48125</v>
      </c>
      <c r="F49" s="9">
        <v>49369031.25</v>
      </c>
      <c r="G49" s="11">
        <f t="shared" si="1"/>
        <v>3.0995885639967032E-2</v>
      </c>
    </row>
    <row r="50" spans="1:7" x14ac:dyDescent="0.25">
      <c r="A50" s="15" t="s">
        <v>681</v>
      </c>
      <c r="B50" s="15" t="s">
        <v>285</v>
      </c>
      <c r="C50" s="15" t="s">
        <v>286</v>
      </c>
      <c r="D50" s="39" t="s">
        <v>678</v>
      </c>
      <c r="E50" s="8">
        <v>4000</v>
      </c>
      <c r="F50" s="9">
        <v>3993000</v>
      </c>
      <c r="G50" s="11">
        <f t="shared" si="1"/>
        <v>2.5069677939120664E-3</v>
      </c>
    </row>
    <row r="51" spans="1:7" x14ac:dyDescent="0.25">
      <c r="A51" s="38" t="s">
        <v>484</v>
      </c>
      <c r="B51" s="38" t="s">
        <v>257</v>
      </c>
      <c r="C51" s="38" t="s">
        <v>258</v>
      </c>
      <c r="D51" s="38" t="s">
        <v>510</v>
      </c>
      <c r="E51" s="8">
        <v>30000</v>
      </c>
      <c r="F51" s="9">
        <v>30888900</v>
      </c>
      <c r="G51" s="11">
        <f t="shared" si="1"/>
        <v>1.9393307660748916E-2</v>
      </c>
    </row>
    <row r="52" spans="1:7" x14ac:dyDescent="0.25">
      <c r="A52" s="15" t="s">
        <v>46</v>
      </c>
      <c r="B52" s="15" t="s">
        <v>175</v>
      </c>
      <c r="C52" s="40" t="s">
        <v>176</v>
      </c>
      <c r="D52" s="38" t="s">
        <v>87</v>
      </c>
      <c r="E52" s="8">
        <v>30000</v>
      </c>
      <c r="F52" s="9">
        <v>15033000</v>
      </c>
      <c r="G52" s="11">
        <f t="shared" si="1"/>
        <v>9.4383287868470053E-3</v>
      </c>
    </row>
    <row r="53" spans="1:7" x14ac:dyDescent="0.25">
      <c r="A53" s="15" t="s">
        <v>474</v>
      </c>
      <c r="B53" s="15" t="s">
        <v>532</v>
      </c>
      <c r="C53" s="15" t="s">
        <v>533</v>
      </c>
      <c r="D53" s="35" t="s">
        <v>500</v>
      </c>
      <c r="E53" s="8">
        <v>14650</v>
      </c>
      <c r="F53" s="9">
        <v>14562100</v>
      </c>
      <c r="G53" s="11">
        <f t="shared" si="1"/>
        <v>9.1426786155088657E-3</v>
      </c>
    </row>
    <row r="54" spans="1:7" ht="30" x14ac:dyDescent="0.25">
      <c r="A54" s="15" t="s">
        <v>389</v>
      </c>
      <c r="B54" s="15" t="s">
        <v>247</v>
      </c>
      <c r="C54" s="15" t="s">
        <v>248</v>
      </c>
      <c r="D54" s="35" t="s">
        <v>75</v>
      </c>
      <c r="E54" s="8">
        <v>6200</v>
      </c>
      <c r="F54" s="9">
        <v>6159452</v>
      </c>
      <c r="G54" s="11">
        <f t="shared" si="1"/>
        <v>3.8671544683564398E-3</v>
      </c>
    </row>
    <row r="55" spans="1:7" ht="30" x14ac:dyDescent="0.25">
      <c r="A55" s="15" t="s">
        <v>414</v>
      </c>
      <c r="B55" s="15" t="s">
        <v>265</v>
      </c>
      <c r="C55" s="15" t="s">
        <v>266</v>
      </c>
      <c r="D55" s="35" t="s">
        <v>114</v>
      </c>
      <c r="E55" s="8">
        <v>5410</v>
      </c>
      <c r="F55" s="9">
        <v>5405834.2999999998</v>
      </c>
      <c r="G55" s="11">
        <f t="shared" si="1"/>
        <v>3.3940026269284195E-3</v>
      </c>
    </row>
    <row r="56" spans="1:7" x14ac:dyDescent="0.25">
      <c r="A56" s="15" t="s">
        <v>478</v>
      </c>
      <c r="B56" s="15" t="s">
        <v>219</v>
      </c>
      <c r="C56" s="62" t="s">
        <v>220</v>
      </c>
      <c r="D56" s="35" t="s">
        <v>504</v>
      </c>
      <c r="E56" s="8">
        <v>20000</v>
      </c>
      <c r="F56" s="9">
        <v>19464600</v>
      </c>
      <c r="G56" s="11">
        <f t="shared" si="1"/>
        <v>1.222066749846752E-2</v>
      </c>
    </row>
    <row r="57" spans="1:7" x14ac:dyDescent="0.25">
      <c r="A57" s="15" t="s">
        <v>480</v>
      </c>
      <c r="B57" s="15" t="s">
        <v>219</v>
      </c>
      <c r="C57" s="15" t="s">
        <v>220</v>
      </c>
      <c r="D57" s="53" t="s">
        <v>506</v>
      </c>
      <c r="E57" s="8">
        <v>5500</v>
      </c>
      <c r="F57" s="9">
        <v>5331315</v>
      </c>
      <c r="G57" s="11">
        <f t="shared" si="1"/>
        <v>3.3472163797145776E-3</v>
      </c>
    </row>
    <row r="58" spans="1:7" ht="30" x14ac:dyDescent="0.25">
      <c r="A58" s="15" t="s">
        <v>415</v>
      </c>
      <c r="B58" s="15" t="s">
        <v>265</v>
      </c>
      <c r="C58" s="15" t="s">
        <v>266</v>
      </c>
      <c r="D58" s="35" t="s">
        <v>115</v>
      </c>
      <c r="E58" s="8">
        <v>12170</v>
      </c>
      <c r="F58" s="9">
        <v>11915647</v>
      </c>
      <c r="G58" s="11">
        <f t="shared" si="1"/>
        <v>7.4811277917918688E-3</v>
      </c>
    </row>
    <row r="59" spans="1:7" x14ac:dyDescent="0.25">
      <c r="A59" s="15" t="s">
        <v>397</v>
      </c>
      <c r="B59" s="15" t="s">
        <v>249</v>
      </c>
      <c r="C59" s="46" t="s">
        <v>250</v>
      </c>
      <c r="D59" s="35" t="s">
        <v>69</v>
      </c>
      <c r="E59" s="8">
        <v>30048</v>
      </c>
      <c r="F59" s="9">
        <v>29623121.280000001</v>
      </c>
      <c r="G59" s="11">
        <f t="shared" si="1"/>
        <v>1.859860030155552E-2</v>
      </c>
    </row>
    <row r="60" spans="1:7" x14ac:dyDescent="0.25">
      <c r="A60" s="15" t="s">
        <v>424</v>
      </c>
      <c r="B60" s="15" t="s">
        <v>271</v>
      </c>
      <c r="C60" s="15" t="s">
        <v>272</v>
      </c>
      <c r="D60" s="56" t="s">
        <v>138</v>
      </c>
      <c r="E60" s="8">
        <v>19998</v>
      </c>
      <c r="F60" s="9">
        <v>19592946.710000001</v>
      </c>
      <c r="G60" s="11">
        <f t="shared" si="1"/>
        <v>1.2301248782821282E-2</v>
      </c>
    </row>
    <row r="61" spans="1:7" x14ac:dyDescent="0.25">
      <c r="A61" s="15" t="s">
        <v>44</v>
      </c>
      <c r="B61" s="15" t="s">
        <v>173</v>
      </c>
      <c r="C61" s="57" t="s">
        <v>174</v>
      </c>
      <c r="D61" s="57" t="s">
        <v>94</v>
      </c>
      <c r="E61" s="8">
        <v>19949</v>
      </c>
      <c r="F61" s="9">
        <v>22879430.84</v>
      </c>
      <c r="G61" s="11">
        <f t="shared" si="1"/>
        <v>1.4364637179794262E-2</v>
      </c>
    </row>
    <row r="62" spans="1:7" x14ac:dyDescent="0.25">
      <c r="A62" s="46" t="s">
        <v>682</v>
      </c>
      <c r="B62" s="46" t="s">
        <v>301</v>
      </c>
      <c r="C62" s="56" t="s">
        <v>302</v>
      </c>
      <c r="D62" s="62" t="s">
        <v>679</v>
      </c>
      <c r="E62" s="8">
        <v>3000</v>
      </c>
      <c r="F62" s="9">
        <v>3041580</v>
      </c>
      <c r="G62" s="11">
        <f t="shared" si="1"/>
        <v>1.9096276239937548E-3</v>
      </c>
    </row>
    <row r="63" spans="1:7" ht="30" x14ac:dyDescent="0.25">
      <c r="A63" s="15" t="s">
        <v>355</v>
      </c>
      <c r="B63" s="15" t="s">
        <v>211</v>
      </c>
      <c r="C63" s="56" t="s">
        <v>212</v>
      </c>
      <c r="D63" s="54" t="s">
        <v>101</v>
      </c>
      <c r="E63" s="8">
        <v>630</v>
      </c>
      <c r="F63" s="9">
        <v>619009.14</v>
      </c>
      <c r="G63" s="11">
        <f t="shared" si="1"/>
        <v>3.8863911297701113E-4</v>
      </c>
    </row>
    <row r="64" spans="1:7" ht="30" x14ac:dyDescent="0.25">
      <c r="A64" s="15" t="s">
        <v>357</v>
      </c>
      <c r="B64" s="15" t="s">
        <v>211</v>
      </c>
      <c r="C64" s="15" t="s">
        <v>212</v>
      </c>
      <c r="D64" s="38" t="s">
        <v>102</v>
      </c>
      <c r="E64" s="8">
        <v>2000</v>
      </c>
      <c r="F64" s="9">
        <v>1980400</v>
      </c>
      <c r="G64" s="11">
        <f t="shared" si="1"/>
        <v>1.2433756621746696E-3</v>
      </c>
    </row>
    <row r="65" spans="1:7" ht="30" x14ac:dyDescent="0.25">
      <c r="A65" s="15" t="s">
        <v>335</v>
      </c>
      <c r="B65" s="15" t="s">
        <v>191</v>
      </c>
      <c r="C65" s="56" t="s">
        <v>192</v>
      </c>
      <c r="D65" s="56" t="s">
        <v>120</v>
      </c>
      <c r="E65" s="8">
        <v>4500</v>
      </c>
      <c r="F65" s="9">
        <v>4560075</v>
      </c>
      <c r="G65" s="11">
        <f t="shared" si="1"/>
        <v>2.8630005416537857E-3</v>
      </c>
    </row>
    <row r="66" spans="1:7" ht="30" x14ac:dyDescent="0.25">
      <c r="A66" s="15" t="s">
        <v>439</v>
      </c>
      <c r="B66" s="15" t="s">
        <v>289</v>
      </c>
      <c r="C66" s="48" t="s">
        <v>290</v>
      </c>
      <c r="D66" s="60" t="s">
        <v>158</v>
      </c>
      <c r="E66" s="8">
        <v>5735</v>
      </c>
      <c r="F66" s="9">
        <v>5833699.3499999996</v>
      </c>
      <c r="G66" s="11">
        <f t="shared" si="1"/>
        <v>3.6626337064402091E-3</v>
      </c>
    </row>
    <row r="67" spans="1:7" x14ac:dyDescent="0.25">
      <c r="A67" s="15" t="s">
        <v>438</v>
      </c>
      <c r="B67" s="15" t="s">
        <v>287</v>
      </c>
      <c r="C67" s="15" t="s">
        <v>288</v>
      </c>
      <c r="D67" s="35" t="s">
        <v>155</v>
      </c>
      <c r="E67" s="8">
        <v>3000</v>
      </c>
      <c r="F67" s="9">
        <v>3129510</v>
      </c>
      <c r="G67" s="11">
        <f t="shared" si="1"/>
        <v>1.9648336540760707E-3</v>
      </c>
    </row>
    <row r="68" spans="1:7" x14ac:dyDescent="0.25">
      <c r="A68" s="15" t="s">
        <v>332</v>
      </c>
      <c r="B68" s="15" t="s">
        <v>187</v>
      </c>
      <c r="C68" s="54" t="s">
        <v>188</v>
      </c>
      <c r="D68" s="35" t="s">
        <v>106</v>
      </c>
      <c r="E68" s="8">
        <v>9996</v>
      </c>
      <c r="F68" s="9">
        <v>10396739.640000001</v>
      </c>
      <c r="G68" s="11">
        <f t="shared" si="1"/>
        <v>6.5274959777533014E-3</v>
      </c>
    </row>
    <row r="69" spans="1:7" x14ac:dyDescent="0.25">
      <c r="A69" s="15" t="s">
        <v>493</v>
      </c>
      <c r="B69" s="15" t="s">
        <v>301</v>
      </c>
      <c r="C69" s="46" t="s">
        <v>302</v>
      </c>
      <c r="D69" s="35" t="s">
        <v>519</v>
      </c>
      <c r="E69" s="8">
        <v>3500</v>
      </c>
      <c r="F69" s="9">
        <v>3576825</v>
      </c>
      <c r="G69" s="11">
        <f t="shared" ref="G69:G100" si="2">F69/$F$240</f>
        <v>2.2456762032205175E-3</v>
      </c>
    </row>
    <row r="70" spans="1:7" ht="30" x14ac:dyDescent="0.25">
      <c r="A70" s="15" t="s">
        <v>358</v>
      </c>
      <c r="B70" s="15" t="s">
        <v>211</v>
      </c>
      <c r="C70" s="54" t="s">
        <v>212</v>
      </c>
      <c r="D70" s="35" t="s">
        <v>103</v>
      </c>
      <c r="E70" s="8">
        <v>500</v>
      </c>
      <c r="F70" s="9">
        <v>522370</v>
      </c>
      <c r="G70" s="11">
        <f t="shared" si="2"/>
        <v>3.2796513060502028E-4</v>
      </c>
    </row>
    <row r="71" spans="1:7" x14ac:dyDescent="0.25">
      <c r="A71" s="15" t="s">
        <v>33</v>
      </c>
      <c r="B71" s="15" t="s">
        <v>173</v>
      </c>
      <c r="C71" s="54" t="s">
        <v>174</v>
      </c>
      <c r="D71" s="56" t="s">
        <v>128</v>
      </c>
      <c r="E71" s="8">
        <v>40000</v>
      </c>
      <c r="F71" s="9">
        <v>39839200</v>
      </c>
      <c r="G71" s="11">
        <f t="shared" si="2"/>
        <v>2.5012670006316452E-2</v>
      </c>
    </row>
    <row r="72" spans="1:7" ht="30" x14ac:dyDescent="0.25">
      <c r="A72" s="15" t="s">
        <v>756</v>
      </c>
      <c r="B72" s="15" t="s">
        <v>313</v>
      </c>
      <c r="C72" s="54" t="s">
        <v>314</v>
      </c>
      <c r="D72" s="35" t="s">
        <v>757</v>
      </c>
      <c r="E72" s="8">
        <v>5000</v>
      </c>
      <c r="F72" s="9">
        <v>5121150</v>
      </c>
      <c r="G72" s="11">
        <f t="shared" si="2"/>
        <v>3.2152662453776054E-3</v>
      </c>
    </row>
    <row r="73" spans="1:7" x14ac:dyDescent="0.25">
      <c r="A73" s="15" t="s">
        <v>486</v>
      </c>
      <c r="B73" s="15" t="s">
        <v>261</v>
      </c>
      <c r="C73" s="15" t="s">
        <v>262</v>
      </c>
      <c r="D73" s="53" t="s">
        <v>512</v>
      </c>
      <c r="E73" s="8">
        <v>180</v>
      </c>
      <c r="F73" s="9">
        <v>183925.8</v>
      </c>
      <c r="G73" s="11">
        <f t="shared" si="2"/>
        <v>1.1547609743789429E-4</v>
      </c>
    </row>
    <row r="74" spans="1:7" x14ac:dyDescent="0.25">
      <c r="A74" s="15" t="s">
        <v>485</v>
      </c>
      <c r="B74" s="15" t="s">
        <v>259</v>
      </c>
      <c r="C74" s="15" t="s">
        <v>260</v>
      </c>
      <c r="D74" s="46" t="s">
        <v>511</v>
      </c>
      <c r="E74" s="8">
        <v>10802</v>
      </c>
      <c r="F74" s="9">
        <v>11042236.48</v>
      </c>
      <c r="G74" s="11">
        <f t="shared" si="2"/>
        <v>6.9327651460357976E-3</v>
      </c>
    </row>
    <row r="75" spans="1:7" ht="30" x14ac:dyDescent="0.25">
      <c r="A75" s="15" t="s">
        <v>391</v>
      </c>
      <c r="B75" s="15" t="s">
        <v>247</v>
      </c>
      <c r="C75" s="15" t="s">
        <v>248</v>
      </c>
      <c r="D75" s="35" t="s">
        <v>76</v>
      </c>
      <c r="E75" s="8">
        <v>10500</v>
      </c>
      <c r="F75" s="9">
        <v>10733730</v>
      </c>
      <c r="G75" s="11">
        <f t="shared" si="2"/>
        <v>6.739072231041263E-3</v>
      </c>
    </row>
    <row r="76" spans="1:7" x14ac:dyDescent="0.25">
      <c r="A76" s="15" t="s">
        <v>399</v>
      </c>
      <c r="B76" s="15" t="s">
        <v>253</v>
      </c>
      <c r="C76" s="15" t="s">
        <v>254</v>
      </c>
      <c r="D76" s="35" t="s">
        <v>81</v>
      </c>
      <c r="E76" s="8">
        <v>7000</v>
      </c>
      <c r="F76" s="9">
        <v>3575320</v>
      </c>
      <c r="G76" s="11">
        <f t="shared" si="2"/>
        <v>2.2447313030126946E-3</v>
      </c>
    </row>
    <row r="77" spans="1:7" ht="30" x14ac:dyDescent="0.25">
      <c r="A77" s="15" t="s">
        <v>377</v>
      </c>
      <c r="B77" s="15" t="s">
        <v>241</v>
      </c>
      <c r="C77" s="56" t="s">
        <v>242</v>
      </c>
      <c r="D77" s="56" t="s">
        <v>157</v>
      </c>
      <c r="E77" s="8">
        <v>19650</v>
      </c>
      <c r="F77" s="9">
        <v>20043786</v>
      </c>
      <c r="G77" s="11">
        <f t="shared" si="2"/>
        <v>1.2584304024559369E-2</v>
      </c>
    </row>
    <row r="78" spans="1:7" x14ac:dyDescent="0.25">
      <c r="A78" s="15" t="s">
        <v>333</v>
      </c>
      <c r="B78" s="15" t="s">
        <v>187</v>
      </c>
      <c r="C78" s="15" t="s">
        <v>188</v>
      </c>
      <c r="D78" s="54" t="s">
        <v>107</v>
      </c>
      <c r="E78" s="8">
        <v>47799</v>
      </c>
      <c r="F78" s="9">
        <v>48726300.600000001</v>
      </c>
      <c r="G78" s="11">
        <f t="shared" si="2"/>
        <v>3.0592353198266514E-2</v>
      </c>
    </row>
    <row r="79" spans="1:7" x14ac:dyDescent="0.25">
      <c r="A79" s="15" t="s">
        <v>758</v>
      </c>
      <c r="B79" s="15" t="s">
        <v>197</v>
      </c>
      <c r="C79" s="15" t="s">
        <v>198</v>
      </c>
      <c r="D79" s="35" t="s">
        <v>759</v>
      </c>
      <c r="E79" s="8">
        <v>3500</v>
      </c>
      <c r="F79" s="9">
        <v>3575504.73</v>
      </c>
      <c r="G79" s="11">
        <f t="shared" si="2"/>
        <v>2.244847284019599E-3</v>
      </c>
    </row>
    <row r="80" spans="1:7" x14ac:dyDescent="0.25">
      <c r="A80" s="15" t="s">
        <v>373</v>
      </c>
      <c r="B80" s="15" t="s">
        <v>237</v>
      </c>
      <c r="C80" s="15" t="s">
        <v>238</v>
      </c>
      <c r="D80" s="35" t="s">
        <v>98</v>
      </c>
      <c r="E80" s="8">
        <v>15000</v>
      </c>
      <c r="F80" s="9">
        <v>15288150</v>
      </c>
      <c r="G80" s="11">
        <f t="shared" si="2"/>
        <v>9.5985223337081791E-3</v>
      </c>
    </row>
    <row r="81" spans="1:7" x14ac:dyDescent="0.25">
      <c r="A81" s="15" t="s">
        <v>34</v>
      </c>
      <c r="B81" s="15" t="s">
        <v>173</v>
      </c>
      <c r="C81" s="15" t="s">
        <v>174</v>
      </c>
      <c r="D81" s="35" t="s">
        <v>129</v>
      </c>
      <c r="E81" s="8">
        <v>73600</v>
      </c>
      <c r="F81" s="9">
        <v>73605888</v>
      </c>
      <c r="G81" s="11">
        <f t="shared" si="2"/>
        <v>4.6212770012095825E-2</v>
      </c>
    </row>
    <row r="82" spans="1:7" x14ac:dyDescent="0.25">
      <c r="A82" s="15" t="s">
        <v>341</v>
      </c>
      <c r="B82" s="15" t="s">
        <v>195</v>
      </c>
      <c r="C82" s="15" t="s">
        <v>196</v>
      </c>
      <c r="D82" s="35" t="s">
        <v>151</v>
      </c>
      <c r="E82" s="8">
        <v>23000</v>
      </c>
      <c r="F82" s="9">
        <v>23209300</v>
      </c>
      <c r="G82" s="11">
        <f t="shared" si="2"/>
        <v>1.4571742454105514E-2</v>
      </c>
    </row>
    <row r="83" spans="1:7" ht="30" x14ac:dyDescent="0.25">
      <c r="A83" s="15" t="s">
        <v>491</v>
      </c>
      <c r="B83" s="15" t="s">
        <v>612</v>
      </c>
      <c r="C83" s="15" t="s">
        <v>298</v>
      </c>
      <c r="D83" s="35" t="s">
        <v>517</v>
      </c>
      <c r="E83" s="8">
        <v>6750</v>
      </c>
      <c r="F83" s="9">
        <v>6869407.5</v>
      </c>
      <c r="G83" s="11">
        <f t="shared" si="2"/>
        <v>4.3128934048980725E-3</v>
      </c>
    </row>
    <row r="84" spans="1:7" ht="30" x14ac:dyDescent="0.25">
      <c r="A84" s="38" t="s">
        <v>739</v>
      </c>
      <c r="B84" s="38" t="s">
        <v>183</v>
      </c>
      <c r="C84" s="54" t="s">
        <v>184</v>
      </c>
      <c r="D84" s="38" t="s">
        <v>735</v>
      </c>
      <c r="E84" s="8">
        <v>5912</v>
      </c>
      <c r="F84" s="9">
        <v>5938485.7599999998</v>
      </c>
      <c r="G84" s="11">
        <f t="shared" si="2"/>
        <v>3.7284228762648184E-3</v>
      </c>
    </row>
    <row r="85" spans="1:7" x14ac:dyDescent="0.25">
      <c r="A85" s="15" t="s">
        <v>35</v>
      </c>
      <c r="B85" s="15" t="s">
        <v>173</v>
      </c>
      <c r="C85" s="15" t="s">
        <v>174</v>
      </c>
      <c r="D85" s="35" t="s">
        <v>130</v>
      </c>
      <c r="E85" s="8">
        <v>10000</v>
      </c>
      <c r="F85" s="9">
        <v>9789300</v>
      </c>
      <c r="G85" s="11">
        <f t="shared" si="2"/>
        <v>6.1461206674038047E-3</v>
      </c>
    </row>
    <row r="86" spans="1:7" x14ac:dyDescent="0.25">
      <c r="A86" s="15" t="s">
        <v>767</v>
      </c>
      <c r="B86" s="15" t="s">
        <v>319</v>
      </c>
      <c r="C86" s="24">
        <v>1027700167110</v>
      </c>
      <c r="D86" s="39" t="s">
        <v>766</v>
      </c>
      <c r="E86" s="8">
        <v>6500</v>
      </c>
      <c r="F86" s="9">
        <v>6518395</v>
      </c>
      <c r="G86" s="11">
        <f t="shared" si="2"/>
        <v>4.0925134818425857E-3</v>
      </c>
    </row>
    <row r="87" spans="1:7" ht="30" x14ac:dyDescent="0.25">
      <c r="A87" s="46" t="s">
        <v>426</v>
      </c>
      <c r="B87" s="46" t="s">
        <v>273</v>
      </c>
      <c r="C87" s="46" t="s">
        <v>274</v>
      </c>
      <c r="D87" s="56" t="s">
        <v>140</v>
      </c>
      <c r="E87" s="8">
        <v>11500</v>
      </c>
      <c r="F87" s="9">
        <v>11440085</v>
      </c>
      <c r="G87" s="11">
        <f t="shared" si="2"/>
        <v>7.182550627251821E-3</v>
      </c>
    </row>
    <row r="88" spans="1:7" x14ac:dyDescent="0.25">
      <c r="A88" s="15" t="s">
        <v>432</v>
      </c>
      <c r="B88" s="15" t="s">
        <v>279</v>
      </c>
      <c r="C88" s="15" t="s">
        <v>280</v>
      </c>
      <c r="D88" s="35" t="s">
        <v>147</v>
      </c>
      <c r="E88" s="8">
        <v>4545</v>
      </c>
      <c r="F88" s="9">
        <v>4540773.1500000004</v>
      </c>
      <c r="G88" s="11">
        <f t="shared" si="2"/>
        <v>2.8508820552243038E-3</v>
      </c>
    </row>
    <row r="89" spans="1:7" x14ac:dyDescent="0.25">
      <c r="A89" s="15" t="s">
        <v>36</v>
      </c>
      <c r="B89" s="15" t="s">
        <v>173</v>
      </c>
      <c r="C89" s="15" t="s">
        <v>174</v>
      </c>
      <c r="D89" s="35" t="s">
        <v>131</v>
      </c>
      <c r="E89" s="8">
        <v>4500</v>
      </c>
      <c r="F89" s="9">
        <v>4481685</v>
      </c>
      <c r="G89" s="11">
        <f t="shared" si="2"/>
        <v>2.8137841115599294E-3</v>
      </c>
    </row>
    <row r="90" spans="1:7" ht="30" x14ac:dyDescent="0.25">
      <c r="A90" s="15" t="s">
        <v>392</v>
      </c>
      <c r="B90" s="15" t="s">
        <v>247</v>
      </c>
      <c r="C90" s="62" t="s">
        <v>248</v>
      </c>
      <c r="D90" s="54" t="s">
        <v>77</v>
      </c>
      <c r="E90" s="8">
        <v>1973</v>
      </c>
      <c r="F90" s="9">
        <v>2001450.66</v>
      </c>
      <c r="G90" s="11">
        <f t="shared" si="2"/>
        <v>1.2565921226456421E-3</v>
      </c>
    </row>
    <row r="91" spans="1:7" x14ac:dyDescent="0.25">
      <c r="A91" s="15" t="s">
        <v>403</v>
      </c>
      <c r="B91" s="15" t="s">
        <v>257</v>
      </c>
      <c r="C91" s="15" t="s">
        <v>258</v>
      </c>
      <c r="D91" s="35" t="s">
        <v>91</v>
      </c>
      <c r="E91" s="8">
        <v>2000</v>
      </c>
      <c r="F91" s="9">
        <v>1996160</v>
      </c>
      <c r="G91" s="11">
        <f t="shared" si="2"/>
        <v>1.2532704311283521E-3</v>
      </c>
    </row>
    <row r="92" spans="1:7" x14ac:dyDescent="0.25">
      <c r="A92" s="15" t="s">
        <v>455</v>
      </c>
      <c r="B92" s="15" t="s">
        <v>301</v>
      </c>
      <c r="C92" s="56" t="s">
        <v>302</v>
      </c>
      <c r="D92" s="35" t="s">
        <v>144</v>
      </c>
      <c r="E92" s="8">
        <v>1000</v>
      </c>
      <c r="F92" s="9">
        <v>1021290</v>
      </c>
      <c r="G92" s="11">
        <f t="shared" si="2"/>
        <v>6.4120739750675036E-4</v>
      </c>
    </row>
    <row r="93" spans="1:7" ht="30" x14ac:dyDescent="0.25">
      <c r="A93" s="15" t="s">
        <v>492</v>
      </c>
      <c r="B93" s="15" t="s">
        <v>540</v>
      </c>
      <c r="C93" s="56" t="s">
        <v>541</v>
      </c>
      <c r="D93" s="35" t="s">
        <v>518</v>
      </c>
      <c r="E93" s="8">
        <v>3500</v>
      </c>
      <c r="F93" s="9">
        <v>3503395</v>
      </c>
      <c r="G93" s="11">
        <f t="shared" si="2"/>
        <v>2.1995738628481252E-3</v>
      </c>
    </row>
    <row r="94" spans="1:7" ht="30" x14ac:dyDescent="0.25">
      <c r="A94" s="15" t="s">
        <v>669</v>
      </c>
      <c r="B94" s="15" t="s">
        <v>183</v>
      </c>
      <c r="C94" s="56" t="s">
        <v>184</v>
      </c>
      <c r="D94" s="35" t="s">
        <v>664</v>
      </c>
      <c r="E94" s="8">
        <v>4400</v>
      </c>
      <c r="F94" s="9">
        <v>4475900</v>
      </c>
      <c r="G94" s="11">
        <f t="shared" si="2"/>
        <v>2.8101520532860047E-3</v>
      </c>
    </row>
    <row r="95" spans="1:7" ht="30" x14ac:dyDescent="0.25">
      <c r="A95" s="15" t="s">
        <v>450</v>
      </c>
      <c r="B95" s="15" t="s">
        <v>612</v>
      </c>
      <c r="C95" s="57" t="s">
        <v>298</v>
      </c>
      <c r="D95" s="54" t="s">
        <v>52</v>
      </c>
      <c r="E95" s="8">
        <v>20548</v>
      </c>
      <c r="F95" s="9">
        <v>21128891.960000001</v>
      </c>
      <c r="G95" s="11">
        <f t="shared" si="2"/>
        <v>1.3265577677126871E-2</v>
      </c>
    </row>
    <row r="96" spans="1:7" ht="30" x14ac:dyDescent="0.25">
      <c r="A96" s="15" t="s">
        <v>427</v>
      </c>
      <c r="B96" s="15" t="s">
        <v>273</v>
      </c>
      <c r="C96" s="54" t="s">
        <v>274</v>
      </c>
      <c r="D96" s="35" t="s">
        <v>141</v>
      </c>
      <c r="E96" s="8">
        <v>23500</v>
      </c>
      <c r="F96" s="9">
        <v>23561100</v>
      </c>
      <c r="G96" s="11">
        <f t="shared" si="2"/>
        <v>1.4792616801688351E-2</v>
      </c>
    </row>
    <row r="97" spans="1:8" x14ac:dyDescent="0.25">
      <c r="A97" s="15" t="s">
        <v>454</v>
      </c>
      <c r="B97" s="15" t="s">
        <v>299</v>
      </c>
      <c r="C97" s="54" t="s">
        <v>300</v>
      </c>
      <c r="D97" s="35" t="s">
        <v>110</v>
      </c>
      <c r="E97" s="8">
        <v>15000</v>
      </c>
      <c r="F97" s="9">
        <v>14925300</v>
      </c>
      <c r="G97" s="11">
        <f t="shared" si="2"/>
        <v>9.3707103467257115E-3</v>
      </c>
    </row>
    <row r="98" spans="1:8" x14ac:dyDescent="0.25">
      <c r="A98" s="15" t="s">
        <v>799</v>
      </c>
      <c r="B98" s="15" t="s">
        <v>227</v>
      </c>
      <c r="C98" s="54" t="s">
        <v>228</v>
      </c>
      <c r="D98" s="35" t="s">
        <v>798</v>
      </c>
      <c r="E98" s="8">
        <v>2000</v>
      </c>
      <c r="F98" s="9">
        <v>2004600</v>
      </c>
      <c r="G98" s="11">
        <f t="shared" si="2"/>
        <v>1.2585694063801973E-3</v>
      </c>
    </row>
    <row r="99" spans="1:8" x14ac:dyDescent="0.25">
      <c r="A99" s="15" t="s">
        <v>482</v>
      </c>
      <c r="B99" s="15" t="s">
        <v>239</v>
      </c>
      <c r="C99" s="15" t="s">
        <v>240</v>
      </c>
      <c r="D99" s="46" t="s">
        <v>508</v>
      </c>
      <c r="E99" s="8">
        <v>39</v>
      </c>
      <c r="F99" s="9">
        <v>38430.6</v>
      </c>
      <c r="G99" s="11">
        <f t="shared" si="2"/>
        <v>2.4128293639047597E-5</v>
      </c>
    </row>
    <row r="100" spans="1:8" x14ac:dyDescent="0.25">
      <c r="A100" s="15" t="s">
        <v>342</v>
      </c>
      <c r="B100" s="15" t="s">
        <v>197</v>
      </c>
      <c r="C100" s="15" t="s">
        <v>198</v>
      </c>
      <c r="D100" s="35" t="s">
        <v>152</v>
      </c>
      <c r="E100" s="8">
        <v>3550</v>
      </c>
      <c r="F100" s="9">
        <v>3514109.5</v>
      </c>
      <c r="G100" s="11">
        <f t="shared" si="2"/>
        <v>2.2063008617030891E-3</v>
      </c>
    </row>
    <row r="101" spans="1:8" ht="30" x14ac:dyDescent="0.25">
      <c r="A101" s="15" t="s">
        <v>393</v>
      </c>
      <c r="B101" s="15" t="s">
        <v>247</v>
      </c>
      <c r="C101" s="54" t="s">
        <v>248</v>
      </c>
      <c r="D101" s="35" t="s">
        <v>647</v>
      </c>
      <c r="E101" s="8">
        <v>3000</v>
      </c>
      <c r="F101" s="9">
        <v>2334330</v>
      </c>
      <c r="G101" s="11">
        <f t="shared" ref="G101:G132" si="3">F101/$F$240</f>
        <v>1.4655873103838601E-3</v>
      </c>
    </row>
    <row r="102" spans="1:8" x14ac:dyDescent="0.25">
      <c r="A102" s="15" t="s">
        <v>805</v>
      </c>
      <c r="B102" s="15" t="s">
        <v>257</v>
      </c>
      <c r="C102" s="53" t="s">
        <v>258</v>
      </c>
      <c r="D102" s="35" t="s">
        <v>804</v>
      </c>
      <c r="E102" s="8">
        <v>2500</v>
      </c>
      <c r="F102" s="9">
        <v>2443225</v>
      </c>
      <c r="G102" s="11">
        <f t="shared" si="3"/>
        <v>1.5339560201053865E-3</v>
      </c>
    </row>
    <row r="103" spans="1:8" x14ac:dyDescent="0.25">
      <c r="A103" s="15" t="s">
        <v>405</v>
      </c>
      <c r="B103" s="15" t="s">
        <v>259</v>
      </c>
      <c r="C103" s="15" t="s">
        <v>260</v>
      </c>
      <c r="D103" s="35" t="s">
        <v>85</v>
      </c>
      <c r="E103" s="8">
        <v>5494</v>
      </c>
      <c r="F103" s="9">
        <v>5662940.5</v>
      </c>
      <c r="G103" s="11">
        <f t="shared" si="3"/>
        <v>3.5554243557075617E-3</v>
      </c>
    </row>
    <row r="104" spans="1:8" x14ac:dyDescent="0.25">
      <c r="A104" s="15" t="s">
        <v>763</v>
      </c>
      <c r="B104" s="15" t="s">
        <v>227</v>
      </c>
      <c r="C104" s="15" t="s">
        <v>228</v>
      </c>
      <c r="D104" s="53" t="s">
        <v>762</v>
      </c>
      <c r="E104" s="8">
        <v>12500</v>
      </c>
      <c r="F104" s="9">
        <v>12746250.5</v>
      </c>
      <c r="G104" s="11">
        <f t="shared" si="3"/>
        <v>8.0026144494454218E-3</v>
      </c>
    </row>
    <row r="105" spans="1:8" x14ac:dyDescent="0.25">
      <c r="A105" s="15" t="s">
        <v>395</v>
      </c>
      <c r="B105" s="15" t="s">
        <v>249</v>
      </c>
      <c r="C105" s="15" t="s">
        <v>250</v>
      </c>
      <c r="D105" s="35" t="s">
        <v>70</v>
      </c>
      <c r="E105" s="8">
        <v>3500</v>
      </c>
      <c r="F105" s="9">
        <v>3383135</v>
      </c>
      <c r="G105" s="11">
        <f t="shared" si="3"/>
        <v>2.1240697439160274E-3</v>
      </c>
    </row>
    <row r="106" spans="1:8" ht="30" x14ac:dyDescent="0.25">
      <c r="A106" s="15" t="s">
        <v>339</v>
      </c>
      <c r="B106" s="15" t="s">
        <v>191</v>
      </c>
      <c r="C106" s="15" t="s">
        <v>192</v>
      </c>
      <c r="D106" s="35" t="s">
        <v>121</v>
      </c>
      <c r="E106" s="8">
        <v>5000</v>
      </c>
      <c r="F106" s="9">
        <v>5049100</v>
      </c>
      <c r="G106" s="11">
        <f t="shared" si="3"/>
        <v>3.1700303251293296E-3</v>
      </c>
    </row>
    <row r="107" spans="1:8" x14ac:dyDescent="0.25">
      <c r="A107" s="15" t="s">
        <v>719</v>
      </c>
      <c r="B107" s="15" t="s">
        <v>201</v>
      </c>
      <c r="C107" s="15" t="s">
        <v>202</v>
      </c>
      <c r="D107" s="35" t="s">
        <v>718</v>
      </c>
      <c r="E107" s="8">
        <v>1499</v>
      </c>
      <c r="F107" s="9">
        <v>1456417.64</v>
      </c>
      <c r="G107" s="11">
        <f t="shared" si="3"/>
        <v>9.143982263875326E-4</v>
      </c>
    </row>
    <row r="108" spans="1:8" x14ac:dyDescent="0.25">
      <c r="A108" s="15" t="s">
        <v>38</v>
      </c>
      <c r="B108" s="15" t="s">
        <v>173</v>
      </c>
      <c r="C108" s="15" t="s">
        <v>174</v>
      </c>
      <c r="D108" s="35" t="s">
        <v>133</v>
      </c>
      <c r="E108" s="8">
        <v>22100</v>
      </c>
      <c r="F108" s="9">
        <v>19984367</v>
      </c>
      <c r="G108" s="11">
        <f t="shared" si="3"/>
        <v>1.2546998359809441E-2</v>
      </c>
    </row>
    <row r="109" spans="1:8" x14ac:dyDescent="0.25">
      <c r="A109" s="15" t="s">
        <v>349</v>
      </c>
      <c r="B109" s="15" t="s">
        <v>207</v>
      </c>
      <c r="C109" s="15" t="s">
        <v>208</v>
      </c>
      <c r="D109" s="35" t="s">
        <v>160</v>
      </c>
      <c r="E109" s="8">
        <v>2350</v>
      </c>
      <c r="F109" s="9">
        <v>2356580</v>
      </c>
      <c r="G109" s="11">
        <f t="shared" si="3"/>
        <v>1.4795567652835706E-3</v>
      </c>
    </row>
    <row r="110" spans="1:8" x14ac:dyDescent="0.25">
      <c r="A110" s="15" t="s">
        <v>483</v>
      </c>
      <c r="B110" s="15" t="s">
        <v>536</v>
      </c>
      <c r="C110" s="54" t="s">
        <v>537</v>
      </c>
      <c r="D110" s="35" t="s">
        <v>509</v>
      </c>
      <c r="E110" s="8">
        <v>2314</v>
      </c>
      <c r="F110" s="9">
        <v>2364491.48</v>
      </c>
      <c r="G110" s="11">
        <f t="shared" si="3"/>
        <v>1.4845239141846923E-3</v>
      </c>
    </row>
    <row r="111" spans="1:8" x14ac:dyDescent="0.25">
      <c r="A111" s="15" t="s">
        <v>715</v>
      </c>
      <c r="B111" s="15" t="s">
        <v>173</v>
      </c>
      <c r="C111" s="56" t="s">
        <v>174</v>
      </c>
      <c r="D111" s="35" t="s">
        <v>712</v>
      </c>
      <c r="E111" s="8">
        <v>1900</v>
      </c>
      <c r="F111" s="9">
        <v>1890348</v>
      </c>
      <c r="G111" s="11">
        <f t="shared" si="3"/>
        <v>1.1868373541913566E-3</v>
      </c>
    </row>
    <row r="112" spans="1:8" x14ac:dyDescent="0.25">
      <c r="A112" s="15" t="s">
        <v>376</v>
      </c>
      <c r="B112" s="15" t="s">
        <v>239</v>
      </c>
      <c r="C112" s="15" t="s">
        <v>240</v>
      </c>
      <c r="D112" s="35" t="s">
        <v>150</v>
      </c>
      <c r="E112" s="8">
        <v>5000</v>
      </c>
      <c r="F112" s="9">
        <v>4782400</v>
      </c>
      <c r="G112" s="11">
        <f t="shared" si="3"/>
        <v>3.0025852185337006E-3</v>
      </c>
      <c r="H112" s="41"/>
    </row>
    <row r="113" spans="1:7" x14ac:dyDescent="0.25">
      <c r="A113" s="48" t="s">
        <v>365</v>
      </c>
      <c r="B113" s="48" t="s">
        <v>221</v>
      </c>
      <c r="C113" s="48" t="s">
        <v>222</v>
      </c>
      <c r="D113" s="48" t="s">
        <v>71</v>
      </c>
      <c r="E113" s="8">
        <v>5000</v>
      </c>
      <c r="F113" s="9">
        <v>4974500</v>
      </c>
      <c r="G113" s="11">
        <f t="shared" si="3"/>
        <v>3.1231934111734471E-3</v>
      </c>
    </row>
    <row r="114" spans="1:7" ht="30" x14ac:dyDescent="0.25">
      <c r="A114" s="38" t="s">
        <v>683</v>
      </c>
      <c r="B114" s="38" t="s">
        <v>203</v>
      </c>
      <c r="C114" s="39" t="s">
        <v>204</v>
      </c>
      <c r="D114" s="61" t="s">
        <v>680</v>
      </c>
      <c r="E114" s="8">
        <v>4600</v>
      </c>
      <c r="F114" s="9">
        <v>4352888</v>
      </c>
      <c r="G114" s="11">
        <f t="shared" si="3"/>
        <v>2.7329201168310308E-3</v>
      </c>
    </row>
    <row r="115" spans="1:7" x14ac:dyDescent="0.25">
      <c r="A115" s="15" t="s">
        <v>728</v>
      </c>
      <c r="B115" s="15" t="s">
        <v>173</v>
      </c>
      <c r="C115" s="15" t="s">
        <v>174</v>
      </c>
      <c r="D115" s="62" t="s">
        <v>729</v>
      </c>
      <c r="E115" s="8">
        <v>1000</v>
      </c>
      <c r="F115" s="9">
        <v>952550</v>
      </c>
      <c r="G115" s="11">
        <f t="shared" si="3"/>
        <v>5.9804962987501599E-4</v>
      </c>
    </row>
    <row r="116" spans="1:7" x14ac:dyDescent="0.25">
      <c r="A116" s="15" t="s">
        <v>423</v>
      </c>
      <c r="B116" s="15" t="s">
        <v>271</v>
      </c>
      <c r="C116" s="15" t="s">
        <v>272</v>
      </c>
      <c r="D116" s="35" t="s">
        <v>139</v>
      </c>
      <c r="E116" s="8">
        <v>950</v>
      </c>
      <c r="F116" s="9">
        <v>893304</v>
      </c>
      <c r="G116" s="11">
        <f t="shared" si="3"/>
        <v>5.6085258156093778E-4</v>
      </c>
    </row>
    <row r="117" spans="1:7" x14ac:dyDescent="0.25">
      <c r="A117" s="15" t="s">
        <v>801</v>
      </c>
      <c r="B117" s="15" t="s">
        <v>227</v>
      </c>
      <c r="C117" s="15" t="s">
        <v>228</v>
      </c>
      <c r="D117" s="35" t="s">
        <v>800</v>
      </c>
      <c r="E117" s="8">
        <v>2800</v>
      </c>
      <c r="F117" s="9">
        <v>2791993.43</v>
      </c>
      <c r="G117" s="11">
        <f t="shared" si="3"/>
        <v>1.7529270247493322E-3</v>
      </c>
    </row>
    <row r="118" spans="1:7" ht="30" x14ac:dyDescent="0.25">
      <c r="A118" s="15" t="s">
        <v>326</v>
      </c>
      <c r="B118" s="15" t="s">
        <v>183</v>
      </c>
      <c r="C118" s="15" t="s">
        <v>184</v>
      </c>
      <c r="D118" s="35" t="s">
        <v>646</v>
      </c>
      <c r="E118" s="8">
        <v>3200</v>
      </c>
      <c r="F118" s="9">
        <v>3150112</v>
      </c>
      <c r="G118" s="11">
        <f t="shared" si="3"/>
        <v>1.977768427552198E-3</v>
      </c>
    </row>
    <row r="119" spans="1:7" ht="30" x14ac:dyDescent="0.25">
      <c r="A119" s="15" t="s">
        <v>433</v>
      </c>
      <c r="B119" s="15" t="s">
        <v>685</v>
      </c>
      <c r="C119" s="40" t="s">
        <v>282</v>
      </c>
      <c r="D119" s="35" t="s">
        <v>642</v>
      </c>
      <c r="E119" s="8">
        <v>16300</v>
      </c>
      <c r="F119" s="9">
        <v>16316789</v>
      </c>
      <c r="G119" s="11">
        <f t="shared" si="3"/>
        <v>1.0244343732296185E-2</v>
      </c>
    </row>
    <row r="120" spans="1:7" ht="30" x14ac:dyDescent="0.25">
      <c r="A120" s="15" t="s">
        <v>359</v>
      </c>
      <c r="B120" s="15" t="s">
        <v>211</v>
      </c>
      <c r="C120" s="15" t="s">
        <v>212</v>
      </c>
      <c r="D120" s="57" t="s">
        <v>104</v>
      </c>
      <c r="E120" s="8">
        <v>13000</v>
      </c>
      <c r="F120" s="9">
        <v>12459330</v>
      </c>
      <c r="G120" s="11">
        <f t="shared" si="3"/>
        <v>7.822474090589138E-3</v>
      </c>
    </row>
    <row r="121" spans="1:7" x14ac:dyDescent="0.25">
      <c r="A121" s="15" t="s">
        <v>489</v>
      </c>
      <c r="B121" s="15" t="s">
        <v>538</v>
      </c>
      <c r="C121" s="15" t="s">
        <v>539</v>
      </c>
      <c r="D121" s="35" t="s">
        <v>515</v>
      </c>
      <c r="E121" s="8">
        <v>11990</v>
      </c>
      <c r="F121" s="9">
        <v>11268348.640000001</v>
      </c>
      <c r="G121" s="11">
        <f t="shared" si="3"/>
        <v>7.0747275559861844E-3</v>
      </c>
    </row>
    <row r="122" spans="1:7" x14ac:dyDescent="0.25">
      <c r="A122" s="15" t="s">
        <v>404</v>
      </c>
      <c r="B122" s="15" t="s">
        <v>259</v>
      </c>
      <c r="C122" s="15" t="s">
        <v>260</v>
      </c>
      <c r="D122" s="56" t="s">
        <v>84</v>
      </c>
      <c r="E122" s="8">
        <v>3000</v>
      </c>
      <c r="F122" s="9">
        <v>2960760</v>
      </c>
      <c r="G122" s="11">
        <f t="shared" si="3"/>
        <v>1.8588855410726494E-3</v>
      </c>
    </row>
    <row r="123" spans="1:7" x14ac:dyDescent="0.25">
      <c r="A123" s="15" t="s">
        <v>479</v>
      </c>
      <c r="B123" s="15" t="s">
        <v>219</v>
      </c>
      <c r="C123" s="15" t="s">
        <v>220</v>
      </c>
      <c r="D123" s="35" t="s">
        <v>505</v>
      </c>
      <c r="E123" s="8">
        <v>3000</v>
      </c>
      <c r="F123" s="9">
        <v>2813760</v>
      </c>
      <c r="G123" s="11">
        <f t="shared" si="3"/>
        <v>1.7665929626341137E-3</v>
      </c>
    </row>
    <row r="124" spans="1:7" x14ac:dyDescent="0.25">
      <c r="A124" s="15" t="s">
        <v>364</v>
      </c>
      <c r="B124" s="15" t="s">
        <v>219</v>
      </c>
      <c r="C124" s="57" t="s">
        <v>220</v>
      </c>
      <c r="D124" s="57" t="s">
        <v>65</v>
      </c>
      <c r="E124" s="8">
        <v>1000</v>
      </c>
      <c r="F124" s="9">
        <v>915550</v>
      </c>
      <c r="G124" s="11">
        <f t="shared" si="3"/>
        <v>5.7481952509796951E-4</v>
      </c>
    </row>
    <row r="125" spans="1:7" x14ac:dyDescent="0.25">
      <c r="A125" s="46" t="s">
        <v>334</v>
      </c>
      <c r="B125" s="46" t="s">
        <v>189</v>
      </c>
      <c r="C125" s="46" t="s">
        <v>190</v>
      </c>
      <c r="D125" s="54" t="s">
        <v>109</v>
      </c>
      <c r="E125" s="8">
        <v>23500</v>
      </c>
      <c r="F125" s="9">
        <v>23229750</v>
      </c>
      <c r="G125" s="11">
        <f t="shared" si="3"/>
        <v>1.4584581795799856E-2</v>
      </c>
    </row>
    <row r="126" spans="1:7" x14ac:dyDescent="0.25">
      <c r="A126" s="15" t="s">
        <v>481</v>
      </c>
      <c r="B126" s="15" t="s">
        <v>237</v>
      </c>
      <c r="C126" s="56" t="s">
        <v>238</v>
      </c>
      <c r="D126" s="53" t="s">
        <v>507</v>
      </c>
      <c r="E126" s="8">
        <v>20109</v>
      </c>
      <c r="F126" s="9">
        <v>20444217.030000001</v>
      </c>
      <c r="G126" s="11">
        <f t="shared" si="3"/>
        <v>1.283571091058317E-2</v>
      </c>
    </row>
    <row r="127" spans="1:7" ht="30" x14ac:dyDescent="0.25">
      <c r="A127" s="15" t="s">
        <v>407</v>
      </c>
      <c r="B127" s="15" t="s">
        <v>263</v>
      </c>
      <c r="C127" s="15" t="s">
        <v>264</v>
      </c>
      <c r="D127" s="56" t="s">
        <v>145</v>
      </c>
      <c r="E127" s="8">
        <v>3250</v>
      </c>
      <c r="F127" s="9">
        <v>2988638.51</v>
      </c>
      <c r="G127" s="11">
        <f t="shared" si="3"/>
        <v>1.876388803459891E-3</v>
      </c>
    </row>
    <row r="128" spans="1:7" x14ac:dyDescent="0.25">
      <c r="A128" s="15" t="s">
        <v>475</v>
      </c>
      <c r="B128" s="15" t="s">
        <v>534</v>
      </c>
      <c r="C128" s="15" t="s">
        <v>535</v>
      </c>
      <c r="D128" s="48" t="s">
        <v>501</v>
      </c>
      <c r="E128" s="8">
        <v>15000</v>
      </c>
      <c r="F128" s="9">
        <v>15076800</v>
      </c>
      <c r="G128" s="11">
        <f t="shared" si="3"/>
        <v>9.4658282081776703E-3</v>
      </c>
    </row>
    <row r="129" spans="1:7" x14ac:dyDescent="0.25">
      <c r="A129" s="38" t="s">
        <v>45</v>
      </c>
      <c r="B129" s="38" t="s">
        <v>173</v>
      </c>
      <c r="C129" s="38" t="s">
        <v>174</v>
      </c>
      <c r="D129" s="26" t="s">
        <v>95</v>
      </c>
      <c r="E129" s="8">
        <v>31000</v>
      </c>
      <c r="F129" s="9">
        <v>32023868.449999999</v>
      </c>
      <c r="G129" s="11">
        <f t="shared" si="3"/>
        <v>2.0105887012428429E-2</v>
      </c>
    </row>
    <row r="130" spans="1:7" x14ac:dyDescent="0.25">
      <c r="A130" s="15" t="s">
        <v>769</v>
      </c>
      <c r="B130" s="15" t="s">
        <v>301</v>
      </c>
      <c r="C130" s="53" t="s">
        <v>302</v>
      </c>
      <c r="D130" s="35" t="s">
        <v>768</v>
      </c>
      <c r="E130" s="8">
        <v>1000</v>
      </c>
      <c r="F130" s="9">
        <v>977810</v>
      </c>
      <c r="G130" s="11">
        <f t="shared" si="3"/>
        <v>6.1390888519037253E-4</v>
      </c>
    </row>
    <row r="131" spans="1:7" x14ac:dyDescent="0.25">
      <c r="A131" s="15" t="s">
        <v>468</v>
      </c>
      <c r="B131" s="15" t="s">
        <v>522</v>
      </c>
      <c r="C131" s="15" t="s">
        <v>523</v>
      </c>
      <c r="D131" s="35" t="s">
        <v>494</v>
      </c>
      <c r="E131" s="8">
        <v>28800</v>
      </c>
      <c r="F131" s="9">
        <v>26768448</v>
      </c>
      <c r="G131" s="11">
        <f t="shared" si="3"/>
        <v>1.680632031780863E-2</v>
      </c>
    </row>
    <row r="132" spans="1:7" ht="30" x14ac:dyDescent="0.25">
      <c r="A132" s="15" t="s">
        <v>446</v>
      </c>
      <c r="B132" s="15" t="s">
        <v>293</v>
      </c>
      <c r="C132" s="15" t="s">
        <v>294</v>
      </c>
      <c r="D132" s="35" t="s">
        <v>163</v>
      </c>
      <c r="E132" s="8">
        <v>9800</v>
      </c>
      <c r="F132" s="9">
        <v>10040590</v>
      </c>
      <c r="G132" s="11">
        <f t="shared" si="3"/>
        <v>6.3038907492801288E-3</v>
      </c>
    </row>
    <row r="133" spans="1:7" x14ac:dyDescent="0.25">
      <c r="A133" s="48" t="s">
        <v>453</v>
      </c>
      <c r="B133" s="48" t="s">
        <v>299</v>
      </c>
      <c r="C133" s="48" t="s">
        <v>300</v>
      </c>
      <c r="D133" s="48" t="s">
        <v>111</v>
      </c>
      <c r="E133" s="8">
        <v>1500</v>
      </c>
      <c r="F133" s="9">
        <v>1476105</v>
      </c>
      <c r="G133" s="11">
        <f t="shared" ref="G133:G164" si="4">F133/$F$240</f>
        <v>9.2675875167357144E-4</v>
      </c>
    </row>
    <row r="134" spans="1:7" ht="30" x14ac:dyDescent="0.25">
      <c r="A134" s="15" t="s">
        <v>362</v>
      </c>
      <c r="B134" s="15" t="s">
        <v>217</v>
      </c>
      <c r="C134" s="15" t="s">
        <v>218</v>
      </c>
      <c r="D134" s="35" t="s">
        <v>58</v>
      </c>
      <c r="E134" s="8">
        <v>2500</v>
      </c>
      <c r="F134" s="9">
        <v>2339989.5</v>
      </c>
      <c r="G134" s="11">
        <f t="shared" si="4"/>
        <v>1.4691405746537437E-3</v>
      </c>
    </row>
    <row r="135" spans="1:7" ht="30" x14ac:dyDescent="0.25">
      <c r="A135" s="15" t="s">
        <v>560</v>
      </c>
      <c r="B135" s="15" t="s">
        <v>313</v>
      </c>
      <c r="C135" s="15" t="s">
        <v>314</v>
      </c>
      <c r="D135" s="56" t="s">
        <v>50</v>
      </c>
      <c r="E135" s="8">
        <v>6555</v>
      </c>
      <c r="F135" s="9">
        <v>6281984.25</v>
      </c>
      <c r="G135" s="11">
        <f t="shared" si="4"/>
        <v>3.9440851982501489E-3</v>
      </c>
    </row>
    <row r="136" spans="1:7" ht="30" x14ac:dyDescent="0.25">
      <c r="A136" s="15" t="s">
        <v>671</v>
      </c>
      <c r="B136" s="15" t="s">
        <v>211</v>
      </c>
      <c r="C136" s="15" t="s">
        <v>212</v>
      </c>
      <c r="D136" s="35" t="s">
        <v>666</v>
      </c>
      <c r="E136" s="8">
        <v>9900</v>
      </c>
      <c r="F136" s="9">
        <v>9493704</v>
      </c>
      <c r="G136" s="11">
        <f t="shared" si="4"/>
        <v>5.960533476817971E-3</v>
      </c>
    </row>
    <row r="137" spans="1:7" ht="30" x14ac:dyDescent="0.25">
      <c r="A137" s="15" t="s">
        <v>686</v>
      </c>
      <c r="B137" s="15" t="s">
        <v>685</v>
      </c>
      <c r="C137" s="40" t="s">
        <v>282</v>
      </c>
      <c r="D137" s="35" t="s">
        <v>684</v>
      </c>
      <c r="E137" s="8">
        <v>3800</v>
      </c>
      <c r="F137" s="9">
        <v>3684556</v>
      </c>
      <c r="G137" s="11">
        <f t="shared" si="4"/>
        <v>2.3133141064025711E-3</v>
      </c>
    </row>
    <row r="138" spans="1:7" x14ac:dyDescent="0.25">
      <c r="A138" s="49" t="s">
        <v>716</v>
      </c>
      <c r="B138" s="49" t="s">
        <v>187</v>
      </c>
      <c r="C138" s="40" t="s">
        <v>188</v>
      </c>
      <c r="D138" s="49" t="s">
        <v>713</v>
      </c>
      <c r="E138" s="8">
        <v>3000</v>
      </c>
      <c r="F138" s="9">
        <v>2899860</v>
      </c>
      <c r="G138" s="11">
        <f t="shared" si="4"/>
        <v>1.8206500442909702E-3</v>
      </c>
    </row>
    <row r="139" spans="1:7" x14ac:dyDescent="0.25">
      <c r="A139" s="49" t="s">
        <v>706</v>
      </c>
      <c r="B139" s="49" t="s">
        <v>705</v>
      </c>
      <c r="C139" s="40" t="s">
        <v>710</v>
      </c>
      <c r="D139" s="49" t="s">
        <v>700</v>
      </c>
      <c r="E139" s="8">
        <v>4000</v>
      </c>
      <c r="F139" s="9">
        <v>3900800</v>
      </c>
      <c r="G139" s="11">
        <f t="shared" si="4"/>
        <v>2.4490808841703452E-3</v>
      </c>
    </row>
    <row r="140" spans="1:7" x14ac:dyDescent="0.25">
      <c r="A140" s="15" t="s">
        <v>724</v>
      </c>
      <c r="B140" s="15" t="s">
        <v>259</v>
      </c>
      <c r="C140" s="15" t="s">
        <v>260</v>
      </c>
      <c r="D140" s="56" t="s">
        <v>725</v>
      </c>
      <c r="E140" s="8">
        <v>3000</v>
      </c>
      <c r="F140" s="9">
        <v>2981340</v>
      </c>
      <c r="G140" s="11">
        <f t="shared" si="4"/>
        <v>1.8718065020540446E-3</v>
      </c>
    </row>
    <row r="141" spans="1:7" x14ac:dyDescent="0.25">
      <c r="A141" s="15" t="s">
        <v>726</v>
      </c>
      <c r="B141" s="15" t="s">
        <v>674</v>
      </c>
      <c r="C141" s="40" t="s">
        <v>676</v>
      </c>
      <c r="D141" s="35" t="s">
        <v>727</v>
      </c>
      <c r="E141" s="8">
        <v>5000</v>
      </c>
      <c r="F141" s="9">
        <v>4989250</v>
      </c>
      <c r="G141" s="11">
        <f t="shared" si="4"/>
        <v>3.1324540610507831E-3</v>
      </c>
    </row>
    <row r="142" spans="1:7" x14ac:dyDescent="0.25">
      <c r="A142" s="15" t="s">
        <v>785</v>
      </c>
      <c r="B142" s="15" t="s">
        <v>173</v>
      </c>
      <c r="C142" s="57" t="s">
        <v>174</v>
      </c>
      <c r="D142" s="35" t="s">
        <v>787</v>
      </c>
      <c r="E142" s="8">
        <v>10000</v>
      </c>
      <c r="F142" s="9">
        <v>9462900</v>
      </c>
      <c r="G142" s="11">
        <f t="shared" si="4"/>
        <v>5.9411934728300754E-3</v>
      </c>
    </row>
    <row r="143" spans="1:7" x14ac:dyDescent="0.25">
      <c r="A143" s="38" t="s">
        <v>750</v>
      </c>
      <c r="B143" s="15" t="s">
        <v>237</v>
      </c>
      <c r="C143" s="57" t="s">
        <v>238</v>
      </c>
      <c r="D143" s="35" t="s">
        <v>748</v>
      </c>
      <c r="E143" s="8">
        <v>550</v>
      </c>
      <c r="F143" s="9">
        <v>557139</v>
      </c>
      <c r="G143" s="11">
        <f t="shared" si="4"/>
        <v>3.4979452284807783E-4</v>
      </c>
    </row>
    <row r="144" spans="1:7" x14ac:dyDescent="0.25">
      <c r="A144" s="15" t="s">
        <v>753</v>
      </c>
      <c r="B144" s="15" t="s">
        <v>751</v>
      </c>
      <c r="C144" s="40" t="s">
        <v>752</v>
      </c>
      <c r="D144" s="35" t="s">
        <v>749</v>
      </c>
      <c r="E144" s="8">
        <v>4000</v>
      </c>
      <c r="F144" s="9">
        <v>4057645.08</v>
      </c>
      <c r="G144" s="11">
        <f t="shared" si="4"/>
        <v>2.547554604228838E-3</v>
      </c>
    </row>
    <row r="145" spans="1:7" x14ac:dyDescent="0.25">
      <c r="A145" s="15" t="s">
        <v>745</v>
      </c>
      <c r="B145" s="15" t="s">
        <v>744</v>
      </c>
      <c r="C145" s="40" t="s">
        <v>746</v>
      </c>
      <c r="D145" s="39" t="s">
        <v>736</v>
      </c>
      <c r="E145" s="8">
        <v>7033</v>
      </c>
      <c r="F145" s="9">
        <v>7017105.4199999999</v>
      </c>
      <c r="G145" s="11">
        <f t="shared" si="4"/>
        <v>4.4056241658967698E-3</v>
      </c>
    </row>
    <row r="146" spans="1:7" ht="30" x14ac:dyDescent="0.25">
      <c r="A146" s="38" t="s">
        <v>742</v>
      </c>
      <c r="B146" s="38" t="s">
        <v>741</v>
      </c>
      <c r="C146" s="57" t="s">
        <v>743</v>
      </c>
      <c r="D146" s="38" t="s">
        <v>738</v>
      </c>
      <c r="E146" s="8">
        <v>8000</v>
      </c>
      <c r="F146" s="9">
        <v>8026400</v>
      </c>
      <c r="G146" s="11">
        <f t="shared" si="4"/>
        <v>5.039300350877989E-3</v>
      </c>
    </row>
    <row r="147" spans="1:7" ht="30" x14ac:dyDescent="0.25">
      <c r="A147" s="39" t="s">
        <v>764</v>
      </c>
      <c r="B147" s="39" t="s">
        <v>191</v>
      </c>
      <c r="C147" s="56" t="s">
        <v>192</v>
      </c>
      <c r="D147" s="39" t="s">
        <v>765</v>
      </c>
      <c r="E147" s="8">
        <v>6250</v>
      </c>
      <c r="F147" s="9">
        <v>6241875</v>
      </c>
      <c r="G147" s="11">
        <f t="shared" si="4"/>
        <v>3.9189029798709935E-3</v>
      </c>
    </row>
    <row r="148" spans="1:7" x14ac:dyDescent="0.25">
      <c r="A148" s="38" t="s">
        <v>781</v>
      </c>
      <c r="B148" s="38" t="s">
        <v>227</v>
      </c>
      <c r="C148" s="57" t="s">
        <v>228</v>
      </c>
      <c r="D148" s="38" t="s">
        <v>782</v>
      </c>
      <c r="E148" s="8">
        <v>8000</v>
      </c>
      <c r="F148" s="9">
        <v>7844015.9199999999</v>
      </c>
      <c r="G148" s="11">
        <f t="shared" si="4"/>
        <v>4.9247922079573066E-3</v>
      </c>
    </row>
    <row r="149" spans="1:7" ht="30" x14ac:dyDescent="0.25">
      <c r="A149" s="49" t="s">
        <v>791</v>
      </c>
      <c r="B149" s="49" t="s">
        <v>191</v>
      </c>
      <c r="C149" s="57" t="s">
        <v>192</v>
      </c>
      <c r="D149" s="49" t="s">
        <v>789</v>
      </c>
      <c r="E149" s="8">
        <v>2500</v>
      </c>
      <c r="F149" s="9">
        <v>2513950</v>
      </c>
      <c r="G149" s="11">
        <f t="shared" si="4"/>
        <v>1.5783600514663759E-3</v>
      </c>
    </row>
    <row r="150" spans="1:7" x14ac:dyDescent="0.25">
      <c r="A150" s="46" t="s">
        <v>783</v>
      </c>
      <c r="B150" s="46" t="s">
        <v>674</v>
      </c>
      <c r="C150" s="40" t="s">
        <v>676</v>
      </c>
      <c r="D150" s="46" t="s">
        <v>784</v>
      </c>
      <c r="E150" s="8">
        <v>20000</v>
      </c>
      <c r="F150" s="9">
        <v>19781000</v>
      </c>
      <c r="G150" s="11">
        <f t="shared" si="4"/>
        <v>1.241931628634475E-2</v>
      </c>
    </row>
    <row r="151" spans="1:7" x14ac:dyDescent="0.25">
      <c r="A151" s="46" t="s">
        <v>793</v>
      </c>
      <c r="B151" s="46" t="s">
        <v>792</v>
      </c>
      <c r="C151" s="40" t="s">
        <v>794</v>
      </c>
      <c r="D151" s="46" t="s">
        <v>790</v>
      </c>
      <c r="E151" s="8">
        <v>2000</v>
      </c>
      <c r="F151" s="9">
        <v>1954640</v>
      </c>
      <c r="G151" s="11">
        <f t="shared" si="4"/>
        <v>1.2272024865244882E-3</v>
      </c>
    </row>
    <row r="152" spans="1:7" ht="16.5" customHeight="1" x14ac:dyDescent="0.25">
      <c r="A152" s="15" t="s">
        <v>317</v>
      </c>
      <c r="B152" s="15"/>
      <c r="C152" s="15"/>
      <c r="D152" s="15"/>
      <c r="E152" s="8"/>
      <c r="F152" s="9">
        <f>SUM(F5:F151)</f>
        <v>1326072266.21</v>
      </c>
      <c r="G152" s="11">
        <f t="shared" si="4"/>
        <v>0.832562099621452</v>
      </c>
    </row>
    <row r="153" spans="1:7" ht="16.5" customHeight="1" x14ac:dyDescent="0.25">
      <c r="A153" s="26"/>
      <c r="B153" s="26"/>
      <c r="C153" s="26"/>
      <c r="D153" s="26"/>
      <c r="E153" s="27"/>
      <c r="F153" s="28"/>
      <c r="G153" s="29"/>
    </row>
    <row r="154" spans="1:7" ht="16.5" customHeight="1" x14ac:dyDescent="0.25">
      <c r="A154" s="30" t="s">
        <v>565</v>
      </c>
      <c r="B154" s="26"/>
      <c r="C154" s="26"/>
      <c r="D154" s="26"/>
      <c r="E154" s="27"/>
      <c r="F154" s="28"/>
      <c r="G154" s="29"/>
    </row>
    <row r="155" spans="1:7" ht="45" x14ac:dyDescent="0.25">
      <c r="A155" s="17" t="s">
        <v>0</v>
      </c>
      <c r="B155" s="17" t="s">
        <v>20</v>
      </c>
      <c r="C155" s="17" t="s">
        <v>1</v>
      </c>
      <c r="D155" s="17" t="s">
        <v>22</v>
      </c>
      <c r="E155" s="17" t="s">
        <v>10</v>
      </c>
      <c r="F155" s="17" t="s">
        <v>6</v>
      </c>
      <c r="G155" s="17" t="s">
        <v>563</v>
      </c>
    </row>
    <row r="156" spans="1:7" ht="30" x14ac:dyDescent="0.25">
      <c r="A156" s="17" t="s">
        <v>457</v>
      </c>
      <c r="B156" s="17" t="s">
        <v>303</v>
      </c>
      <c r="C156" s="17" t="s">
        <v>304</v>
      </c>
      <c r="D156" s="17" t="s">
        <v>164</v>
      </c>
      <c r="E156" s="8">
        <v>32005</v>
      </c>
      <c r="F156" s="9">
        <v>4007346.05</v>
      </c>
      <c r="G156" s="11">
        <f t="shared" ref="G156:G174" si="5">F156/$F$240</f>
        <v>2.515974827550897E-3</v>
      </c>
    </row>
    <row r="157" spans="1:7" ht="30" x14ac:dyDescent="0.25">
      <c r="A157" s="35" t="s">
        <v>458</v>
      </c>
      <c r="B157" s="35" t="s">
        <v>245</v>
      </c>
      <c r="C157" s="35" t="s">
        <v>246</v>
      </c>
      <c r="D157" s="35" t="s">
        <v>166</v>
      </c>
      <c r="E157" s="8">
        <v>420</v>
      </c>
      <c r="F157" s="9">
        <v>9306360</v>
      </c>
      <c r="G157" s="11">
        <f t="shared" si="5"/>
        <v>5.8429112944030793E-3</v>
      </c>
    </row>
    <row r="158" spans="1:7" x14ac:dyDescent="0.25">
      <c r="A158" s="35" t="s">
        <v>459</v>
      </c>
      <c r="B158" s="35" t="s">
        <v>305</v>
      </c>
      <c r="C158" s="38" t="s">
        <v>306</v>
      </c>
      <c r="D158" s="35" t="s">
        <v>165</v>
      </c>
      <c r="E158" s="8">
        <v>59700</v>
      </c>
      <c r="F158" s="9">
        <v>20903955</v>
      </c>
      <c r="G158" s="11">
        <f t="shared" si="5"/>
        <v>1.3124353105531457E-2</v>
      </c>
    </row>
    <row r="159" spans="1:7" x14ac:dyDescent="0.25">
      <c r="A159" s="17" t="s">
        <v>461</v>
      </c>
      <c r="B159" s="17" t="s">
        <v>257</v>
      </c>
      <c r="C159" s="17" t="s">
        <v>258</v>
      </c>
      <c r="D159" s="17" t="s">
        <v>168</v>
      </c>
      <c r="E159" s="8">
        <v>24750</v>
      </c>
      <c r="F159" s="9">
        <v>7699725</v>
      </c>
      <c r="G159" s="11">
        <f t="shared" si="5"/>
        <v>4.8342005001201062E-3</v>
      </c>
    </row>
    <row r="160" spans="1:7" ht="30" x14ac:dyDescent="0.25">
      <c r="A160" s="17" t="s">
        <v>460</v>
      </c>
      <c r="B160" s="17" t="s">
        <v>307</v>
      </c>
      <c r="C160" s="39" t="s">
        <v>308</v>
      </c>
      <c r="D160" s="17" t="s">
        <v>167</v>
      </c>
      <c r="E160" s="8">
        <v>1225</v>
      </c>
      <c r="F160" s="9">
        <v>8901462.5</v>
      </c>
      <c r="G160" s="11">
        <f t="shared" si="5"/>
        <v>5.5887001768635076E-3</v>
      </c>
    </row>
    <row r="161" spans="1:7" x14ac:dyDescent="0.25">
      <c r="A161" s="17" t="s">
        <v>464</v>
      </c>
      <c r="B161" s="17" t="s">
        <v>542</v>
      </c>
      <c r="C161" s="17" t="s">
        <v>543</v>
      </c>
      <c r="D161" s="17" t="s">
        <v>520</v>
      </c>
      <c r="E161" s="8">
        <v>43</v>
      </c>
      <c r="F161" s="9">
        <v>1658.51</v>
      </c>
      <c r="G161" s="11">
        <f t="shared" si="5"/>
        <v>1.0412800290210621E-6</v>
      </c>
    </row>
    <row r="162" spans="1:7" ht="16.5" customHeight="1" x14ac:dyDescent="0.25">
      <c r="A162" s="17" t="s">
        <v>467</v>
      </c>
      <c r="B162" s="17" t="s">
        <v>301</v>
      </c>
      <c r="C162" s="17" t="s">
        <v>302</v>
      </c>
      <c r="D162" s="17" t="s">
        <v>171</v>
      </c>
      <c r="E162" s="8">
        <v>58000</v>
      </c>
      <c r="F162" s="9">
        <v>20646840</v>
      </c>
      <c r="G162" s="11">
        <f t="shared" si="5"/>
        <v>1.2962925851754422E-2</v>
      </c>
    </row>
    <row r="163" spans="1:7" ht="30" x14ac:dyDescent="0.25">
      <c r="A163" s="17" t="s">
        <v>465</v>
      </c>
      <c r="B163" s="17" t="s">
        <v>283</v>
      </c>
      <c r="C163" s="17" t="s">
        <v>284</v>
      </c>
      <c r="D163" s="17" t="s">
        <v>172</v>
      </c>
      <c r="E163" s="8">
        <v>6450</v>
      </c>
      <c r="F163" s="9">
        <v>3483000</v>
      </c>
      <c r="G163" s="11">
        <f t="shared" si="5"/>
        <v>2.1867690523906151E-3</v>
      </c>
    </row>
    <row r="164" spans="1:7" ht="30" x14ac:dyDescent="0.25">
      <c r="A164" s="17" t="s">
        <v>692</v>
      </c>
      <c r="B164" s="17" t="s">
        <v>691</v>
      </c>
      <c r="C164" s="17" t="s">
        <v>694</v>
      </c>
      <c r="D164" s="17" t="s">
        <v>689</v>
      </c>
      <c r="E164" s="8">
        <v>8900</v>
      </c>
      <c r="F164" s="9">
        <v>1990040</v>
      </c>
      <c r="G164" s="11">
        <f t="shared" si="5"/>
        <v>1.2494280462300947E-3</v>
      </c>
    </row>
    <row r="165" spans="1:7" ht="16.5" customHeight="1" x14ac:dyDescent="0.25">
      <c r="A165" s="17" t="s">
        <v>693</v>
      </c>
      <c r="B165" s="17" t="s">
        <v>277</v>
      </c>
      <c r="C165" s="17" t="s">
        <v>278</v>
      </c>
      <c r="D165" s="17" t="s">
        <v>690</v>
      </c>
      <c r="E165" s="8">
        <v>1000</v>
      </c>
      <c r="F165" s="9">
        <v>1613200</v>
      </c>
      <c r="G165" s="11">
        <f t="shared" si="5"/>
        <v>1.0128325682792251E-3</v>
      </c>
    </row>
    <row r="166" spans="1:7" ht="30" x14ac:dyDescent="0.25">
      <c r="A166" s="17" t="s">
        <v>723</v>
      </c>
      <c r="B166" s="17" t="s">
        <v>722</v>
      </c>
      <c r="C166" s="51">
        <v>1027402166835</v>
      </c>
      <c r="D166" s="17" t="s">
        <v>720</v>
      </c>
      <c r="E166" s="8">
        <v>10000</v>
      </c>
      <c r="F166" s="9">
        <v>659000</v>
      </c>
      <c r="G166" s="11">
        <f t="shared" si="5"/>
        <v>4.137470012992867E-4</v>
      </c>
    </row>
    <row r="167" spans="1:7" ht="16.5" customHeight="1" x14ac:dyDescent="0.25">
      <c r="A167" s="17" t="s">
        <v>463</v>
      </c>
      <c r="B167" s="17" t="s">
        <v>309</v>
      </c>
      <c r="C167" s="48" t="s">
        <v>310</v>
      </c>
      <c r="D167" s="17" t="s">
        <v>169</v>
      </c>
      <c r="E167" s="8">
        <v>444</v>
      </c>
      <c r="F167" s="9">
        <v>800976</v>
      </c>
      <c r="G167" s="11">
        <f t="shared" si="5"/>
        <v>5.0288530821350139E-4</v>
      </c>
    </row>
    <row r="168" spans="1:7" x14ac:dyDescent="0.25">
      <c r="A168" s="17" t="s">
        <v>606</v>
      </c>
      <c r="B168" s="17" t="s">
        <v>297</v>
      </c>
      <c r="C168" s="17" t="s">
        <v>298</v>
      </c>
      <c r="D168" s="17" t="s">
        <v>605</v>
      </c>
      <c r="E168" s="8">
        <v>41500</v>
      </c>
      <c r="F168" s="9">
        <v>1121537.5</v>
      </c>
      <c r="G168" s="11">
        <f t="shared" si="5"/>
        <v>7.0414685503747908E-4</v>
      </c>
    </row>
    <row r="169" spans="1:7" ht="30" x14ac:dyDescent="0.25">
      <c r="A169" s="48" t="s">
        <v>462</v>
      </c>
      <c r="B169" s="48" t="s">
        <v>265</v>
      </c>
      <c r="C169" s="48" t="s">
        <v>266</v>
      </c>
      <c r="D169" s="48" t="s">
        <v>170</v>
      </c>
      <c r="E169" s="8">
        <v>2704</v>
      </c>
      <c r="F169" s="9">
        <v>1719203.2</v>
      </c>
      <c r="G169" s="11">
        <f t="shared" si="5"/>
        <v>1.0793856883522576E-3</v>
      </c>
    </row>
    <row r="170" spans="1:7" x14ac:dyDescent="0.25">
      <c r="A170" s="48" t="s">
        <v>730</v>
      </c>
      <c r="B170" s="48" t="s">
        <v>259</v>
      </c>
      <c r="C170" s="48" t="s">
        <v>260</v>
      </c>
      <c r="D170" s="48" t="s">
        <v>721</v>
      </c>
      <c r="E170" s="8">
        <v>200</v>
      </c>
      <c r="F170" s="9">
        <v>1294400</v>
      </c>
      <c r="G170" s="11">
        <f t="shared" si="5"/>
        <v>8.1267696279483563E-4</v>
      </c>
    </row>
    <row r="171" spans="1:7" x14ac:dyDescent="0.25">
      <c r="A171" s="48" t="s">
        <v>806</v>
      </c>
      <c r="B171" s="48" t="s">
        <v>807</v>
      </c>
      <c r="C171" s="40" t="s">
        <v>808</v>
      </c>
      <c r="D171" s="48" t="s">
        <v>809</v>
      </c>
      <c r="E171" s="8">
        <v>2300000</v>
      </c>
      <c r="F171" s="9">
        <v>121187</v>
      </c>
      <c r="G171" s="11">
        <f t="shared" si="5"/>
        <v>7.6086127232862907E-5</v>
      </c>
    </row>
    <row r="172" spans="1:7" x14ac:dyDescent="0.25">
      <c r="A172" s="48" t="s">
        <v>610</v>
      </c>
      <c r="B172" s="48" t="s">
        <v>609</v>
      </c>
      <c r="C172" s="61" t="s">
        <v>608</v>
      </c>
      <c r="D172" s="48" t="s">
        <v>607</v>
      </c>
      <c r="E172" s="8">
        <v>230000</v>
      </c>
      <c r="F172" s="9">
        <v>1097215</v>
      </c>
      <c r="G172" s="11">
        <f t="shared" si="5"/>
        <v>6.8887620034991932E-4</v>
      </c>
    </row>
    <row r="173" spans="1:7" ht="16.5" customHeight="1" x14ac:dyDescent="0.25">
      <c r="A173" s="17" t="s">
        <v>466</v>
      </c>
      <c r="B173" s="17" t="s">
        <v>544</v>
      </c>
      <c r="C173" s="62" t="s">
        <v>545</v>
      </c>
      <c r="D173" s="62" t="s">
        <v>521</v>
      </c>
      <c r="E173" s="8">
        <v>3</v>
      </c>
      <c r="F173" s="9">
        <v>519.84</v>
      </c>
      <c r="G173" s="11">
        <f t="shared" si="5"/>
        <v>3.2637669371080608E-7</v>
      </c>
    </row>
    <row r="174" spans="1:7" ht="16.5" customHeight="1" x14ac:dyDescent="0.25">
      <c r="A174" s="17" t="s">
        <v>317</v>
      </c>
      <c r="B174" s="17"/>
      <c r="C174" s="17"/>
      <c r="D174" s="17"/>
      <c r="E174" s="8"/>
      <c r="F174" s="9">
        <f>SUM(F156:F173)</f>
        <v>85367625.600000009</v>
      </c>
      <c r="G174" s="11">
        <f t="shared" si="5"/>
        <v>5.3597267223126285E-2</v>
      </c>
    </row>
    <row r="176" spans="1:7" x14ac:dyDescent="0.25">
      <c r="A176" t="s">
        <v>566</v>
      </c>
    </row>
    <row r="177" spans="1:7" ht="45" customHeight="1" x14ac:dyDescent="0.25">
      <c r="A177" s="15" t="s">
        <v>3</v>
      </c>
      <c r="B177" s="15" t="s">
        <v>1</v>
      </c>
      <c r="C177" s="23" t="s">
        <v>574</v>
      </c>
      <c r="D177" s="15" t="s">
        <v>7</v>
      </c>
      <c r="E177" s="15" t="s">
        <v>5</v>
      </c>
      <c r="F177" s="15" t="s">
        <v>12</v>
      </c>
      <c r="G177" s="17" t="s">
        <v>563</v>
      </c>
    </row>
    <row r="178" spans="1:7" ht="17.25" customHeight="1" x14ac:dyDescent="0.25">
      <c r="A178" s="53" t="s">
        <v>191</v>
      </c>
      <c r="B178" s="40" t="s">
        <v>192</v>
      </c>
      <c r="C178" s="42" t="s">
        <v>775</v>
      </c>
      <c r="D178" s="18">
        <v>44543</v>
      </c>
      <c r="E178" s="8">
        <v>16000000</v>
      </c>
      <c r="F178" s="9">
        <v>16221979.18</v>
      </c>
      <c r="G178" s="11">
        <f t="shared" ref="G178:G186" si="6">F178/$F$240</f>
        <v>1.0184818271417999E-2</v>
      </c>
    </row>
    <row r="179" spans="1:7" ht="16.5" customHeight="1" x14ac:dyDescent="0.25">
      <c r="A179" s="46" t="s">
        <v>191</v>
      </c>
      <c r="B179" s="40" t="s">
        <v>192</v>
      </c>
      <c r="C179" s="42" t="s">
        <v>776</v>
      </c>
      <c r="D179" s="18">
        <v>44511</v>
      </c>
      <c r="E179" s="8">
        <v>5000000</v>
      </c>
      <c r="F179" s="9">
        <v>5067095.8899999997</v>
      </c>
      <c r="G179" s="11">
        <f t="shared" si="6"/>
        <v>3.1813288767578757E-3</v>
      </c>
    </row>
    <row r="180" spans="1:7" ht="16.5" customHeight="1" x14ac:dyDescent="0.25">
      <c r="A180" s="49" t="s">
        <v>191</v>
      </c>
      <c r="B180" s="40" t="s">
        <v>192</v>
      </c>
      <c r="C180" s="42" t="s">
        <v>777</v>
      </c>
      <c r="D180" s="18">
        <v>44525</v>
      </c>
      <c r="E180" s="8">
        <v>7000000</v>
      </c>
      <c r="F180" s="9">
        <v>7094691.7800000003</v>
      </c>
      <c r="G180" s="11">
        <f t="shared" si="6"/>
        <v>4.4543360381148686E-3</v>
      </c>
    </row>
    <row r="181" spans="1:7" ht="16.5" customHeight="1" x14ac:dyDescent="0.25">
      <c r="A181" s="59" t="s">
        <v>319</v>
      </c>
      <c r="B181" s="24">
        <v>1027700167110</v>
      </c>
      <c r="C181" s="42" t="s">
        <v>795</v>
      </c>
      <c r="D181" s="18">
        <v>44511</v>
      </c>
      <c r="E181" s="8">
        <v>28300000</v>
      </c>
      <c r="F181" s="9">
        <v>28580133.440000001</v>
      </c>
      <c r="G181" s="11">
        <f t="shared" si="6"/>
        <v>1.7943770117653211E-2</v>
      </c>
    </row>
    <row r="182" spans="1:7" ht="16.5" customHeight="1" x14ac:dyDescent="0.25">
      <c r="A182" s="56" t="s">
        <v>299</v>
      </c>
      <c r="B182" s="59" t="s">
        <v>300</v>
      </c>
      <c r="C182" s="42" t="s">
        <v>810</v>
      </c>
      <c r="D182" s="18">
        <v>44572</v>
      </c>
      <c r="E182" s="8">
        <v>13000000</v>
      </c>
      <c r="F182" s="9">
        <v>13056369.76</v>
      </c>
      <c r="G182" s="11">
        <f t="shared" si="6"/>
        <v>8.1973199333151541E-3</v>
      </c>
    </row>
    <row r="183" spans="1:7" ht="16.5" customHeight="1" x14ac:dyDescent="0.25">
      <c r="A183" s="56" t="s">
        <v>299</v>
      </c>
      <c r="B183" s="59" t="s">
        <v>300</v>
      </c>
      <c r="C183" s="42" t="s">
        <v>774</v>
      </c>
      <c r="D183" s="18">
        <v>44587</v>
      </c>
      <c r="E183" s="8">
        <v>4000000</v>
      </c>
      <c r="F183" s="9">
        <v>4045304.11</v>
      </c>
      <c r="G183" s="11">
        <f t="shared" si="6"/>
        <v>2.5398064413599086E-3</v>
      </c>
    </row>
    <row r="184" spans="1:7" ht="16.5" customHeight="1" x14ac:dyDescent="0.25">
      <c r="A184" s="56" t="s">
        <v>299</v>
      </c>
      <c r="B184" s="59" t="s">
        <v>300</v>
      </c>
      <c r="C184" s="42" t="s">
        <v>611</v>
      </c>
      <c r="D184" s="18">
        <v>44587</v>
      </c>
      <c r="E184" s="8">
        <v>10000000</v>
      </c>
      <c r="F184" s="9">
        <v>10424801.810000001</v>
      </c>
      <c r="G184" s="11">
        <f t="shared" si="6"/>
        <v>6.545114549357931E-3</v>
      </c>
    </row>
    <row r="185" spans="1:7" ht="16.5" customHeight="1" x14ac:dyDescent="0.25">
      <c r="A185" s="16" t="s">
        <v>299</v>
      </c>
      <c r="B185" s="59" t="s">
        <v>300</v>
      </c>
      <c r="C185" s="42" t="s">
        <v>602</v>
      </c>
      <c r="D185" s="18">
        <v>44557</v>
      </c>
      <c r="E185" s="8">
        <v>17500000</v>
      </c>
      <c r="F185" s="9">
        <v>18269751.050000001</v>
      </c>
      <c r="G185" s="11">
        <f t="shared" si="6"/>
        <v>1.1470492733569036E-2</v>
      </c>
    </row>
    <row r="186" spans="1:7" ht="17.25" customHeight="1" x14ac:dyDescent="0.25">
      <c r="A186" s="15" t="s">
        <v>317</v>
      </c>
      <c r="B186" s="15"/>
      <c r="C186" s="59"/>
      <c r="D186" s="59"/>
      <c r="E186" s="8"/>
      <c r="F186" s="9">
        <f>SUM(F178:F185)</f>
        <v>102760127.02000001</v>
      </c>
      <c r="G186" s="11">
        <f t="shared" si="6"/>
        <v>6.4516986961545994E-2</v>
      </c>
    </row>
    <row r="188" spans="1:7" x14ac:dyDescent="0.25">
      <c r="A188" t="s">
        <v>567</v>
      </c>
    </row>
    <row r="189" spans="1:7" ht="58.5" customHeight="1" x14ac:dyDescent="0.25">
      <c r="A189" s="15" t="s">
        <v>11</v>
      </c>
      <c r="B189" s="15" t="s">
        <v>8</v>
      </c>
      <c r="C189" s="15" t="s">
        <v>9</v>
      </c>
      <c r="D189" s="15" t="s">
        <v>17</v>
      </c>
      <c r="E189" s="15" t="s">
        <v>10</v>
      </c>
      <c r="F189" s="15" t="s">
        <v>6</v>
      </c>
      <c r="G189" s="17" t="s">
        <v>563</v>
      </c>
    </row>
    <row r="190" spans="1:7" ht="45" customHeight="1" x14ac:dyDescent="0.25">
      <c r="A190" s="16" t="s">
        <v>546</v>
      </c>
      <c r="B190" s="16" t="s">
        <v>547</v>
      </c>
      <c r="C190" s="16" t="s">
        <v>548</v>
      </c>
      <c r="D190" s="16" t="s">
        <v>549</v>
      </c>
      <c r="E190" s="19" t="s">
        <v>778</v>
      </c>
      <c r="F190" s="9">
        <v>24971823.899999999</v>
      </c>
      <c r="G190" s="11">
        <f>F190/$F$240</f>
        <v>1.5678326639755474E-2</v>
      </c>
    </row>
    <row r="191" spans="1:7" ht="17.25" customHeight="1" x14ac:dyDescent="0.25">
      <c r="A191" s="15" t="s">
        <v>317</v>
      </c>
      <c r="B191" s="15"/>
      <c r="C191" s="15"/>
      <c r="D191" s="15"/>
      <c r="E191" s="8"/>
      <c r="F191" s="9">
        <f>F190</f>
        <v>24971823.899999999</v>
      </c>
      <c r="G191" s="11">
        <f>F191/$F$240</f>
        <v>1.5678326639755474E-2</v>
      </c>
    </row>
    <row r="193" spans="1:7" x14ac:dyDescent="0.25">
      <c r="A193" t="s">
        <v>568</v>
      </c>
    </row>
    <row r="194" spans="1:7" ht="42.75" customHeight="1" x14ac:dyDescent="0.25">
      <c r="A194" s="15" t="s">
        <v>15</v>
      </c>
      <c r="B194" s="15" t="s">
        <v>14</v>
      </c>
      <c r="C194" s="15" t="s">
        <v>16</v>
      </c>
      <c r="D194" s="66" t="s">
        <v>13</v>
      </c>
      <c r="E194" s="68"/>
      <c r="F194" s="15" t="s">
        <v>6</v>
      </c>
      <c r="G194" s="17" t="s">
        <v>563</v>
      </c>
    </row>
    <row r="195" spans="1:7" ht="17.25" customHeight="1" x14ac:dyDescent="0.25">
      <c r="A195" s="15" t="s">
        <v>317</v>
      </c>
      <c r="B195" s="15"/>
      <c r="C195" s="15"/>
      <c r="D195" s="66"/>
      <c r="E195" s="68"/>
      <c r="F195" s="9"/>
      <c r="G195" s="11"/>
    </row>
    <row r="197" spans="1:7" x14ac:dyDescent="0.25">
      <c r="A197" t="s">
        <v>569</v>
      </c>
    </row>
    <row r="198" spans="1:7" ht="47.25" customHeight="1" x14ac:dyDescent="0.25">
      <c r="A198" s="15" t="s">
        <v>3</v>
      </c>
      <c r="B198" s="23" t="s">
        <v>1</v>
      </c>
      <c r="C198" s="23" t="s">
        <v>574</v>
      </c>
      <c r="D198" s="66" t="s">
        <v>4</v>
      </c>
      <c r="E198" s="68"/>
      <c r="F198" s="13" t="s">
        <v>18</v>
      </c>
      <c r="G198" s="17" t="s">
        <v>563</v>
      </c>
    </row>
    <row r="199" spans="1:7" x14ac:dyDescent="0.25">
      <c r="A199" s="16" t="s">
        <v>319</v>
      </c>
      <c r="B199" s="24">
        <v>1027700167110</v>
      </c>
      <c r="C199" s="43" t="s">
        <v>592</v>
      </c>
      <c r="D199" s="83" t="s">
        <v>318</v>
      </c>
      <c r="E199" s="83"/>
      <c r="F199" s="9">
        <v>73587.679999999993</v>
      </c>
      <c r="G199" s="11">
        <f t="shared" ref="G199:G205" si="7">F199/$F$240</f>
        <v>4.6201338289182833E-5</v>
      </c>
    </row>
    <row r="200" spans="1:7" x14ac:dyDescent="0.25">
      <c r="A200" s="16" t="s">
        <v>319</v>
      </c>
      <c r="B200" s="24">
        <v>1027700167110</v>
      </c>
      <c r="C200" s="43" t="s">
        <v>593</v>
      </c>
      <c r="D200" s="83" t="s">
        <v>318</v>
      </c>
      <c r="E200" s="83"/>
      <c r="F200" s="9">
        <v>348654.71</v>
      </c>
      <c r="G200" s="11">
        <f t="shared" si="7"/>
        <v>2.1889960660299306E-4</v>
      </c>
    </row>
    <row r="201" spans="1:7" ht="30" x14ac:dyDescent="0.25">
      <c r="A201" s="15" t="s">
        <v>550</v>
      </c>
      <c r="B201" s="24">
        <v>1021600000124</v>
      </c>
      <c r="C201" s="43" t="s">
        <v>594</v>
      </c>
      <c r="D201" s="83" t="s">
        <v>318</v>
      </c>
      <c r="E201" s="83"/>
      <c r="F201" s="9">
        <v>9079.19</v>
      </c>
      <c r="G201" s="11">
        <f t="shared" si="7"/>
        <v>5.7002847294787111E-6</v>
      </c>
    </row>
    <row r="202" spans="1:7" ht="30" x14ac:dyDescent="0.25">
      <c r="A202" s="16" t="s">
        <v>550</v>
      </c>
      <c r="B202" s="24">
        <v>1021600000124</v>
      </c>
      <c r="C202" s="43" t="s">
        <v>595</v>
      </c>
      <c r="D202" s="83" t="s">
        <v>318</v>
      </c>
      <c r="E202" s="83"/>
      <c r="F202" s="9">
        <v>470461.8</v>
      </c>
      <c r="G202" s="11">
        <f t="shared" si="7"/>
        <v>2.9537505155669913E-4</v>
      </c>
    </row>
    <row r="203" spans="1:7" ht="30" x14ac:dyDescent="0.25">
      <c r="A203" s="16" t="s">
        <v>550</v>
      </c>
      <c r="B203" s="24">
        <v>1021600000124</v>
      </c>
      <c r="C203" s="43" t="s">
        <v>596</v>
      </c>
      <c r="D203" s="83" t="s">
        <v>318</v>
      </c>
      <c r="E203" s="83"/>
      <c r="F203" s="9">
        <v>329266.02</v>
      </c>
      <c r="G203" s="11">
        <f t="shared" si="7"/>
        <v>2.0672659848975866E-4</v>
      </c>
    </row>
    <row r="204" spans="1:7" x14ac:dyDescent="0.25">
      <c r="A204" s="15" t="s">
        <v>320</v>
      </c>
      <c r="B204" s="24">
        <v>1027700167110</v>
      </c>
      <c r="C204" s="43" t="s">
        <v>597</v>
      </c>
      <c r="D204" s="83" t="s">
        <v>318</v>
      </c>
      <c r="E204" s="83"/>
      <c r="F204" s="9">
        <v>1807396.6</v>
      </c>
      <c r="G204" s="11">
        <f t="shared" si="7"/>
        <v>1.1347570916669595E-3</v>
      </c>
    </row>
    <row r="205" spans="1:7" x14ac:dyDescent="0.25">
      <c r="A205" s="15" t="s">
        <v>317</v>
      </c>
      <c r="B205" s="90"/>
      <c r="C205" s="90"/>
      <c r="D205" s="89"/>
      <c r="E205" s="89"/>
      <c r="F205" s="9">
        <f>SUM(F199:F204)</f>
        <v>3038446</v>
      </c>
      <c r="G205" s="11">
        <f t="shared" si="7"/>
        <v>1.907659971335072E-3</v>
      </c>
    </row>
    <row r="207" spans="1:7" ht="15.75" x14ac:dyDescent="0.25">
      <c r="A207" t="s">
        <v>570</v>
      </c>
      <c r="B207" s="12"/>
    </row>
    <row r="208" spans="1:7" ht="44.25" customHeight="1" x14ac:dyDescent="0.25">
      <c r="A208" s="15" t="s">
        <v>19</v>
      </c>
      <c r="B208" s="33" t="s">
        <v>1</v>
      </c>
      <c r="C208" s="33" t="s">
        <v>581</v>
      </c>
      <c r="D208" s="70" t="s">
        <v>585</v>
      </c>
      <c r="E208" s="71"/>
      <c r="F208" s="13" t="s">
        <v>18</v>
      </c>
      <c r="G208" s="17" t="s">
        <v>563</v>
      </c>
    </row>
    <row r="209" spans="1:9" ht="29.25" customHeight="1" x14ac:dyDescent="0.25">
      <c r="A209" s="16" t="s">
        <v>551</v>
      </c>
      <c r="B209" s="34">
        <v>1027700075941</v>
      </c>
      <c r="C209" s="23" t="s">
        <v>598</v>
      </c>
      <c r="D209" s="81" t="s">
        <v>599</v>
      </c>
      <c r="E209" s="82"/>
      <c r="F209" s="9">
        <v>710509.68</v>
      </c>
      <c r="G209" s="11">
        <f>F209/$F$240</f>
        <v>4.4608687328393898E-4</v>
      </c>
    </row>
    <row r="210" spans="1:9" ht="30" x14ac:dyDescent="0.25">
      <c r="A210" s="15" t="s">
        <v>552</v>
      </c>
      <c r="B210" s="34">
        <v>1027708015576</v>
      </c>
      <c r="C210" s="23" t="s">
        <v>582</v>
      </c>
      <c r="D210" s="81" t="s">
        <v>600</v>
      </c>
      <c r="E210" s="82"/>
      <c r="F210" s="9">
        <v>78354.559999999998</v>
      </c>
      <c r="G210" s="11">
        <f>F210/$F$240</f>
        <v>4.9194179420523574E-5</v>
      </c>
    </row>
    <row r="211" spans="1:9" ht="45" x14ac:dyDescent="0.25">
      <c r="A211" s="15" t="s">
        <v>321</v>
      </c>
      <c r="B211" s="34">
        <v>1047796383030</v>
      </c>
      <c r="C211" s="23" t="s">
        <v>584</v>
      </c>
      <c r="D211" s="81" t="s">
        <v>601</v>
      </c>
      <c r="E211" s="82"/>
      <c r="F211" s="9">
        <v>8073.55</v>
      </c>
      <c r="G211" s="11">
        <f>F211/$F$240</f>
        <v>5.068903038451982E-6</v>
      </c>
    </row>
    <row r="212" spans="1:9" x14ac:dyDescent="0.25">
      <c r="A212" s="15" t="s">
        <v>317</v>
      </c>
      <c r="B212" s="69"/>
      <c r="C212" s="70"/>
      <c r="D212" s="70"/>
      <c r="E212" s="71"/>
      <c r="F212" s="9">
        <f>SUM(F209:F211)</f>
        <v>796937.79</v>
      </c>
      <c r="G212" s="11">
        <f>F212/$F$240</f>
        <v>5.0034995574291447E-4</v>
      </c>
    </row>
    <row r="214" spans="1:9" x14ac:dyDescent="0.25">
      <c r="A214" t="s">
        <v>571</v>
      </c>
    </row>
    <row r="215" spans="1:9" ht="47.25" customHeight="1" x14ac:dyDescent="0.25">
      <c r="A215" s="15" t="s">
        <v>20</v>
      </c>
      <c r="B215" s="90" t="s">
        <v>1</v>
      </c>
      <c r="C215" s="90"/>
      <c r="D215" s="90" t="s">
        <v>22</v>
      </c>
      <c r="E215" s="90"/>
      <c r="F215" s="14" t="s">
        <v>21</v>
      </c>
      <c r="G215" s="17" t="s">
        <v>563</v>
      </c>
      <c r="H215" s="6"/>
      <c r="I215" s="6"/>
    </row>
    <row r="216" spans="1:9" x14ac:dyDescent="0.25">
      <c r="A216" s="62" t="s">
        <v>532</v>
      </c>
      <c r="B216" s="78" t="s">
        <v>533</v>
      </c>
      <c r="C216" s="79"/>
      <c r="D216" s="66" t="s">
        <v>500</v>
      </c>
      <c r="E216" s="68"/>
      <c r="F216" s="9">
        <v>295783.5</v>
      </c>
      <c r="G216" s="11">
        <f>F216/$F$240</f>
        <v>1.8570491071139236E-4</v>
      </c>
      <c r="H216" s="6"/>
      <c r="I216" s="6"/>
    </row>
    <row r="217" spans="1:9" hidden="1" x14ac:dyDescent="0.25">
      <c r="A217" s="53"/>
      <c r="B217" s="78"/>
      <c r="C217" s="79"/>
      <c r="D217" s="66"/>
      <c r="E217" s="68"/>
      <c r="F217" s="9"/>
      <c r="G217" s="11"/>
      <c r="H217" s="6"/>
      <c r="I217" s="6"/>
    </row>
    <row r="218" spans="1:9" hidden="1" x14ac:dyDescent="0.25">
      <c r="A218" s="53"/>
      <c r="B218" s="66"/>
      <c r="C218" s="68"/>
      <c r="D218" s="66"/>
      <c r="E218" s="68"/>
      <c r="F218" s="9"/>
      <c r="G218" s="11"/>
      <c r="H218" s="6"/>
      <c r="I218" s="6"/>
    </row>
    <row r="219" spans="1:9" ht="15" customHeight="1" x14ac:dyDescent="0.25">
      <c r="A219" s="15" t="s">
        <v>317</v>
      </c>
      <c r="B219" s="76"/>
      <c r="C219" s="77"/>
      <c r="D219" s="66"/>
      <c r="E219" s="68"/>
      <c r="F219" s="9">
        <f>F216+F217+F218</f>
        <v>295783.5</v>
      </c>
      <c r="G219" s="11">
        <f>F219/$F$240</f>
        <v>1.8570491071139236E-4</v>
      </c>
    </row>
    <row r="221" spans="1:9" x14ac:dyDescent="0.25">
      <c r="A221" t="s">
        <v>572</v>
      </c>
    </row>
    <row r="222" spans="1:9" ht="42" customHeight="1" x14ac:dyDescent="0.25">
      <c r="A222" s="15" t="s">
        <v>23</v>
      </c>
      <c r="B222" s="66" t="s">
        <v>20</v>
      </c>
      <c r="C222" s="68"/>
      <c r="D222" s="15" t="s">
        <v>22</v>
      </c>
      <c r="E222" s="15" t="s">
        <v>24</v>
      </c>
      <c r="F222" s="15" t="s">
        <v>21</v>
      </c>
      <c r="G222" s="17" t="s">
        <v>563</v>
      </c>
    </row>
    <row r="223" spans="1:9" ht="42" customHeight="1" x14ac:dyDescent="0.25">
      <c r="A223" s="49" t="s">
        <v>322</v>
      </c>
      <c r="B223" s="76" t="s">
        <v>173</v>
      </c>
      <c r="C223" s="77"/>
      <c r="D223" s="62" t="s">
        <v>134</v>
      </c>
      <c r="E223" s="8">
        <v>3487</v>
      </c>
      <c r="F223" s="9">
        <v>2699541.07</v>
      </c>
      <c r="G223" s="11">
        <f>F223/$F$240</f>
        <v>1.6948816731362181E-3</v>
      </c>
    </row>
    <row r="224" spans="1:9" ht="42" customHeight="1" x14ac:dyDescent="0.25">
      <c r="A224" s="53" t="s">
        <v>322</v>
      </c>
      <c r="B224" s="76" t="s">
        <v>173</v>
      </c>
      <c r="C224" s="77"/>
      <c r="D224" s="62" t="s">
        <v>802</v>
      </c>
      <c r="E224" s="8">
        <v>47491</v>
      </c>
      <c r="F224" s="9">
        <v>46507318.729999997</v>
      </c>
      <c r="G224" s="11">
        <f>F224/$F$240</f>
        <v>2.9199186135064715E-2</v>
      </c>
    </row>
    <row r="225" spans="1:7" x14ac:dyDescent="0.25">
      <c r="A225" s="15" t="s">
        <v>317</v>
      </c>
      <c r="B225" s="72"/>
      <c r="C225" s="72"/>
      <c r="D225" s="7"/>
      <c r="E225" s="10"/>
      <c r="F225" s="9">
        <f>SUM(F223:F224)</f>
        <v>49206859.799999997</v>
      </c>
      <c r="G225" s="11">
        <f>F225/$F$240</f>
        <v>3.0894067808200934E-2</v>
      </c>
    </row>
    <row r="227" spans="1:7" x14ac:dyDescent="0.25">
      <c r="A227" t="s">
        <v>573</v>
      </c>
    </row>
    <row r="228" spans="1:7" ht="45" x14ac:dyDescent="0.25">
      <c r="A228" s="73" t="s">
        <v>25</v>
      </c>
      <c r="B228" s="74"/>
      <c r="C228" s="74"/>
      <c r="D228" s="74"/>
      <c r="E228" s="75"/>
      <c r="F228" s="15" t="s">
        <v>21</v>
      </c>
      <c r="G228" s="17" t="s">
        <v>563</v>
      </c>
    </row>
    <row r="229" spans="1:7" x14ac:dyDescent="0.25">
      <c r="A229" s="63" t="s">
        <v>553</v>
      </c>
      <c r="B229" s="64"/>
      <c r="C229" s="64"/>
      <c r="D229" s="64"/>
      <c r="E229" s="65"/>
      <c r="F229" s="9">
        <v>11357.1</v>
      </c>
      <c r="G229" s="11">
        <f t="shared" ref="G229:G238" si="8">F229/$F$240</f>
        <v>7.1304492692809238E-6</v>
      </c>
    </row>
    <row r="230" spans="1:7" x14ac:dyDescent="0.25">
      <c r="A230" s="63" t="s">
        <v>717</v>
      </c>
      <c r="B230" s="64"/>
      <c r="C230" s="64"/>
      <c r="D230" s="64"/>
      <c r="E230" s="65"/>
      <c r="F230" s="9">
        <v>586.66999999999996</v>
      </c>
      <c r="G230" s="11">
        <f t="shared" si="8"/>
        <v>3.683352856635091E-7</v>
      </c>
    </row>
    <row r="231" spans="1:7" x14ac:dyDescent="0.25">
      <c r="A231" s="63" t="s">
        <v>803</v>
      </c>
      <c r="B231" s="64"/>
      <c r="C231" s="64"/>
      <c r="D231" s="64"/>
      <c r="E231" s="65"/>
      <c r="F231" s="9">
        <v>237373.95</v>
      </c>
      <c r="G231" s="11">
        <f t="shared" si="8"/>
        <v>1.4903301972544282E-4</v>
      </c>
    </row>
    <row r="232" spans="1:7" x14ac:dyDescent="0.25">
      <c r="A232" s="63" t="s">
        <v>813</v>
      </c>
      <c r="B232" s="64"/>
      <c r="C232" s="64"/>
      <c r="D232" s="64"/>
      <c r="E232" s="65"/>
      <c r="F232" s="9">
        <v>840</v>
      </c>
      <c r="G232" s="11">
        <f t="shared" si="8"/>
        <v>5.2738616250591924E-7</v>
      </c>
    </row>
    <row r="233" spans="1:7" x14ac:dyDescent="0.25">
      <c r="A233" s="63" t="s">
        <v>815</v>
      </c>
      <c r="B233" s="64"/>
      <c r="C233" s="64"/>
      <c r="D233" s="64"/>
      <c r="E233" s="65"/>
      <c r="F233" s="9">
        <v>298.73</v>
      </c>
      <c r="G233" s="11">
        <f t="shared" si="8"/>
        <v>1.8755484324451581E-7</v>
      </c>
    </row>
    <row r="234" spans="1:7" x14ac:dyDescent="0.25">
      <c r="A234" s="63" t="s">
        <v>811</v>
      </c>
      <c r="B234" s="64"/>
      <c r="C234" s="64"/>
      <c r="D234" s="64"/>
      <c r="E234" s="65"/>
      <c r="F234" s="9">
        <v>304.79000000000002</v>
      </c>
      <c r="G234" s="11">
        <f t="shared" si="8"/>
        <v>1.9135955770259421E-7</v>
      </c>
    </row>
    <row r="235" spans="1:7" x14ac:dyDescent="0.25">
      <c r="A235" s="63" t="s">
        <v>812</v>
      </c>
      <c r="B235" s="64"/>
      <c r="C235" s="64"/>
      <c r="D235" s="64"/>
      <c r="E235" s="65"/>
      <c r="F235" s="9">
        <v>157.37</v>
      </c>
      <c r="G235" s="11">
        <f t="shared" si="8"/>
        <v>9.8803286182805373E-8</v>
      </c>
    </row>
    <row r="236" spans="1:7" hidden="1" x14ac:dyDescent="0.25">
      <c r="A236" s="63"/>
      <c r="B236" s="64"/>
      <c r="C236" s="64"/>
      <c r="D236" s="64"/>
      <c r="E236" s="65"/>
      <c r="F236" s="9"/>
      <c r="G236" s="11">
        <f t="shared" si="8"/>
        <v>0</v>
      </c>
    </row>
    <row r="237" spans="1:7" hidden="1" x14ac:dyDescent="0.25">
      <c r="A237" s="63"/>
      <c r="B237" s="64"/>
      <c r="C237" s="64"/>
      <c r="D237" s="64"/>
      <c r="E237" s="65"/>
      <c r="F237" s="9"/>
      <c r="G237" s="11">
        <f t="shared" si="8"/>
        <v>0</v>
      </c>
    </row>
    <row r="238" spans="1:7" x14ac:dyDescent="0.25">
      <c r="A238" s="66" t="s">
        <v>317</v>
      </c>
      <c r="B238" s="67"/>
      <c r="C238" s="67"/>
      <c r="D238" s="67"/>
      <c r="E238" s="68"/>
      <c r="F238" s="9">
        <f>SUM(F229:F237)</f>
        <v>250918.61000000002</v>
      </c>
      <c r="G238" s="11">
        <f t="shared" si="8"/>
        <v>1.5753690813002309E-4</v>
      </c>
    </row>
    <row r="240" spans="1:7" x14ac:dyDescent="0.25">
      <c r="A240" s="84" t="s">
        <v>26</v>
      </c>
      <c r="B240" s="85"/>
      <c r="C240" s="85"/>
      <c r="D240" s="85"/>
      <c r="E240" s="86"/>
      <c r="F240" s="9">
        <f>F152+F186+F191+F195+F205+F212+F219+F225+F238+F174</f>
        <v>1592760788.4299998</v>
      </c>
      <c r="G240" s="11">
        <f>F240/$F$240</f>
        <v>1</v>
      </c>
    </row>
    <row r="246" spans="1:1" x14ac:dyDescent="0.25">
      <c r="A246" t="s">
        <v>816</v>
      </c>
    </row>
  </sheetData>
  <autoFilter ref="A155:I155">
    <sortState ref="A156:I174">
      <sortCondition ref="D155"/>
    </sortState>
  </autoFilter>
  <mergeCells count="43">
    <mergeCell ref="D200:E200"/>
    <mergeCell ref="D201:E201"/>
    <mergeCell ref="D202:E202"/>
    <mergeCell ref="D203:E203"/>
    <mergeCell ref="D204:E204"/>
    <mergeCell ref="A1:G1"/>
    <mergeCell ref="D194:E194"/>
    <mergeCell ref="D198:E198"/>
    <mergeCell ref="D199:E199"/>
    <mergeCell ref="D195:E195"/>
    <mergeCell ref="B205:C205"/>
    <mergeCell ref="D205:E205"/>
    <mergeCell ref="B212:E212"/>
    <mergeCell ref="D208:E208"/>
    <mergeCell ref="D209:E209"/>
    <mergeCell ref="D210:E210"/>
    <mergeCell ref="D211:E211"/>
    <mergeCell ref="A240:E240"/>
    <mergeCell ref="B222:C222"/>
    <mergeCell ref="B225:C225"/>
    <mergeCell ref="A228:E228"/>
    <mergeCell ref="A238:E238"/>
    <mergeCell ref="A237:E237"/>
    <mergeCell ref="B223:C223"/>
    <mergeCell ref="A229:E229"/>
    <mergeCell ref="A231:E231"/>
    <mergeCell ref="A235:E235"/>
    <mergeCell ref="A236:E236"/>
    <mergeCell ref="A230:E230"/>
    <mergeCell ref="B224:C224"/>
    <mergeCell ref="A232:E232"/>
    <mergeCell ref="A233:E233"/>
    <mergeCell ref="A234:E234"/>
    <mergeCell ref="B215:C215"/>
    <mergeCell ref="D215:E215"/>
    <mergeCell ref="B219:C219"/>
    <mergeCell ref="D219:E219"/>
    <mergeCell ref="D216:E216"/>
    <mergeCell ref="B216:C216"/>
    <mergeCell ref="B217:C217"/>
    <mergeCell ref="B218:C218"/>
    <mergeCell ref="D217:E217"/>
    <mergeCell ref="D218:E2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Пенсионные накопления</vt:lpstr>
      <vt:lpstr>Пенсионные резервы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Чихирев</dc:creator>
  <cp:lastModifiedBy>Владимир Чихирев</cp:lastModifiedBy>
  <dcterms:created xsi:type="dcterms:W3CDTF">2021-06-25T10:52:16Z</dcterms:created>
  <dcterms:modified xsi:type="dcterms:W3CDTF">2022-04-26T11:48:30Z</dcterms:modified>
</cp:coreProperties>
</file>