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05" windowWidth="27555" windowHeight="1200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накопления'!$A$4:$G$188</definedName>
    <definedName name="_xlnm._FilterDatabase" localSheetId="1" hidden="1">'Пенсионные резервы'!$A$4:$G$4</definedName>
  </definedNames>
  <calcPr calcId="145621"/>
</workbook>
</file>

<file path=xl/calcChain.xml><?xml version="1.0" encoding="utf-8"?>
<calcChain xmlns="http://schemas.openxmlformats.org/spreadsheetml/2006/main">
  <c r="G218" i="4" l="1"/>
  <c r="F218" i="4"/>
  <c r="F220" i="4" l="1"/>
  <c r="F206" i="4"/>
  <c r="G210" i="1" l="1"/>
  <c r="F210" i="1"/>
  <c r="F266" i="1" s="1"/>
  <c r="G209" i="1" s="1"/>
  <c r="F246" i="1"/>
  <c r="F239" i="1" l="1"/>
  <c r="F188" i="1"/>
  <c r="F194" i="4" l="1"/>
  <c r="F175" i="4" l="1"/>
  <c r="F143" i="4"/>
  <c r="F213" i="4" l="1"/>
  <c r="F229" i="1" l="1"/>
  <c r="F201" i="4" l="1"/>
  <c r="F166" i="4"/>
  <c r="F205" i="1" l="1"/>
  <c r="F258" i="1" l="1"/>
  <c r="G243" i="1" l="1"/>
  <c r="G244" i="1"/>
  <c r="G65" i="1"/>
  <c r="G188" i="1"/>
  <c r="F180" i="4"/>
  <c r="G217" i="4" l="1"/>
  <c r="G191" i="4"/>
  <c r="G189" i="4"/>
  <c r="G188" i="4"/>
  <c r="G192" i="4"/>
  <c r="G53" i="4"/>
  <c r="G172" i="4"/>
  <c r="G143" i="4"/>
  <c r="G166" i="4"/>
  <c r="G211" i="4"/>
  <c r="G130" i="4"/>
  <c r="G198" i="4"/>
  <c r="G205" i="4"/>
  <c r="G212" i="4"/>
  <c r="G6" i="4"/>
  <c r="G136" i="4"/>
  <c r="G165" i="4"/>
  <c r="G118" i="4"/>
  <c r="G138" i="4"/>
  <c r="G75" i="4"/>
  <c r="G10" i="4"/>
  <c r="G90" i="4"/>
  <c r="G140" i="4"/>
  <c r="G82" i="4"/>
  <c r="G174" i="4"/>
  <c r="G72" i="4"/>
  <c r="G137" i="4"/>
  <c r="G88" i="4"/>
  <c r="G37" i="4"/>
  <c r="G161" i="4"/>
  <c r="G103" i="4"/>
  <c r="G147" i="4"/>
  <c r="G87" i="4"/>
  <c r="G139" i="4"/>
  <c r="G131" i="4"/>
  <c r="G115" i="4"/>
  <c r="G175" i="4"/>
  <c r="G133" i="4"/>
  <c r="G49" i="4"/>
  <c r="G134" i="4"/>
  <c r="G70" i="4"/>
  <c r="G135" i="4"/>
  <c r="G132" i="4"/>
  <c r="G210" i="4"/>
  <c r="G106" i="4"/>
  <c r="G101" i="4"/>
  <c r="G129" i="4"/>
  <c r="G128" i="4"/>
  <c r="G206" i="4"/>
  <c r="G93" i="4"/>
  <c r="G156" i="4"/>
  <c r="G157" i="4"/>
  <c r="G155" i="4"/>
  <c r="G105" i="4"/>
  <c r="G123" i="4"/>
  <c r="G213" i="4"/>
  <c r="G11" i="4"/>
  <c r="G15" i="4"/>
  <c r="G20" i="4"/>
  <c r="G24" i="4"/>
  <c r="G17" i="4"/>
  <c r="G29" i="4"/>
  <c r="G31" i="4"/>
  <c r="G35" i="4"/>
  <c r="G38" i="4"/>
  <c r="G41" i="4"/>
  <c r="G45" i="4"/>
  <c r="G48" i="4"/>
  <c r="G52" i="4"/>
  <c r="G59" i="4"/>
  <c r="G141" i="4"/>
  <c r="G66" i="4"/>
  <c r="G71" i="4"/>
  <c r="G80" i="4"/>
  <c r="G85" i="4"/>
  <c r="G92" i="4"/>
  <c r="G97" i="4"/>
  <c r="G102" i="4"/>
  <c r="G110" i="4"/>
  <c r="G113" i="4"/>
  <c r="G119" i="4"/>
  <c r="G124" i="4"/>
  <c r="G7" i="4"/>
  <c r="G12" i="4"/>
  <c r="G16" i="4"/>
  <c r="G21" i="4"/>
  <c r="G26" i="4"/>
  <c r="G32" i="4"/>
  <c r="G39" i="4"/>
  <c r="G42" i="4"/>
  <c r="G46" i="4"/>
  <c r="G54" i="4"/>
  <c r="G60" i="4"/>
  <c r="G67" i="4"/>
  <c r="G73" i="4"/>
  <c r="G77" i="4"/>
  <c r="G81" i="4"/>
  <c r="G86" i="4"/>
  <c r="G94" i="4"/>
  <c r="G98" i="4"/>
  <c r="G107" i="4"/>
  <c r="G111" i="4"/>
  <c r="G114" i="4"/>
  <c r="G120" i="4"/>
  <c r="G125" i="4"/>
  <c r="G8" i="4"/>
  <c r="G13" i="4"/>
  <c r="G18" i="4"/>
  <c r="G22" i="4"/>
  <c r="G27" i="4"/>
  <c r="G30" i="4"/>
  <c r="G33" i="4"/>
  <c r="G36" i="4"/>
  <c r="G104" i="4"/>
  <c r="G44" i="4"/>
  <c r="G50" i="4"/>
  <c r="G55" i="4"/>
  <c r="G57" i="4"/>
  <c r="G61" i="4"/>
  <c r="G63" i="4"/>
  <c r="G142" i="4"/>
  <c r="G68" i="4"/>
  <c r="G74" i="4"/>
  <c r="G78" i="4"/>
  <c r="G83" i="4"/>
  <c r="G89" i="4"/>
  <c r="G95" i="4"/>
  <c r="G99" i="4"/>
  <c r="G108" i="4"/>
  <c r="G116" i="4"/>
  <c r="G121" i="4"/>
  <c r="G126" i="4"/>
  <c r="G9" i="4"/>
  <c r="G14" i="4"/>
  <c r="G19" i="4"/>
  <c r="G23" i="4"/>
  <c r="G25" i="4"/>
  <c r="G28" i="4"/>
  <c r="G34" i="4"/>
  <c r="G40" i="4"/>
  <c r="G43" i="4"/>
  <c r="G47" i="4"/>
  <c r="G51" i="4"/>
  <c r="G56" i="4"/>
  <c r="G58" i="4"/>
  <c r="G62" i="4"/>
  <c r="G64" i="4"/>
  <c r="G65" i="4"/>
  <c r="G69" i="4"/>
  <c r="G76" i="4"/>
  <c r="G79" i="4"/>
  <c r="G84" i="4"/>
  <c r="G91" i="4"/>
  <c r="G96" i="4"/>
  <c r="G100" i="4"/>
  <c r="G109" i="4"/>
  <c r="G112" i="4"/>
  <c r="G117" i="4"/>
  <c r="G122" i="4"/>
  <c r="G127" i="4"/>
  <c r="G170" i="4"/>
  <c r="G171" i="4"/>
  <c r="G173" i="4"/>
  <c r="G163" i="4"/>
  <c r="G158" i="4"/>
  <c r="G159" i="4"/>
  <c r="G154" i="4"/>
  <c r="G220" i="4"/>
  <c r="G180" i="4"/>
  <c r="G149" i="4"/>
  <c r="G153" i="4"/>
  <c r="G150" i="4"/>
  <c r="G162" i="4"/>
  <c r="G190" i="4"/>
  <c r="G152" i="4"/>
  <c r="G164" i="4"/>
  <c r="G148" i="4"/>
  <c r="G193" i="4"/>
  <c r="G179" i="4"/>
  <c r="G199" i="4"/>
  <c r="G194" i="4"/>
  <c r="G201" i="4"/>
  <c r="G5" i="4"/>
  <c r="G160" i="4"/>
  <c r="G200" i="4"/>
  <c r="G151" i="4"/>
  <c r="G175" i="1" l="1"/>
  <c r="G187" i="1"/>
  <c r="G254" i="1"/>
  <c r="G15" i="1"/>
  <c r="G12" i="1"/>
  <c r="G13" i="1"/>
  <c r="G14" i="1"/>
  <c r="G245" i="1"/>
  <c r="G246" i="1" s="1"/>
  <c r="G204" i="1"/>
  <c r="G256" i="1"/>
  <c r="G262" i="1"/>
  <c r="G252" i="1" l="1"/>
  <c r="G253" i="1"/>
  <c r="G251" i="1"/>
  <c r="G255" i="1"/>
  <c r="G96" i="1"/>
  <c r="G184" i="1"/>
  <c r="G179" i="1"/>
  <c r="G185" i="1"/>
  <c r="G178" i="1"/>
  <c r="G40" i="1"/>
  <c r="G150" i="1"/>
  <c r="G33" i="1"/>
  <c r="G48" i="1"/>
  <c r="G148" i="1"/>
  <c r="G81" i="1"/>
  <c r="G174" i="1"/>
  <c r="G108" i="1"/>
  <c r="G39" i="1"/>
  <c r="G141" i="1"/>
  <c r="G144" i="1"/>
  <c r="G24" i="1"/>
  <c r="G121" i="1"/>
  <c r="G8" i="1"/>
  <c r="G66" i="1"/>
  <c r="G11" i="1"/>
  <c r="G68" i="1"/>
  <c r="G117" i="1"/>
  <c r="G183" i="1"/>
  <c r="G61" i="1"/>
  <c r="G111" i="1"/>
  <c r="G95" i="1"/>
  <c r="G28" i="1"/>
  <c r="G132" i="1"/>
  <c r="G58" i="1"/>
  <c r="G156" i="1"/>
  <c r="G85" i="1"/>
  <c r="G42" i="1"/>
  <c r="G72" i="1"/>
  <c r="G6" i="1"/>
  <c r="G43" i="1"/>
  <c r="G89" i="1"/>
  <c r="G154" i="1"/>
  <c r="G37" i="1"/>
  <c r="G55" i="1"/>
  <c r="G153" i="1"/>
  <c r="G182" i="1"/>
  <c r="G115" i="1"/>
  <c r="G45" i="1"/>
  <c r="G147" i="1"/>
  <c r="G74" i="1"/>
  <c r="G124" i="1"/>
  <c r="G69" i="1"/>
  <c r="G62" i="1"/>
  <c r="G70" i="1"/>
  <c r="G91" i="1"/>
  <c r="G101" i="1"/>
  <c r="G177" i="1"/>
  <c r="G128" i="1"/>
  <c r="G119" i="1"/>
  <c r="G170" i="1"/>
  <c r="G100" i="1"/>
  <c r="G44" i="1"/>
  <c r="G97" i="1"/>
  <c r="G135" i="1"/>
  <c r="G25" i="1"/>
  <c r="G186" i="1"/>
  <c r="G133" i="1"/>
  <c r="G18" i="1"/>
  <c r="G75" i="1"/>
  <c r="G125" i="1"/>
  <c r="G155" i="1"/>
  <c r="G176" i="1"/>
  <c r="G116" i="1"/>
  <c r="G34" i="1"/>
  <c r="G88" i="1"/>
  <c r="G122" i="1"/>
  <c r="G19" i="1"/>
  <c r="G56" i="1"/>
  <c r="G106" i="1"/>
  <c r="G168" i="1"/>
  <c r="G51" i="1"/>
  <c r="G99" i="1"/>
  <c r="G173" i="1"/>
  <c r="G112" i="1"/>
  <c r="G38" i="1"/>
  <c r="G140" i="1"/>
  <c r="G73" i="1"/>
  <c r="G166" i="1"/>
  <c r="G32" i="1"/>
  <c r="G83" i="1"/>
  <c r="G142" i="1"/>
  <c r="G26" i="1"/>
  <c r="G86" i="1"/>
  <c r="G120" i="1"/>
  <c r="G59" i="1"/>
  <c r="G49" i="1"/>
  <c r="G31" i="1"/>
  <c r="G163" i="1"/>
  <c r="G102" i="1"/>
  <c r="G76" i="1"/>
  <c r="G134" i="1"/>
  <c r="G138" i="1"/>
  <c r="G27" i="1"/>
  <c r="G63" i="1"/>
  <c r="G84" i="1"/>
  <c r="G123" i="1"/>
  <c r="G60" i="1"/>
  <c r="G172" i="1"/>
  <c r="G118" i="1"/>
  <c r="G136" i="1"/>
  <c r="G7" i="1"/>
  <c r="G107" i="1"/>
  <c r="G151" i="1"/>
  <c r="G16" i="1"/>
  <c r="G149" i="1"/>
  <c r="G36" i="1"/>
  <c r="G143" i="1"/>
  <c r="G129" i="1"/>
  <c r="G161" i="1"/>
  <c r="G20" i="1"/>
  <c r="G165" i="1"/>
  <c r="G167" i="1"/>
  <c r="G80" i="1"/>
  <c r="G22" i="1"/>
  <c r="G104" i="1"/>
  <c r="G139" i="1"/>
  <c r="G160" i="1"/>
  <c r="G9" i="1"/>
  <c r="G93" i="1"/>
  <c r="G41" i="1"/>
  <c r="G137" i="1"/>
  <c r="G145" i="1"/>
  <c r="G64" i="1"/>
  <c r="G87" i="1"/>
  <c r="G152" i="1"/>
  <c r="G71" i="1"/>
  <c r="G79" i="1"/>
  <c r="G146" i="1"/>
  <c r="G171" i="1"/>
  <c r="G90" i="1"/>
  <c r="G127" i="1"/>
  <c r="G17" i="1"/>
  <c r="G47" i="1"/>
  <c r="G105" i="1"/>
  <c r="G162" i="1"/>
  <c r="G29" i="1"/>
  <c r="G78" i="1"/>
  <c r="G131" i="1"/>
  <c r="G159" i="1"/>
  <c r="G10" i="1"/>
  <c r="G23" i="1"/>
  <c r="G110" i="1"/>
  <c r="G54" i="1"/>
  <c r="G181" i="1"/>
  <c r="G113" i="1"/>
  <c r="G126" i="1"/>
  <c r="G21" i="1"/>
  <c r="G109" i="1"/>
  <c r="G130" i="1"/>
  <c r="G169" i="1"/>
  <c r="G50" i="1"/>
  <c r="G94" i="1"/>
  <c r="G30" i="1"/>
  <c r="G158" i="1"/>
  <c r="G82" i="1"/>
  <c r="G114" i="1"/>
  <c r="G35" i="1"/>
  <c r="G67" i="1"/>
  <c r="G92" i="1"/>
  <c r="G46" i="1"/>
  <c r="G103" i="1"/>
  <c r="G164" i="1"/>
  <c r="G53" i="1"/>
  <c r="G57" i="1"/>
  <c r="G52" i="1"/>
  <c r="G77" i="1"/>
  <c r="G157" i="1"/>
  <c r="G98" i="1"/>
  <c r="G180" i="1"/>
  <c r="G257" i="1"/>
  <c r="G263" i="1"/>
  <c r="G195" i="1"/>
  <c r="G199" i="1"/>
  <c r="G196" i="1"/>
  <c r="G200" i="1"/>
  <c r="G194" i="1"/>
  <c r="G202" i="1"/>
  <c r="G197" i="1"/>
  <c r="G198" i="1"/>
  <c r="G201" i="1"/>
  <c r="G193" i="1"/>
  <c r="G5" i="1"/>
  <c r="G250" i="1"/>
  <c r="G226" i="1"/>
  <c r="G266" i="1"/>
  <c r="G192" i="1"/>
  <c r="G239" i="1"/>
  <c r="G222" i="1"/>
  <c r="G258" i="1"/>
  <c r="G235" i="1"/>
  <c r="G228" i="1"/>
  <c r="G229" i="1"/>
  <c r="G237" i="1"/>
  <c r="G236" i="1"/>
  <c r="G227" i="1"/>
  <c r="G234" i="1"/>
  <c r="G233" i="1"/>
  <c r="G205" i="1"/>
  <c r="G238" i="1"/>
  <c r="G223" i="1"/>
  <c r="G225" i="1"/>
  <c r="G224" i="1"/>
</calcChain>
</file>

<file path=xl/sharedStrings.xml><?xml version="1.0" encoding="utf-8"?>
<sst xmlns="http://schemas.openxmlformats.org/spreadsheetml/2006/main" count="1692" uniqueCount="767">
  <si>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</si>
  <si>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</si>
  <si>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</si>
  <si>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</si>
  <si>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</si>
  <si>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</si>
  <si>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</si>
  <si>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</si>
  <si>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</si>
  <si>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</si>
  <si>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</si>
  <si>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</si>
  <si>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</si>
  <si>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</si>
  <si>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</si>
  <si>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</si>
  <si>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</si>
  <si>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</si>
  <si>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</si>
  <si>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</si>
  <si>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</si>
  <si>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</si>
  <si>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</si>
  <si>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</si>
  <si>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</si>
  <si>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</si>
  <si>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</si>
  <si>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26209RMFS</t>
  </si>
  <si>
    <t>облигации федерального займа РФ 26220RMFS</t>
  </si>
  <si>
    <t>облигации федерального займа РФ 26221RMFS</t>
  </si>
  <si>
    <t>облигации федерального займа РФ 26222RMFS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</si>
  <si>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</si>
  <si>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</si>
  <si>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</si>
  <si>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</si>
  <si>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</si>
  <si>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</si>
  <si>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</si>
  <si>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</si>
  <si>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</si>
  <si>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</si>
  <si>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29012RMFS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</si>
  <si>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</si>
  <si>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</si>
  <si>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</si>
  <si>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RU34011MOO0</t>
  </si>
  <si>
    <t>государственные ЦБ субъектов РФ RU35016MOO0</t>
  </si>
  <si>
    <t>государственные ЦБ субъектов РФ RU34012LIP0</t>
  </si>
  <si>
    <t>RU000A1017H9</t>
  </si>
  <si>
    <t>RU000A102H91</t>
  </si>
  <si>
    <t>RU000A0JXSS1</t>
  </si>
  <si>
    <t>RU000A100N12</t>
  </si>
  <si>
    <t>RU000A101XN7</t>
  </si>
  <si>
    <t>RU000A0JTM28</t>
  </si>
  <si>
    <t>RU000A101NQ1</t>
  </si>
  <si>
    <t>RU000A1025H2</t>
  </si>
  <si>
    <t>RU000A102952</t>
  </si>
  <si>
    <t>RU000A102G50</t>
  </si>
  <si>
    <t>RU000A0JT6B2</t>
  </si>
  <si>
    <t>RU000A0JS4Z7</t>
  </si>
  <si>
    <t>RU000A100BM7</t>
  </si>
  <si>
    <t>RU000A100GY1</t>
  </si>
  <si>
    <t>RU000A1013P1</t>
  </si>
  <si>
    <t>RU000A102FC5</t>
  </si>
  <si>
    <t>RU000A101QN1</t>
  </si>
  <si>
    <t>RU000A0ZYUW3</t>
  </si>
  <si>
    <t>RU000A0JXNF9</t>
  </si>
  <si>
    <t>RU000A0ZYDS7</t>
  </si>
  <si>
    <t>RU000A0ZYXV9</t>
  </si>
  <si>
    <t>RU000A101137</t>
  </si>
  <si>
    <t>RU000A101D13</t>
  </si>
  <si>
    <t>RU000A0ZYBV5</t>
  </si>
  <si>
    <t>RU000A102KZ6</t>
  </si>
  <si>
    <t>RU000A0JXPG2</t>
  </si>
  <si>
    <t>RU000A0ZYR91</t>
  </si>
  <si>
    <t>RU000A1003A4</t>
  </si>
  <si>
    <t>RU000A100FE5</t>
  </si>
  <si>
    <t>RU000A0JVA10</t>
  </si>
  <si>
    <t>RU000A0JVWJ6</t>
  </si>
  <si>
    <t>RU000A0ZYQU5</t>
  </si>
  <si>
    <t>RU000A0JXS34</t>
  </si>
  <si>
    <t>RU000A102598</t>
  </si>
  <si>
    <t>RU000A101PJ1</t>
  </si>
  <si>
    <t>RU000A100ZS3</t>
  </si>
  <si>
    <t>RU000A0ZYC98</t>
  </si>
  <si>
    <t>RU000A0ZYML3</t>
  </si>
  <si>
    <t>RU000A102G35</t>
  </si>
  <si>
    <t>RU000A0JWN63</t>
  </si>
  <si>
    <t>RU000A100HU7</t>
  </si>
  <si>
    <t>RU000A101WR0</t>
  </si>
  <si>
    <t>RU000A0JVMH1</t>
  </si>
  <si>
    <t>RU000A0ZYZ26</t>
  </si>
  <si>
    <t>RU000A102069</t>
  </si>
  <si>
    <t>RU000A101ZH4</t>
  </si>
  <si>
    <t>RU000A1021G3</t>
  </si>
  <si>
    <t>RU000A102K39</t>
  </si>
  <si>
    <t>RU000A0JXZB2</t>
  </si>
  <si>
    <t>RU000A0ZZ4P9</t>
  </si>
  <si>
    <t>RU000A0ZZ9R4</t>
  </si>
  <si>
    <t>RU000A0ZZX19</t>
  </si>
  <si>
    <t>RU000A101M04</t>
  </si>
  <si>
    <t>RU000A0JWC82</t>
  </si>
  <si>
    <t>RU000A102960</t>
  </si>
  <si>
    <t>RU000A101R09</t>
  </si>
  <si>
    <t>RU000A100TH9</t>
  </si>
  <si>
    <t>RU000A102F28</t>
  </si>
  <si>
    <t>RU000A0JX355</t>
  </si>
  <si>
    <t>RU000A0JXQK2</t>
  </si>
  <si>
    <t>RU000A0ZYT40</t>
  </si>
  <si>
    <t>RU000A0ZYVU5</t>
  </si>
  <si>
    <t>RU000A0JT965</t>
  </si>
  <si>
    <t>RU000A0JTS06</t>
  </si>
  <si>
    <t>RU000A0JV1X3</t>
  </si>
  <si>
    <t>RU000A0JUCR3</t>
  </si>
  <si>
    <t>RU000A0ZZPZ3</t>
  </si>
  <si>
    <t>RU000A1011R1</t>
  </si>
  <si>
    <t>RU000A0JUW31</t>
  </si>
  <si>
    <t>RU000A0JXB41</t>
  </si>
  <si>
    <t>RU000A0JXFM1</t>
  </si>
  <si>
    <t>RU000A0JXQF2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</si>
  <si>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</si>
  <si>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</si>
  <si>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</si>
  <si>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</si>
  <si>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</si>
  <si>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</si>
  <si>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</si>
  <si>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</si>
  <si>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</si>
  <si>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</si>
  <si>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RU000A0JX0H6</t>
  </si>
  <si>
    <t>RU000A0ZYYE3</t>
  </si>
  <si>
    <t>RU000A101FG8</t>
  </si>
  <si>
    <t>RU000A100BB0</t>
  </si>
  <si>
    <t>RU000A100TF3</t>
  </si>
  <si>
    <t>RU000A0JVD25</t>
  </si>
  <si>
    <t>RU000A100K80</t>
  </si>
  <si>
    <t>RU000A101T64</t>
  </si>
  <si>
    <t>RU000A1007H0</t>
  </si>
  <si>
    <t>RU000A100DZ5</t>
  </si>
  <si>
    <t>RU000A101MB5</t>
  </si>
  <si>
    <t>RU000A101CQ4</t>
  </si>
  <si>
    <t>RU000A1008B1</t>
  </si>
  <si>
    <t>RU000A100YW8</t>
  </si>
  <si>
    <t>RU000A101PU8</t>
  </si>
  <si>
    <t>RU000A0JWVC1</t>
  </si>
  <si>
    <t>RU000A1029A9</t>
  </si>
  <si>
    <t>RU000A0ZZQN7</t>
  </si>
  <si>
    <t>RU000A0JTLL9</t>
  </si>
  <si>
    <t>RU000A1014S3</t>
  </si>
  <si>
    <t>RU000A101WB4</t>
  </si>
  <si>
    <t>RU000A102F85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</si>
  <si>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</si>
  <si>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</si>
  <si>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</si>
  <si>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</si>
  <si>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</si>
  <si>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</si>
  <si>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</si>
  <si>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</si>
  <si>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</si>
  <si>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</si>
  <si>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</si>
  <si>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</si>
  <si>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</si>
  <si>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</si>
  <si>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</si>
  <si>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</si>
  <si>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</si>
  <si>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</si>
  <si>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</si>
  <si>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</si>
  <si>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</si>
  <si>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</si>
  <si>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</si>
  <si>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</si>
  <si>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</si>
  <si>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</si>
  <si>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</si>
  <si>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</si>
  <si>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"ТрансКомплектХолдинг"</t>
  </si>
  <si>
    <t>1197746216656</t>
  </si>
  <si>
    <t>Акционерное общество "Тинькофф Банк"</t>
  </si>
  <si>
    <t>1027739642281</t>
  </si>
  <si>
    <t>Акционерное общество "Тойота Банк"</t>
  </si>
  <si>
    <t>1077711000058</t>
  </si>
  <si>
    <t>акционерное общество "Трансмашхолдинг"</t>
  </si>
  <si>
    <t>1027739893246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</si>
  <si>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</si>
  <si>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</si>
  <si>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</si>
  <si>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</si>
  <si>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"Эталон ЛенСпецСМУ"</t>
  </si>
  <si>
    <t>1027801544308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</si>
  <si>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</si>
  <si>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</si>
  <si>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</si>
  <si>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</si>
  <si>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</si>
  <si>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</si>
  <si>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"Буровая компания "Евразия" (ООО "Буровая компания "Евразия")</t>
  </si>
  <si>
    <t>1028601443034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</si>
  <si>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</si>
  <si>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</si>
  <si>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</si>
  <si>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</si>
  <si>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</si>
  <si>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</si>
  <si>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</si>
  <si>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</si>
  <si>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</si>
  <si>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</si>
  <si>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</si>
  <si>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</si>
  <si>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</si>
  <si>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</si>
  <si>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"КТЖ Финанс"</t>
  </si>
  <si>
    <t>1177746116415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</si>
  <si>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</si>
  <si>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</si>
  <si>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</si>
  <si>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</si>
  <si>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</si>
  <si>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</si>
  <si>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</si>
  <si>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</si>
  <si>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</si>
  <si>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</si>
  <si>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</si>
  <si>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</si>
  <si>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</si>
  <si>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</si>
  <si>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</si>
  <si>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</si>
  <si>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"Группа ЛСР"</t>
  </si>
  <si>
    <t>5067847227300</t>
  </si>
  <si>
    <t>Публичное акционерное общество "МОСТОТРЕСТ"</t>
  </si>
  <si>
    <t>1027739167246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</si>
  <si>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</si>
  <si>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</si>
  <si>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</si>
  <si>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</si>
  <si>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"МегаФон"</t>
  </si>
  <si>
    <t>1027809169585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</si>
  <si>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</si>
  <si>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</si>
  <si>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</si>
  <si>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</si>
  <si>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</si>
  <si>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</si>
  <si>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</si>
  <si>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</si>
  <si>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</si>
  <si>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</si>
  <si>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</si>
  <si>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</si>
  <si>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</si>
  <si>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</si>
  <si>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</si>
  <si>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</si>
  <si>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</si>
  <si>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</si>
  <si>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Публичное акционерное общество "Трубная Металлургическая Компания"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</si>
  <si>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</si>
  <si>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</si>
  <si>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</si>
  <si>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</si>
  <si>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</si>
  <si>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"Уралкалий"</t>
  </si>
  <si>
    <t>1025901702188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</si>
  <si>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</si>
  <si>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</si>
  <si>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"Челябинский трубопрокатный завод"</t>
  </si>
  <si>
    <t>1027402694186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</si>
  <si>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</si>
  <si>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</si>
  <si>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</si>
  <si>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</si>
  <si>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</si>
  <si>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</si>
  <si>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</si>
  <si>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</si>
  <si>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</si>
  <si>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</si>
  <si>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</si>
  <si>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</si>
  <si>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</si>
  <si>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</si>
  <si>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</si>
  <si>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</si>
  <si>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</si>
  <si>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</si>
  <si>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</si>
  <si>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</si>
  <si>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</si>
  <si>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</si>
  <si>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</si>
  <si>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</si>
  <si>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</si>
  <si>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</si>
  <si>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</si>
  <si>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</si>
  <si>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</si>
  <si>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</si>
  <si>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"ДОМ.РФ" 4-17-00739-A</t>
  </si>
  <si>
    <t>облигации АО "ДОМ.РФ" 4B02-02-00739-A-001P</t>
  </si>
  <si>
    <t>облигации АО "ДОМ.РФ" 4B02-05-00739-A-001P</t>
  </si>
  <si>
    <t>облигации АО "МХК "ЕвроХим" 4B02-08-31153-H-001P</t>
  </si>
  <si>
    <t>облигации АО "Почта России" 4B02-02-00005-T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</si>
  <si>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</si>
  <si>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</si>
  <si>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</si>
  <si>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</si>
  <si>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"Росагролизинг" 4-01-05886-A-001P</t>
  </si>
  <si>
    <t>облигации АО "Россельхозбанк" 4B020603349B001P</t>
  </si>
  <si>
    <t>облигации АО "Россельхозбанк" 4B020903349B</t>
  </si>
  <si>
    <t>облигации АО "Россельхозбанк" 4B021303349B</t>
  </si>
  <si>
    <t>облигации АО "Россельхозбанк" 4B021403349B</t>
  </si>
  <si>
    <t>облигации АО "Россельхозбанк" 4B021603349B001P</t>
  </si>
  <si>
    <t>облигации АО "ТКХ" 4B02-03-16592-A-001P</t>
  </si>
  <si>
    <t>облигации АО "Тинькофф Банк" 4B020202673B001P</t>
  </si>
  <si>
    <t>облигации АО "Тойота Банк" 4B020303470B001P</t>
  </si>
  <si>
    <t>облигации АО "Трансмашхолдинг" 4B02-03-35992-H-001P</t>
  </si>
  <si>
    <t>облигации АО "Трансмашхолдинг" 4B02-05-35992-H-001P</t>
  </si>
  <si>
    <t>облигации АО "ФПК" 4B02-04-55465-E-001P</t>
  </si>
  <si>
    <t>облигации АО "ФПК" 4B02-06-55465-E-001P</t>
  </si>
  <si>
    <t>облигации АО "ХК "МЕТАЛЛОИНВЕСТ" 4-03-25642-H</t>
  </si>
  <si>
    <t>облигации АО "Эталон ЛенСпецСМУ" 4B02-02-17644-J-001P</t>
  </si>
  <si>
    <t>облигации АО ХК "Новотранс" 4B02-01-12414-F-001P</t>
  </si>
  <si>
    <t>облигации Банк "ВБРР" (АО) 4B02-04-03287-B-001P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</si>
  <si>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</si>
  <si>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</si>
  <si>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</si>
  <si>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</si>
  <si>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</si>
  <si>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</si>
  <si>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</si>
  <si>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4B02-10-65045-D-001P</t>
  </si>
  <si>
    <t>облигации ОАО "РЖД" 4B02-20-65045-D-001P</t>
  </si>
  <si>
    <t>облигации ООО "БКЕ" 4B02-02-36403-R-001P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</si>
  <si>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</si>
  <si>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</si>
  <si>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</si>
  <si>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</si>
  <si>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"ГК "Сегежа" 4B02-01-00520-R-001P</t>
  </si>
  <si>
    <t>облигации ООО "ГСП-ФИНАНС" 4-01-00567-R</t>
  </si>
  <si>
    <t>облигации ООО "ЕвразХолдинг Финанс" 4B02-01-36383-R-002P</t>
  </si>
  <si>
    <t>облигации ООО "ИКС 5 ФИНАНС" 4B02-06-36241-R</t>
  </si>
  <si>
    <t>облигации ООО "КТЖ Финанс" 4-01-00332-R</t>
  </si>
  <si>
    <t>облигации ООО "О'КЕЙ" 4B02-02-36415-R-001P</t>
  </si>
  <si>
    <t>облигации ООО "РВК-Инвест" 4B02-01-00540-R-001P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</si>
  <si>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</si>
  <si>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</si>
  <si>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</si>
  <si>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ПАО "Акрон" 4B02-01-00207-A-001P</t>
  </si>
  <si>
    <t>облигации ПАО "Акрон" 4B02-02-00207-A-001P</t>
  </si>
  <si>
    <t>облигации ПАО "Акрон" 4B02-03-00207-A-001P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</si>
  <si>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</si>
  <si>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</si>
  <si>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</si>
  <si>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</si>
  <si>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</si>
  <si>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</si>
  <si>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4B02-07-32432-H-001P</t>
  </si>
  <si>
    <t>облигации ПАО "ГТЛК" 4B02-08-32432-H</t>
  </si>
  <si>
    <t>облигации ПАО "ГТЛК" 4B02-08-32432-H-001P</t>
  </si>
  <si>
    <t>облигации ПАО "ГТЛК" 4B02-13-32432-H-001P</t>
  </si>
  <si>
    <t>облигации ПАО "ГТЛК" 4B02-14-32432-H-001P</t>
  </si>
  <si>
    <t>облигации ПАО "ГТЛК" 4B02-15-32432-H-001P</t>
  </si>
  <si>
    <t>облигации ПАО "Газпром нефть" 4B02-01-00146-A-001P</t>
  </si>
  <si>
    <t>облигации ПАО "Газпром нефть" 4B02-01-00146-A-003P</t>
  </si>
  <si>
    <t>облигации ПАО "Газпром нефть" 4B02-03-00146-A-001P</t>
  </si>
  <si>
    <t>облигации ПАО "Газпром нефть" 4B02-06-00146-A-001P</t>
  </si>
  <si>
    <t>облигации ПАО "Группа ЛСР" 4B02-03-55234-E-001P</t>
  </si>
  <si>
    <t>облигации ПАО "МОСТОТРЕСТ" 4-07-02472-A</t>
  </si>
  <si>
    <t>облигации ПАО "МТС" 4B02-06-04715-A-001P</t>
  </si>
  <si>
    <t>облигации ПАО "МТС" 4B02-10-04715-A-001P</t>
  </si>
  <si>
    <t>облигации ПАО "Магнит" 4B02-03-60525-P-002P</t>
  </si>
  <si>
    <t>облигации ПАО "Магнит" 4B02-04-60525-P-003P</t>
  </si>
  <si>
    <t>облигации ПАО "МегаФон" 4B02-03-00822-J-001P</t>
  </si>
  <si>
    <t>облигации ПАО "НГК "Славнефть" 4B02-01-00221-A-001P</t>
  </si>
  <si>
    <t>облигации ПАО "НГК "Славнефть" 4B02-02-00221-A-001P</t>
  </si>
  <si>
    <t>облигации ПАО "НК "Роснефть" 4-05-00122-A</t>
  </si>
  <si>
    <t>облигации ПАО "НК "Роснефть" 4-07-00122-A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</si>
  <si>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</si>
  <si>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</si>
  <si>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</si>
  <si>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</si>
  <si>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</si>
  <si>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</si>
  <si>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4B02-09-00122-A</t>
  </si>
  <si>
    <t>облигации ПАО "ОГК-2" 4B02-01-65105-D-002P</t>
  </si>
  <si>
    <t>облигации ПАО "РОСТЕЛЕКОМ" 4B02-01-00124-A-001P</t>
  </si>
  <si>
    <t>облигации ПАО "РОСТЕЛЕКОМ" 4B02-02-00124-A-001P</t>
  </si>
  <si>
    <t>облигации ПАО "РОСТЕЛЕКОМ" 4B02-02-00124-A-002P</t>
  </si>
  <si>
    <t>облигации ПАО "РОСТЕЛЕКОМ" 4B02-03-00124-A-002P</t>
  </si>
  <si>
    <t>облигации ПАО "РОСТЕЛЕКОМ" 4B02-04-00124-A-001P</t>
  </si>
  <si>
    <t>облигации ПАО "РОСТЕЛЕКОМ" 4B02-04-00124-A-002P</t>
  </si>
  <si>
    <t>облигации ПАО "РУСАЛ Братск" 4B02-01-20075-F-001P</t>
  </si>
  <si>
    <t>облигации ПАО "РУСАЛ Братск" 4B02-03-20075-F-001P</t>
  </si>
  <si>
    <t>облигации ПАО "РусГидро" 4-09-55038-E</t>
  </si>
  <si>
    <t>облигации ПАО "Северсталь" 4B02-06-00143-A</t>
  </si>
  <si>
    <t>облигации ПАО "Совкомбанк" 4B02-03-00963-B-001P</t>
  </si>
  <si>
    <t>облигации ПАО "Совкомбанк" 4B020100963B001P</t>
  </si>
  <si>
    <t>облигации ПАО "ТМК" 4B02-01-29031-H-001P</t>
  </si>
  <si>
    <t>облигации ПАО "Татнефть" им. В.Д. Шашина 4B02-01-00161-A-001P</t>
  </si>
  <si>
    <t>облигации ПАО "Транснефть" 4B02-04-00206-A-001P</t>
  </si>
  <si>
    <t>облигации ПАО "Уралкалий" 4B02-04-00296-A-001P</t>
  </si>
  <si>
    <t>облигации ПАО "ФСК ЕЭС" 4B02-01-65018-D-001P</t>
  </si>
  <si>
    <t>облигации ПАО "ФСК ЕЭС" 4B02-03-65018-D</t>
  </si>
  <si>
    <t>облигации ПАО "ФСК ЕЭС" 4B02-04-65018-D</t>
  </si>
  <si>
    <t>облигации ПАО "ФСК ЕЭС" 4B02-05-65018-D-001P</t>
  </si>
  <si>
    <t>облигации ПАО "ЧТПЗ" 4B02-03-00182-A-001P</t>
  </si>
  <si>
    <t>облигации ПАО "ЧТПЗ" 4B02-05-00182-A-001P</t>
  </si>
  <si>
    <t>облигации ПАО "ЧТПЗ" 4B02-06-00182-A-001P</t>
  </si>
  <si>
    <t>облигации ПАО "ЯТЭК" 4B02-01-20510-F-001P</t>
  </si>
  <si>
    <t>облигации ПАО АНК "Башнефть" 4-06-00013-A</t>
  </si>
  <si>
    <t>облигации ПАО АНК "Башнефть" 4-08-00013-A</t>
  </si>
  <si>
    <t>облигации ПАО АФК "Система" 4B02-09-01669-A-001P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</si>
  <si>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</si>
  <si>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</si>
  <si>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</si>
  <si>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облигации ПАО РОСБАНК 4B02-07-02272-B-002P</t>
  </si>
  <si>
    <t>облигации ПАО РОСБАНК 4B020502272B002P</t>
  </si>
  <si>
    <t>облигации ПАО Сбербанк 4B0210601481B001P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</si>
  <si>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</si>
  <si>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</si>
  <si>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</si>
  <si>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</si>
  <si>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</si>
  <si>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</si>
  <si>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</si>
  <si>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</si>
  <si>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</si>
  <si>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</si>
  <si>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</si>
  <si>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</si>
  <si>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</si>
  <si>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</si>
  <si>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</si>
  <si>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RU35002YML0</t>
  </si>
  <si>
    <t>облигации АО "БСК" 4B02-01-01068-K-001P</t>
  </si>
  <si>
    <t>облигации АО "ГИДРОМАШСЕРВИС" 4B02-02-17174-H</t>
  </si>
  <si>
    <t>облигации АО "ДОМ.РФ" 4-30-00739-A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</si>
  <si>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</si>
  <si>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</si>
  <si>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</si>
  <si>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</si>
  <si>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ООО "РЕСО-Лизинг" 4B02-03-36419-R-001P</t>
  </si>
  <si>
    <t>облигации ООО "СУЭК-Финанс" 4B02-03-36393-R-001P</t>
  </si>
  <si>
    <t>облигации ПАО "БЕЛУГА ГРУПП" 4B02-01-55052-E-002P</t>
  </si>
  <si>
    <t>облигации ПАО "МТС" 4B02-03-04715-A-001P</t>
  </si>
  <si>
    <t>облигации ПАО "НК "Роснефть" 4-04-00122-A</t>
  </si>
  <si>
    <t>облигации ПАО "НК "Роснефть" 4-10-00122-A</t>
  </si>
  <si>
    <t>облигации ПАО "Россети" 4B02-02-55385-E-001P</t>
  </si>
  <si>
    <t>облигации ПАО АНК "Башнефть" 4-09-00013-A</t>
  </si>
  <si>
    <t>облигации ПАО АФК "Система" 4B02-10-01669-A-001P</t>
  </si>
  <si>
    <t>облигации ПАО Банк "ФК Открытие" 4B020502209B001P</t>
  </si>
  <si>
    <t>RU000A102A15</t>
  </si>
  <si>
    <t>RU000A0JX0B9</t>
  </si>
  <si>
    <t>RU000A0JXR43</t>
  </si>
  <si>
    <t>RU000A0JWZ77</t>
  </si>
  <si>
    <t>RU000A0JX0Z8</t>
  </si>
  <si>
    <t>RU000A0ZYR18</t>
  </si>
  <si>
    <t>RU000A101WH1</t>
  </si>
  <si>
    <t>RU000A0JUKX4</t>
  </si>
  <si>
    <t>RU000A0JQ7Z2</t>
  </si>
  <si>
    <t>RU000A0ZYUV5</t>
  </si>
  <si>
    <t>RU000A101QM3</t>
  </si>
  <si>
    <t>RU000A0ZYV04</t>
  </si>
  <si>
    <t>RU000A101ST4</t>
  </si>
  <si>
    <t>RU000A100VG7</t>
  </si>
  <si>
    <t>RU000A1015E0</t>
  </si>
  <si>
    <t>RU000A0ZYFC6</t>
  </si>
  <si>
    <t>RU000A0JT940</t>
  </si>
  <si>
    <t>RU000A0JTYN8</t>
  </si>
  <si>
    <t>RU000A101MG4</t>
  </si>
  <si>
    <t>RU000A0JTM51</t>
  </si>
  <si>
    <t>RU000A1008J4</t>
  </si>
  <si>
    <t>RU000A100L14</t>
  </si>
  <si>
    <t>RU0009029524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</si>
  <si>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</si>
  <si>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</si>
  <si>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</si>
  <si>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</si>
  <si>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</si>
  <si>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</si>
  <si>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</si>
  <si>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Правительство Ямало-Ненецкого автономного округа</t>
  </si>
  <si>
    <t>1028900508735</t>
  </si>
  <si>
    <t>Акционерное общество "Башкирская содовая компания"</t>
  </si>
  <si>
    <t>1020202079479</t>
  </si>
  <si>
    <t>Акционерное общество "ГИДРОМАШСЕРВИС"</t>
  </si>
  <si>
    <t>1027739083580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</si>
  <si>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</si>
  <si>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</si>
  <si>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</si>
  <si>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</si>
  <si>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Банк "Финансовая Корпорация Открытие"</t>
  </si>
  <si>
    <t>1027739019208</t>
  </si>
  <si>
    <t>Публичное акционерное общество "Сургутнефтегаз"</t>
  </si>
  <si>
    <t>1028600584540</t>
  </si>
  <si>
    <t>Публичное акционерное общество "Московская Биржа ММВБ-РТС"</t>
  </si>
  <si>
    <t>1027739387411</t>
  </si>
  <si>
    <t>Открытый паевой инвестиционный фонд рыночных финансовых инструментов "АК БАРС - Консервативный"</t>
  </si>
  <si>
    <t>Открытый</t>
  </si>
  <si>
    <t>Общество с ограниченной ответственностью Управляющая Компания "АК БАРС КАПИТАЛ"</t>
  </si>
  <si>
    <t>0311-74549820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</si>
  <si>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</si>
  <si>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</si>
  <si>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</si>
  <si>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облигации  ВЭБ.РФ 4-24-00004-T</t>
  </si>
  <si>
    <t>облигации ВЭБ.РФ 4-26-00004-T</t>
  </si>
  <si>
    <t>облигации ВЭБ.РФ 4B02-163-00004-T-001P</t>
  </si>
  <si>
    <t>облигации ВЭБ.РФ 4B02-177-00004-T-001P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</si>
  <si>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</si>
  <si>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</si>
  <si>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</si>
  <si>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Государственная компания "Автодор" 4B02-05-00011-T-002P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</si>
  <si>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</si>
  <si>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</si>
  <si>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</si>
  <si>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</si>
  <si>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</si>
  <si>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</si>
  <si>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</si>
  <si>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</si>
  <si>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</si>
  <si>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</si>
  <si>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</si>
  <si>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</si>
  <si>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</si>
  <si>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40701810900470000036</t>
  </si>
  <si>
    <t>40701810500470000038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</si>
  <si>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</si>
  <si>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</si>
  <si>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</si>
  <si>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</si>
  <si>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</si>
  <si>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</si>
  <si>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Акционерное общество "Газпромбанк-Управление Активами"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</si>
  <si>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</si>
  <si>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</si>
  <si>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</si>
  <si>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</si>
  <si>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</si>
  <si>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</si>
  <si>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</si>
  <si>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</si>
  <si>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</si>
  <si>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</si>
  <si>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</si>
  <si>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</si>
  <si>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</si>
  <si>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40701810000470000033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</si>
  <si>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</si>
  <si>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</si>
  <si>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</si>
  <si>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</si>
  <si>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</si>
  <si>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</si>
  <si>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</si>
  <si>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</si>
  <si>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</si>
  <si>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</si>
  <si>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</si>
  <si>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</si>
  <si>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"Акционерная финансовая корпорация "Система", Публичное акционерное общество</t>
  </si>
  <si>
    <t>RU000A0JR5F7</t>
  </si>
  <si>
    <t>RU000A0JV219</t>
  </si>
  <si>
    <t>RU000A0JVWD9</t>
  </si>
  <si>
    <t>RU000A0JVWB3</t>
  </si>
  <si>
    <t>RU000A0JUW72</t>
  </si>
  <si>
    <t>RU000A0JWG05</t>
  </si>
  <si>
    <t>RU000A0JXME4</t>
  </si>
  <si>
    <t>RU000A1005L6</t>
  </si>
  <si>
    <t>RU000A0ZYWY5</t>
  </si>
  <si>
    <t>RU000A0JWTN2</t>
  </si>
  <si>
    <t>RU000A100YU2</t>
  </si>
  <si>
    <t>RU000A0JWGV2</t>
  </si>
  <si>
    <t>RU000A100SZ3</t>
  </si>
  <si>
    <t>RU000A0ZZ9W4</t>
  </si>
  <si>
    <t>RU000A0JXS59</t>
  </si>
  <si>
    <t>RU000A0JWV89</t>
  </si>
  <si>
    <t>RU000A101LX1</t>
  </si>
  <si>
    <t>RU000A0ZYDH0</t>
  </si>
  <si>
    <t>RU000A0JXPN8</t>
  </si>
  <si>
    <t>RU000A0JWST1</t>
  </si>
  <si>
    <t>RU000A0ZYNY4</t>
  </si>
  <si>
    <t>RU000A101FC7</t>
  </si>
  <si>
    <t>RU000A0ZZRK1</t>
  </si>
  <si>
    <t>RU000A101LY9</t>
  </si>
  <si>
    <t>RU000A1018K1</t>
  </si>
  <si>
    <t>RU000A100P85</t>
  </si>
  <si>
    <t>RU000A0JQRD9</t>
  </si>
  <si>
    <t>RU000A101LQ5</t>
  </si>
  <si>
    <t>RU000A1008W7</t>
  </si>
  <si>
    <t>RU000A100E88</t>
  </si>
  <si>
    <t>RU000A101LJ0</t>
  </si>
  <si>
    <t>RU000A100Z91</t>
  </si>
  <si>
    <t>RU000A1009M6</t>
  </si>
  <si>
    <t>RU000A100VQ6</t>
  </si>
  <si>
    <t>RU000A100AZ1</t>
  </si>
  <si>
    <t>RU000A0JXE06</t>
  </si>
  <si>
    <t>RU000A0ZYU05</t>
  </si>
  <si>
    <t>RU000A0ZYJ91</t>
  </si>
  <si>
    <t>RU000A100PE4</t>
  </si>
  <si>
    <t>RU000A0ZYA66</t>
  </si>
  <si>
    <t>RU000A1009Z8</t>
  </si>
  <si>
    <t>RU000A101012</t>
  </si>
  <si>
    <t>RU000A1004W6</t>
  </si>
  <si>
    <t>RU000A100A33</t>
  </si>
  <si>
    <t>RU000A0JTM44</t>
  </si>
  <si>
    <t>RU000A0ZZES2</t>
  </si>
  <si>
    <t>RU000A100LS3</t>
  </si>
  <si>
    <t>RU000A100XC2</t>
  </si>
  <si>
    <t>RU000A102QP4</t>
  </si>
  <si>
    <t>RU000A102RT4</t>
  </si>
  <si>
    <t>облигации АО "МХК "ЕвроХим" 4B02-04-31153-H-001P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</si>
  <si>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</si>
  <si>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</si>
  <si>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</si>
  <si>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</si>
  <si>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</si>
  <si>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</si>
  <si>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</si>
  <si>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40701810700470000032</t>
  </si>
  <si>
    <t>RU000A0ZYDD9</t>
  </si>
  <si>
    <t>RU000A0ZZ117</t>
  </si>
  <si>
    <t>RU000A101EF3</t>
  </si>
  <si>
    <t>облигации ПАО "Транснефть" 4B02-08-00206-A-001P</t>
  </si>
  <si>
    <t>облигации ПАО Сбербанк 4B020601481B001P</t>
  </si>
  <si>
    <t>облигации АО "ХК "МЕТАЛЛОИНВЕСТ" 4B02-04-25642-H</t>
  </si>
  <si>
    <t>RU000A102SC8</t>
  </si>
  <si>
    <t>Публичного акционерного общества "Трубная Металлургическая Компания"</t>
  </si>
  <si>
    <t>облигации ПАО "ТМК" 4B02-02-29031-H-001P</t>
  </si>
  <si>
    <t>облигации ВЭБ.РФ 4-23-00004-T</t>
  </si>
  <si>
    <t>RU000A0JT403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</si>
  <si>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</si>
  <si>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</si>
  <si>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</si>
  <si>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</si>
  <si>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</si>
  <si>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</si>
  <si>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RU000A0JTVJ2</t>
  </si>
  <si>
    <t>RU000A0JWM07</t>
  </si>
  <si>
    <t>RU000A0ZYUA9</t>
  </si>
  <si>
    <t>RU000A1030S9</t>
  </si>
  <si>
    <t>RU000A103117</t>
  </si>
  <si>
    <t>облигации федерального займа РФ 26219RMFS</t>
  </si>
  <si>
    <t>облигации АО "Россельхозбанк" 42003349B</t>
  </si>
  <si>
    <t>облигации федерального займа РФ 26224RMFS</t>
  </si>
  <si>
    <t>Общество с ограниченной ответственностью "МВ ФИНАНС"</t>
  </si>
  <si>
    <t>облигации ООО "МВ ФИНАНС" 4B02-01-00590-R-001P</t>
  </si>
  <si>
    <t>Правительство Москвы</t>
  </si>
  <si>
    <t>государственные ЦБ субъектов РФ RU25072MOS0</t>
  </si>
  <si>
    <t>1037739031549</t>
  </si>
  <si>
    <t>1207700495749</t>
  </si>
  <si>
    <t>RU000A0JTU85</t>
  </si>
  <si>
    <t>RU000A101CK7</t>
  </si>
  <si>
    <t>RU000A1030Y7</t>
  </si>
  <si>
    <t>облигации ОАО "РЖД" 4-28-65045-D</t>
  </si>
  <si>
    <t>облигации федерального займа РФ 24021RMFS</t>
  </si>
  <si>
    <t>облигации АО "РН Банк" 4B02-08-00170-B-001P</t>
  </si>
  <si>
    <t>RU000A1012B3</t>
  </si>
  <si>
    <t>облигации АО "ФПК" 4B02-07-55465-E-001P</t>
  </si>
  <si>
    <t>RU0009084396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</si>
  <si>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</si>
  <si>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</si>
  <si>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облигации ПАО "Магнит" 4B02-04-60525-P-002P</t>
  </si>
  <si>
    <t>RU000A1036H9</t>
  </si>
  <si>
    <t>облигации Промсвязьбанк 4B02-05-03251-B-003P</t>
  </si>
  <si>
    <t>RU000A1038F9</t>
  </si>
  <si>
    <t>облигации федерального займа РФ 25084RMFS</t>
  </si>
  <si>
    <t>RU000A101FA1</t>
  </si>
  <si>
    <t>RU000A1008Z0</t>
  </si>
  <si>
    <t>RU000A103DS4</t>
  </si>
  <si>
    <t>RU000A103DU0</t>
  </si>
  <si>
    <t>RU000A103FP5</t>
  </si>
  <si>
    <t>облигации АО "МХК "ЕвроХим" 4B02-03-31153-H-001P</t>
  </si>
  <si>
    <t>облигации ПАО РОСБАНК 4B02-08-02272-B-002P</t>
  </si>
  <si>
    <t>МОСКОВСКИЙ КРЕДИТНЫЙ БАНК (публичное акционерное общество)</t>
  </si>
  <si>
    <t>облигации ПАО "МКБ" 4B02-26-01978-B-001P</t>
  </si>
  <si>
    <t>1027739555282</t>
  </si>
  <si>
    <t>Публичное акционерное общество "СИБУР Холдинг"</t>
  </si>
  <si>
    <t>облигации ПАО "СИБУР Холдинг" 4B02-03-65134-D</t>
  </si>
  <si>
    <t>1057747421247</t>
  </si>
  <si>
    <t>RU000A0JSMA2</t>
  </si>
  <si>
    <t>RU000A103C53</t>
  </si>
  <si>
    <t>RU000A103DN5</t>
  </si>
  <si>
    <t>облигации ООО "РЕСО-Лизинг" 4B02-11-36419-R-001P</t>
  </si>
  <si>
    <t>Министерство финансов Республики Башкортостан</t>
  </si>
  <si>
    <t>1030203917622</t>
  </si>
  <si>
    <t>государственные ЦБ субъектов РФ RU34012BAS0</t>
  </si>
  <si>
    <t>облигации АО "Почта России" 4B02-07-00005-T-001P</t>
  </si>
  <si>
    <t>RU000A1008Y3</t>
  </si>
  <si>
    <t>RU000A1010X1</t>
  </si>
  <si>
    <t>облигации ООО "ИКС 5 ФИНАНС" 4B02-07-36241-R-001P</t>
  </si>
  <si>
    <t>облигации АО "Россельхозбанк" 4B02-07-03349-B-002P</t>
  </si>
  <si>
    <t>RU000A103GX7</t>
  </si>
  <si>
    <t>RU000A100AF3</t>
  </si>
  <si>
    <t>облигации АО "Газпромбанк" 4B020900354B001P</t>
  </si>
  <si>
    <t>RU000A1025U5</t>
  </si>
  <si>
    <t>облигации ПАО Сбербанк 4B02-335-01481-B-001P</t>
  </si>
  <si>
    <t>RU000A0JU4L3</t>
  </si>
  <si>
    <t>RU000A0JWPW1</t>
  </si>
  <si>
    <t>облигации федерального займа РФ 26215RMFS</t>
  </si>
  <si>
    <t>облигации ПАО "Транснефть" 4B02-03-00206-A-001P</t>
  </si>
  <si>
    <t>облигации ООО "ИКС 5 ФИНАНС" 4B02-05-36241-R-001P</t>
  </si>
  <si>
    <t>RU000A100AB2</t>
  </si>
  <si>
    <t>облигации ООО "ИКС 5 ФИНАНС" 4B02-01-36241-R-002P</t>
  </si>
  <si>
    <t>RU000A103N76</t>
  </si>
  <si>
    <t>облигации Промсвязьбанк 4B02-07-03251-B-003P</t>
  </si>
  <si>
    <t>RU000A103PE8</t>
  </si>
  <si>
    <t>облигации федерального займа РФ 26239RMFS</t>
  </si>
  <si>
    <t>облигации федерального займа РФ 26237RMFS</t>
  </si>
  <si>
    <t>RU000A103901</t>
  </si>
  <si>
    <t>RU000A1038Z7</t>
  </si>
  <si>
    <t>RU000A103N84</t>
  </si>
  <si>
    <t>RU000A103QK3</t>
  </si>
  <si>
    <t>облигации АО "Россельхозбанк" 4B02-04-03349-B-002P</t>
  </si>
  <si>
    <t>Общество с ограниченной ответственностью "Мэйл.Ру Финанс"</t>
  </si>
  <si>
    <t>облигации  ООО "Мэйл.Ру Финанс" 4B02-01-00566-R-001P</t>
  </si>
  <si>
    <t>1187746811141</t>
  </si>
  <si>
    <t>RU000A101LH4</t>
  </si>
  <si>
    <t>облигации ООО "ИКС 5 ФИНАНС" 4B02-10-36241-R-001P</t>
  </si>
  <si>
    <t>RU000A100ZK0</t>
  </si>
  <si>
    <t>облигации ПАО "МТС" 4B02-12-04715-A-001P</t>
  </si>
  <si>
    <t>акции обыкновенные ПАО "Банк ВТБ" 10401000B</t>
  </si>
  <si>
    <t>Публичное акционерное общество "Банк ВТБ"</t>
  </si>
  <si>
    <t>1027739609391</t>
  </si>
  <si>
    <t>RU000A0JP5V6</t>
  </si>
  <si>
    <t>RU000A1041B2</t>
  </si>
  <si>
    <t>облигации ООО "ГК "Сегежа" 4B02-01-87154-H-002P</t>
  </si>
  <si>
    <t>RU000A0JNAA8</t>
  </si>
  <si>
    <t>RU000A102XG9</t>
  </si>
  <si>
    <t>акции обыкновенные ООО "ГК "Сегежа" 1-01-87154-H</t>
  </si>
  <si>
    <t>акции обыкновенные ПАО "Полюс" 1-01-55192-E</t>
  </si>
  <si>
    <t>RU000A0ZYU88</t>
  </si>
  <si>
    <t>RU000A0JTJL3</t>
  </si>
  <si>
    <t>облигации федерального займа РФ 26211RMFS</t>
  </si>
  <si>
    <t>RU000A100QS2</t>
  </si>
  <si>
    <t>облигации федерального займа РФ 24020RMFS</t>
  </si>
  <si>
    <t>RU000A101FY1</t>
  </si>
  <si>
    <t>облигации ПАО "РОССЕТИ Московский регион"</t>
  </si>
  <si>
    <t>Публичное акционерное общество "РОССЕТИ Московский регион"</t>
  </si>
  <si>
    <t>RU000A101UQ6</t>
  </si>
  <si>
    <t>облигации ООО "ИКС 5 ФИНАНС" 4B02-12-36241-R-001P</t>
  </si>
  <si>
    <t>42004810025200000006</t>
  </si>
  <si>
    <t>RU000A1033Z8</t>
  </si>
  <si>
    <t>RU000A104FG2</t>
  </si>
  <si>
    <t>облигации ООО "ГК "Сегежа"  4B02-03-87154-H-002P</t>
  </si>
  <si>
    <t>государственные облигации субъектов РФ RU000A1033Z8</t>
  </si>
  <si>
    <t>облигации ООО "ГК "Сегежа" 4B02-03-87154-H-002P</t>
  </si>
  <si>
    <t>42004810800470000174</t>
  </si>
  <si>
    <t>42003810100470000516</t>
  </si>
  <si>
    <t>публичное акционерное общество "Полюс"</t>
  </si>
  <si>
    <t>Состав инвестиционного портфеля фонда по обязательному пенсионному страхованию на 31.03.2022</t>
  </si>
  <si>
    <t>Состав средств пенсионных резервов фонда на 31.03.2022</t>
  </si>
  <si>
    <t>облигации федерального займа РФ 26223RMFS</t>
  </si>
  <si>
    <t>RU000A0JV4Q1</t>
  </si>
  <si>
    <t>ПАО "Транснефть"</t>
  </si>
  <si>
    <t>ПАО "Акрон"</t>
  </si>
  <si>
    <t>АО "Россельхозбанк"</t>
  </si>
  <si>
    <t>42003810400000000000</t>
  </si>
  <si>
    <t>42003810700470000534</t>
  </si>
  <si>
    <t>Оплата комиссий по сделкам Т+ (покупка облигации федерального займа РФ 24020RMFS)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</si>
</sst>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00000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</cellStyleXfs>
  <cellXfs count="81">
    <xf numFmtId="0" fontId="0" fillId="0" borderId="0" xfId="0"/>
    <xf numFmtId="0" fontId="3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/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0" xfId="0"/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0" xfId="0" applyNumberFormat="1" applyFill="1"/>
    <xf numFmtId="4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11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6"/>
  <sheetViews>
    <sheetView tabSelected="1" topLeftCell="A254" zoomScale="90" zoomScaleNormal="90" workbookViewId="0">
      <selection activeCell="G272" sqref="G272"/>
    </sheetView>
  </sheetViews>
  <sheetFormatPr defaultRowHeight="15" x14ac:dyDescent="0.25"/>
  <cols>
    <col min="1" max="1" width="52.7109375" style="3" customWidth="1"/>
    <col min="2" max="2" width="56.28515625" style="3" customWidth="1"/>
    <col min="3" max="3" width="50.42578125" style="3" customWidth="1"/>
    <col min="4" max="4" width="31.42578125" style="3" customWidth="1"/>
    <col min="5" max="5" width="18.7109375" style="3" customWidth="1"/>
    <col min="6" max="6" width="25.85546875" style="3" customWidth="1"/>
    <col min="7" max="7" width="27.28515625" style="3" customWidth="1"/>
    <col min="8" max="9" width="19.7109375" style="3" customWidth="1"/>
    <col min="10" max="10" width="15.85546875" style="3" customWidth="1"/>
    <col min="11" max="11" width="16.5703125" style="3" customWidth="1"/>
    <col min="12" max="12" width="12.42578125" style="3" bestFit="1" customWidth="1"/>
    <col min="13" max="13" width="15" style="3" customWidth="1"/>
    <col min="14" max="16384" width="9.140625" style="3"/>
  </cols>
  <sheetData>
    <row r="1" spans="1:9" ht="33.75" customHeight="1" x14ac:dyDescent="0.25">
      <c r="A1" s="56" t="s">
        <v>757</v>
      </c>
      <c r="B1" s="57"/>
      <c r="C1" s="57"/>
      <c r="D1" s="57"/>
      <c r="E1" s="57"/>
      <c r="F1" s="57"/>
      <c r="G1" s="57"/>
      <c r="I1" s="47"/>
    </row>
    <row r="2" spans="1:9" ht="18.75" x14ac:dyDescent="0.3">
      <c r="A2" s="4"/>
      <c r="B2" s="4"/>
      <c r="C2" s="4"/>
    </row>
    <row r="3" spans="1:9" x14ac:dyDescent="0.25">
      <c r="A3" s="3" t="s">
        <v>521</v>
      </c>
    </row>
    <row r="4" spans="1:9" ht="30" x14ac:dyDescent="0.25">
      <c r="A4" s="26" t="s">
        <v>0</v>
      </c>
      <c r="B4" s="26" t="s">
        <v>20</v>
      </c>
      <c r="C4" s="26" t="s">
        <v>1</v>
      </c>
      <c r="D4" s="26" t="s">
        <v>22</v>
      </c>
      <c r="E4" s="26" t="s">
        <v>10</v>
      </c>
      <c r="F4" s="26" t="s">
        <v>6</v>
      </c>
      <c r="G4" s="26" t="s">
        <v>2</v>
      </c>
    </row>
    <row r="5" spans="1:9" ht="30" x14ac:dyDescent="0.25">
      <c r="A5" s="26" t="s">
        <v>331</v>
      </c>
      <c r="B5" s="26" t="s">
        <v>198</v>
      </c>
      <c r="C5" s="26" t="s">
        <v>199</v>
      </c>
      <c r="D5" s="26" t="s">
        <v>594</v>
      </c>
      <c r="E5" s="43">
        <v>15668</v>
      </c>
      <c r="F5" s="7">
        <v>14985658.6</v>
      </c>
      <c r="G5" s="8">
        <f t="shared" ref="G5:G36" si="0">F5/$F$266</f>
        <v>2.9598830916854764E-3</v>
      </c>
      <c r="I5" s="39"/>
    </row>
    <row r="6" spans="1:9" x14ac:dyDescent="0.25">
      <c r="A6" s="26" t="s">
        <v>304</v>
      </c>
      <c r="B6" s="26" t="s">
        <v>168</v>
      </c>
      <c r="C6" s="26" t="s">
        <v>169</v>
      </c>
      <c r="D6" s="26" t="s">
        <v>568</v>
      </c>
      <c r="E6" s="43">
        <v>35000</v>
      </c>
      <c r="F6" s="7">
        <v>5450467.6299999999</v>
      </c>
      <c r="G6" s="8">
        <f t="shared" si="0"/>
        <v>1.0765457435294842E-3</v>
      </c>
      <c r="I6" s="39"/>
    </row>
    <row r="7" spans="1:9" x14ac:dyDescent="0.25">
      <c r="A7" s="26" t="s">
        <v>512</v>
      </c>
      <c r="B7" s="26" t="s">
        <v>292</v>
      </c>
      <c r="C7" s="26" t="s">
        <v>293</v>
      </c>
      <c r="D7" s="26" t="s">
        <v>59</v>
      </c>
      <c r="E7" s="43">
        <v>4000</v>
      </c>
      <c r="F7" s="7">
        <v>4034520</v>
      </c>
      <c r="G7" s="8">
        <f t="shared" si="0"/>
        <v>7.9687572297068663E-4</v>
      </c>
      <c r="I7" s="39"/>
    </row>
    <row r="8" spans="1:9" x14ac:dyDescent="0.25">
      <c r="A8" s="26" t="s">
        <v>27</v>
      </c>
      <c r="B8" s="26" t="s">
        <v>162</v>
      </c>
      <c r="C8" s="26" t="s">
        <v>163</v>
      </c>
      <c r="D8" s="26" t="s">
        <v>687</v>
      </c>
      <c r="E8" s="43">
        <v>76395</v>
      </c>
      <c r="F8" s="7">
        <v>76841146.799999997</v>
      </c>
      <c r="G8" s="8">
        <f t="shared" si="0"/>
        <v>1.5177231593881469E-2</v>
      </c>
      <c r="I8" s="39"/>
    </row>
    <row r="9" spans="1:9" x14ac:dyDescent="0.25">
      <c r="A9" s="26" t="s">
        <v>636</v>
      </c>
      <c r="B9" s="26" t="s">
        <v>292</v>
      </c>
      <c r="C9" s="26" t="s">
        <v>293</v>
      </c>
      <c r="D9" s="26" t="s">
        <v>637</v>
      </c>
      <c r="E9" s="43">
        <v>986</v>
      </c>
      <c r="F9" s="7">
        <v>990057.03</v>
      </c>
      <c r="G9" s="8">
        <f t="shared" si="0"/>
        <v>1.9555050205810379E-4</v>
      </c>
      <c r="I9" s="39"/>
    </row>
    <row r="10" spans="1:9" x14ac:dyDescent="0.25">
      <c r="A10" s="26" t="s">
        <v>511</v>
      </c>
      <c r="B10" s="26" t="s">
        <v>292</v>
      </c>
      <c r="C10" s="26" t="s">
        <v>293</v>
      </c>
      <c r="D10" s="26" t="s">
        <v>58</v>
      </c>
      <c r="E10" s="43">
        <v>49172</v>
      </c>
      <c r="F10" s="7">
        <v>48756988.32</v>
      </c>
      <c r="G10" s="8">
        <f t="shared" si="0"/>
        <v>9.6302063981274916E-3</v>
      </c>
      <c r="I10" s="39"/>
    </row>
    <row r="11" spans="1:9" ht="30" x14ac:dyDescent="0.25">
      <c r="A11" s="26" t="s">
        <v>382</v>
      </c>
      <c r="B11" s="26" t="s">
        <v>246</v>
      </c>
      <c r="C11" s="26" t="s">
        <v>247</v>
      </c>
      <c r="D11" s="26" t="s">
        <v>110</v>
      </c>
      <c r="E11" s="43">
        <v>20000</v>
      </c>
      <c r="F11" s="7">
        <v>20434000</v>
      </c>
      <c r="G11" s="8">
        <f t="shared" si="0"/>
        <v>4.036008874211309E-3</v>
      </c>
      <c r="I11" s="39"/>
    </row>
    <row r="12" spans="1:9" ht="30" x14ac:dyDescent="0.25">
      <c r="A12" s="26" t="s">
        <v>326</v>
      </c>
      <c r="B12" s="26" t="s">
        <v>190</v>
      </c>
      <c r="C12" s="26" t="s">
        <v>191</v>
      </c>
      <c r="D12" s="26" t="s">
        <v>148</v>
      </c>
      <c r="E12" s="43">
        <v>22860</v>
      </c>
      <c r="F12" s="7">
        <v>22698341.850000001</v>
      </c>
      <c r="G12" s="8">
        <f t="shared" si="0"/>
        <v>4.4832489545112049E-3</v>
      </c>
      <c r="I12" s="39"/>
    </row>
    <row r="13" spans="1:9" ht="30" x14ac:dyDescent="0.25">
      <c r="A13" s="26" t="s">
        <v>416</v>
      </c>
      <c r="B13" s="26" t="s">
        <v>276</v>
      </c>
      <c r="C13" s="26" t="s">
        <v>277</v>
      </c>
      <c r="D13" s="26" t="s">
        <v>53</v>
      </c>
      <c r="E13" s="43">
        <v>29997</v>
      </c>
      <c r="F13" s="7">
        <v>29767222.98</v>
      </c>
      <c r="G13" s="8">
        <f t="shared" si="0"/>
        <v>5.8794546397135565E-3</v>
      </c>
      <c r="I13" s="39"/>
    </row>
    <row r="14" spans="1:9" ht="30" x14ac:dyDescent="0.25">
      <c r="A14" s="26" t="s">
        <v>417</v>
      </c>
      <c r="B14" s="26" t="s">
        <v>276</v>
      </c>
      <c r="C14" s="26" t="s">
        <v>277</v>
      </c>
      <c r="D14" s="26" t="s">
        <v>612</v>
      </c>
      <c r="E14" s="43">
        <v>67033</v>
      </c>
      <c r="F14" s="7">
        <v>66553043.719999999</v>
      </c>
      <c r="G14" s="8">
        <f t="shared" si="0"/>
        <v>1.3145183275897683E-2</v>
      </c>
      <c r="I14" s="39"/>
    </row>
    <row r="15" spans="1:9" ht="30" x14ac:dyDescent="0.25">
      <c r="A15" s="26" t="s">
        <v>383</v>
      </c>
      <c r="B15" s="26" t="s">
        <v>246</v>
      </c>
      <c r="C15" s="26" t="s">
        <v>247</v>
      </c>
      <c r="D15" s="26" t="s">
        <v>111</v>
      </c>
      <c r="E15" s="43">
        <v>6630</v>
      </c>
      <c r="F15" s="7">
        <v>6521931</v>
      </c>
      <c r="G15" s="8">
        <f t="shared" si="0"/>
        <v>1.2881751684933854E-3</v>
      </c>
      <c r="I15" s="39"/>
    </row>
    <row r="16" spans="1:9" ht="30" x14ac:dyDescent="0.25">
      <c r="A16" s="26" t="s">
        <v>650</v>
      </c>
      <c r="B16" s="26" t="s">
        <v>178</v>
      </c>
      <c r="C16" s="26" t="s">
        <v>179</v>
      </c>
      <c r="D16" s="26" t="s">
        <v>644</v>
      </c>
      <c r="E16" s="43">
        <v>4800</v>
      </c>
      <c r="F16" s="7">
        <v>4983168</v>
      </c>
      <c r="G16" s="8">
        <f t="shared" si="0"/>
        <v>9.8424734607447501E-4</v>
      </c>
      <c r="I16" s="39"/>
    </row>
    <row r="17" spans="1:9" ht="15" customHeight="1" x14ac:dyDescent="0.25">
      <c r="A17" s="26" t="s">
        <v>389</v>
      </c>
      <c r="B17" s="26" t="s">
        <v>246</v>
      </c>
      <c r="C17" s="26" t="s">
        <v>247</v>
      </c>
      <c r="D17" s="26" t="s">
        <v>113</v>
      </c>
      <c r="E17" s="43">
        <v>2</v>
      </c>
      <c r="F17" s="7">
        <v>2037.65</v>
      </c>
      <c r="G17" s="8">
        <f t="shared" si="0"/>
        <v>4.0246517972676296E-7</v>
      </c>
      <c r="I17" s="39"/>
    </row>
    <row r="18" spans="1:9" ht="30" x14ac:dyDescent="0.25">
      <c r="A18" s="26" t="s">
        <v>316</v>
      </c>
      <c r="B18" s="26" t="s">
        <v>178</v>
      </c>
      <c r="C18" s="26" t="s">
        <v>179</v>
      </c>
      <c r="D18" s="26" t="s">
        <v>116</v>
      </c>
      <c r="E18" s="43">
        <v>1259</v>
      </c>
      <c r="F18" s="7">
        <v>1261432.75</v>
      </c>
      <c r="G18" s="8">
        <f t="shared" si="0"/>
        <v>2.4915110958308585E-4</v>
      </c>
      <c r="I18" s="39"/>
    </row>
    <row r="19" spans="1:9" ht="30" x14ac:dyDescent="0.25">
      <c r="A19" s="26" t="s">
        <v>317</v>
      </c>
      <c r="B19" s="26" t="s">
        <v>178</v>
      </c>
      <c r="C19" s="26" t="s">
        <v>179</v>
      </c>
      <c r="D19" s="26" t="s">
        <v>572</v>
      </c>
      <c r="E19" s="43">
        <v>270</v>
      </c>
      <c r="F19" s="7">
        <v>271711.8</v>
      </c>
      <c r="G19" s="8">
        <f t="shared" si="0"/>
        <v>5.3666988158360006E-5</v>
      </c>
      <c r="I19" s="39"/>
    </row>
    <row r="20" spans="1:9" ht="30" x14ac:dyDescent="0.25">
      <c r="A20" s="26" t="s">
        <v>385</v>
      </c>
      <c r="B20" s="26" t="s">
        <v>246</v>
      </c>
      <c r="C20" s="26" t="s">
        <v>247</v>
      </c>
      <c r="D20" s="26" t="s">
        <v>112</v>
      </c>
      <c r="E20" s="43">
        <v>53130</v>
      </c>
      <c r="F20" s="7">
        <v>54519349.5</v>
      </c>
      <c r="G20" s="8">
        <f t="shared" si="0"/>
        <v>1.0768355603319365E-2</v>
      </c>
      <c r="I20" s="39"/>
    </row>
    <row r="21" spans="1:9" ht="30" x14ac:dyDescent="0.25">
      <c r="A21" s="26" t="s">
        <v>390</v>
      </c>
      <c r="B21" s="26" t="s">
        <v>246</v>
      </c>
      <c r="C21" s="26" t="s">
        <v>247</v>
      </c>
      <c r="D21" s="34" t="s">
        <v>569</v>
      </c>
      <c r="E21" s="43">
        <v>18</v>
      </c>
      <c r="F21" s="7">
        <v>18504.900000000001</v>
      </c>
      <c r="G21" s="8">
        <f t="shared" si="0"/>
        <v>3.6549838806103975E-6</v>
      </c>
      <c r="I21" s="39"/>
    </row>
    <row r="22" spans="1:9" x14ac:dyDescent="0.25">
      <c r="A22" s="26" t="s">
        <v>39</v>
      </c>
      <c r="B22" s="26" t="s">
        <v>162</v>
      </c>
      <c r="C22" s="26" t="s">
        <v>163</v>
      </c>
      <c r="D22" s="26" t="s">
        <v>128</v>
      </c>
      <c r="E22" s="43">
        <v>41337</v>
      </c>
      <c r="F22" s="7">
        <v>41792533.740000002</v>
      </c>
      <c r="G22" s="8">
        <f t="shared" si="0"/>
        <v>8.2546264583740619E-3</v>
      </c>
      <c r="I22" s="39"/>
    </row>
    <row r="23" spans="1:9" x14ac:dyDescent="0.25">
      <c r="A23" s="26" t="s">
        <v>40</v>
      </c>
      <c r="B23" s="26" t="s">
        <v>162</v>
      </c>
      <c r="C23" s="26" t="s">
        <v>163</v>
      </c>
      <c r="D23" s="26" t="s">
        <v>129</v>
      </c>
      <c r="E23" s="43">
        <v>32000</v>
      </c>
      <c r="F23" s="7">
        <v>32305920</v>
      </c>
      <c r="G23" s="8">
        <f t="shared" si="0"/>
        <v>6.3808838117627789E-3</v>
      </c>
      <c r="I23" s="39"/>
    </row>
    <row r="24" spans="1:9" ht="30" x14ac:dyDescent="0.25">
      <c r="A24" s="26" t="s">
        <v>359</v>
      </c>
      <c r="B24" s="26" t="s">
        <v>230</v>
      </c>
      <c r="C24" s="26" t="s">
        <v>231</v>
      </c>
      <c r="D24" s="26" t="s">
        <v>77</v>
      </c>
      <c r="E24" s="43">
        <v>60000</v>
      </c>
      <c r="F24" s="7">
        <v>57605400</v>
      </c>
      <c r="G24" s="8">
        <f t="shared" si="0"/>
        <v>1.1377894959503384E-2</v>
      </c>
      <c r="I24" s="39"/>
    </row>
    <row r="25" spans="1:9" ht="30" x14ac:dyDescent="0.25">
      <c r="A25" s="26" t="s">
        <v>400</v>
      </c>
      <c r="B25" s="26" t="s">
        <v>256</v>
      </c>
      <c r="C25" s="26" t="s">
        <v>257</v>
      </c>
      <c r="D25" s="26" t="s">
        <v>135</v>
      </c>
      <c r="E25" s="43">
        <v>425</v>
      </c>
      <c r="F25" s="7">
        <v>436215.75</v>
      </c>
      <c r="G25" s="8">
        <f t="shared" si="0"/>
        <v>8.6158884118172754E-5</v>
      </c>
      <c r="I25" s="39"/>
    </row>
    <row r="26" spans="1:9" x14ac:dyDescent="0.25">
      <c r="A26" s="26" t="s">
        <v>42</v>
      </c>
      <c r="B26" s="26" t="s">
        <v>162</v>
      </c>
      <c r="C26" s="26" t="s">
        <v>163</v>
      </c>
      <c r="D26" s="26" t="s">
        <v>90</v>
      </c>
      <c r="E26" s="43">
        <v>74421</v>
      </c>
      <c r="F26" s="7">
        <v>102171469.38</v>
      </c>
      <c r="G26" s="8">
        <f t="shared" si="0"/>
        <v>2.0180334594738624E-2</v>
      </c>
      <c r="I26" s="39"/>
    </row>
    <row r="27" spans="1:9" ht="30" x14ac:dyDescent="0.25">
      <c r="A27" s="26" t="s">
        <v>315</v>
      </c>
      <c r="B27" s="26" t="s">
        <v>178</v>
      </c>
      <c r="C27" s="26" t="s">
        <v>179</v>
      </c>
      <c r="D27" s="26" t="s">
        <v>571</v>
      </c>
      <c r="E27" s="43">
        <v>225</v>
      </c>
      <c r="F27" s="7">
        <v>221630.22</v>
      </c>
      <c r="G27" s="8">
        <f t="shared" si="0"/>
        <v>4.3775155853646117E-5</v>
      </c>
      <c r="I27" s="39"/>
    </row>
    <row r="28" spans="1:9" ht="30" x14ac:dyDescent="0.25">
      <c r="A28" s="26" t="s">
        <v>361</v>
      </c>
      <c r="B28" s="26" t="s">
        <v>230</v>
      </c>
      <c r="C28" s="26" t="s">
        <v>231</v>
      </c>
      <c r="D28" s="26" t="s">
        <v>570</v>
      </c>
      <c r="E28" s="43">
        <v>2490</v>
      </c>
      <c r="F28" s="7">
        <v>2571898.17</v>
      </c>
      <c r="G28" s="8">
        <f t="shared" si="0"/>
        <v>5.0798687666085088E-4</v>
      </c>
      <c r="I28" s="39"/>
    </row>
    <row r="29" spans="1:9" ht="30" x14ac:dyDescent="0.25">
      <c r="A29" s="26" t="s">
        <v>362</v>
      </c>
      <c r="B29" s="26" t="s">
        <v>230</v>
      </c>
      <c r="C29" s="26" t="s">
        <v>231</v>
      </c>
      <c r="D29" s="26" t="s">
        <v>78</v>
      </c>
      <c r="E29" s="43">
        <v>34629</v>
      </c>
      <c r="F29" s="7">
        <v>34076321.159999996</v>
      </c>
      <c r="G29" s="8">
        <f t="shared" si="0"/>
        <v>6.730563502115817E-3</v>
      </c>
      <c r="I29" s="39"/>
    </row>
    <row r="30" spans="1:9" ht="30" x14ac:dyDescent="0.25">
      <c r="A30" s="26" t="s">
        <v>347</v>
      </c>
      <c r="B30" s="26" t="s">
        <v>214</v>
      </c>
      <c r="C30" s="26" t="s">
        <v>215</v>
      </c>
      <c r="D30" s="26" t="s">
        <v>573</v>
      </c>
      <c r="E30" s="43">
        <v>742</v>
      </c>
      <c r="F30" s="7">
        <v>763332.5</v>
      </c>
      <c r="G30" s="8">
        <f t="shared" si="0"/>
        <v>1.5076914671498015E-4</v>
      </c>
      <c r="I30" s="39"/>
    </row>
    <row r="31" spans="1:9" x14ac:dyDescent="0.25">
      <c r="A31" s="26" t="s">
        <v>308</v>
      </c>
      <c r="B31" s="26" t="s">
        <v>172</v>
      </c>
      <c r="C31" s="26" t="s">
        <v>173</v>
      </c>
      <c r="D31" s="26" t="s">
        <v>579</v>
      </c>
      <c r="E31" s="43">
        <v>3700</v>
      </c>
      <c r="F31" s="7">
        <v>3804612.54</v>
      </c>
      <c r="G31" s="8">
        <f t="shared" si="0"/>
        <v>7.5146569317684393E-4</v>
      </c>
      <c r="I31" s="39"/>
    </row>
    <row r="32" spans="1:9" x14ac:dyDescent="0.25">
      <c r="A32" s="26" t="s">
        <v>649</v>
      </c>
      <c r="B32" s="26" t="s">
        <v>162</v>
      </c>
      <c r="C32" s="26" t="s">
        <v>163</v>
      </c>
      <c r="D32" s="26" t="s">
        <v>645</v>
      </c>
      <c r="E32" s="43">
        <v>13000</v>
      </c>
      <c r="F32" s="7">
        <v>12058280</v>
      </c>
      <c r="G32" s="8">
        <f t="shared" si="0"/>
        <v>2.3816837177118894E-3</v>
      </c>
      <c r="I32" s="39"/>
    </row>
    <row r="33" spans="1:9" x14ac:dyDescent="0.25">
      <c r="A33" s="26" t="s">
        <v>374</v>
      </c>
      <c r="B33" s="26" t="s">
        <v>236</v>
      </c>
      <c r="C33" s="26" t="s">
        <v>237</v>
      </c>
      <c r="D33" s="26" t="s">
        <v>87</v>
      </c>
      <c r="E33" s="43">
        <v>27100</v>
      </c>
      <c r="F33" s="7">
        <v>26834962</v>
      </c>
      <c r="G33" s="8">
        <f t="shared" si="0"/>
        <v>5.3002909254733907E-3</v>
      </c>
      <c r="I33" s="39"/>
    </row>
    <row r="34" spans="1:9" ht="30" x14ac:dyDescent="0.25">
      <c r="A34" s="26" t="s">
        <v>364</v>
      </c>
      <c r="B34" s="26" t="s">
        <v>230</v>
      </c>
      <c r="C34" s="26" t="s">
        <v>231</v>
      </c>
      <c r="D34" s="26" t="s">
        <v>587</v>
      </c>
      <c r="E34" s="43">
        <v>7087</v>
      </c>
      <c r="F34" s="7">
        <v>6852635.8899999997</v>
      </c>
      <c r="G34" s="8">
        <f t="shared" si="0"/>
        <v>1.3534941403434918E-3</v>
      </c>
      <c r="I34" s="39"/>
    </row>
    <row r="35" spans="1:9" x14ac:dyDescent="0.25">
      <c r="A35" s="26" t="s">
        <v>392</v>
      </c>
      <c r="B35" s="26" t="s">
        <v>252</v>
      </c>
      <c r="C35" s="26" t="s">
        <v>253</v>
      </c>
      <c r="D35" s="26" t="s">
        <v>577</v>
      </c>
      <c r="E35" s="43">
        <v>3030</v>
      </c>
      <c r="F35" s="7">
        <v>2916981</v>
      </c>
      <c r="G35" s="8">
        <f t="shared" si="0"/>
        <v>5.7614569843915918E-4</v>
      </c>
      <c r="I35" s="39"/>
    </row>
    <row r="36" spans="1:9" x14ac:dyDescent="0.25">
      <c r="A36" s="26" t="s">
        <v>354</v>
      </c>
      <c r="B36" s="26" t="s">
        <v>226</v>
      </c>
      <c r="C36" s="26">
        <v>1025300786610</v>
      </c>
      <c r="D36" s="26" t="s">
        <v>583</v>
      </c>
      <c r="E36" s="43">
        <v>5000</v>
      </c>
      <c r="F36" s="7">
        <v>4880304.3499999996</v>
      </c>
      <c r="G36" s="8">
        <f t="shared" si="0"/>
        <v>9.639302958526012E-4</v>
      </c>
      <c r="I36" s="39"/>
    </row>
    <row r="37" spans="1:9" x14ac:dyDescent="0.25">
      <c r="A37" s="26" t="s">
        <v>406</v>
      </c>
      <c r="B37" s="26" t="s">
        <v>266</v>
      </c>
      <c r="C37" s="26">
        <v>1027700049486</v>
      </c>
      <c r="D37" s="26" t="s">
        <v>145</v>
      </c>
      <c r="E37" s="43">
        <v>20</v>
      </c>
      <c r="F37" s="7">
        <v>20008</v>
      </c>
      <c r="G37" s="8">
        <f t="shared" ref="G37:G69" si="1">F37/$F$266</f>
        <v>3.9518677476372655E-6</v>
      </c>
      <c r="I37" s="39"/>
    </row>
    <row r="38" spans="1:9" x14ac:dyDescent="0.25">
      <c r="A38" s="26" t="s">
        <v>41</v>
      </c>
      <c r="B38" s="26" t="s">
        <v>162</v>
      </c>
      <c r="C38" s="26" t="s">
        <v>163</v>
      </c>
      <c r="D38" s="26" t="s">
        <v>130</v>
      </c>
      <c r="E38" s="43">
        <v>77785</v>
      </c>
      <c r="F38" s="7">
        <v>78432171.200000003</v>
      </c>
      <c r="G38" s="8">
        <f t="shared" si="1"/>
        <v>1.5491481794404457E-2</v>
      </c>
      <c r="I38" s="39"/>
    </row>
    <row r="39" spans="1:9" ht="30" x14ac:dyDescent="0.25">
      <c r="A39" s="26" t="s">
        <v>384</v>
      </c>
      <c r="B39" s="26" t="s">
        <v>246</v>
      </c>
      <c r="C39" s="26" t="s">
        <v>247</v>
      </c>
      <c r="D39" s="26" t="s">
        <v>106</v>
      </c>
      <c r="E39" s="43">
        <v>65</v>
      </c>
      <c r="F39" s="7">
        <v>66392.41</v>
      </c>
      <c r="G39" s="8">
        <f t="shared" si="1"/>
        <v>1.3113455806023084E-5</v>
      </c>
      <c r="I39" s="39"/>
    </row>
    <row r="40" spans="1:9" x14ac:dyDescent="0.25">
      <c r="A40" s="26" t="s">
        <v>28</v>
      </c>
      <c r="B40" s="26" t="s">
        <v>162</v>
      </c>
      <c r="C40" s="26" t="s">
        <v>163</v>
      </c>
      <c r="D40" s="26" t="s">
        <v>117</v>
      </c>
      <c r="E40" s="43">
        <v>14676</v>
      </c>
      <c r="F40" s="7">
        <v>14726864.279999999</v>
      </c>
      <c r="G40" s="8">
        <f t="shared" si="1"/>
        <v>2.9087674916015238E-3</v>
      </c>
      <c r="I40" s="39"/>
    </row>
    <row r="41" spans="1:9" ht="30" x14ac:dyDescent="0.25">
      <c r="A41" s="26" t="s">
        <v>358</v>
      </c>
      <c r="B41" s="26" t="s">
        <v>230</v>
      </c>
      <c r="C41" s="26" t="s">
        <v>231</v>
      </c>
      <c r="D41" s="26" t="s">
        <v>603</v>
      </c>
      <c r="E41" s="43">
        <v>34526</v>
      </c>
      <c r="F41" s="7">
        <v>35326312.68</v>
      </c>
      <c r="G41" s="8">
        <f t="shared" si="1"/>
        <v>6.977454804230376E-3</v>
      </c>
      <c r="I41" s="39"/>
    </row>
    <row r="42" spans="1:9" x14ac:dyDescent="0.25">
      <c r="A42" s="26" t="s">
        <v>29</v>
      </c>
      <c r="B42" s="26" t="s">
        <v>162</v>
      </c>
      <c r="C42" s="26" t="s">
        <v>163</v>
      </c>
      <c r="D42" s="26" t="s">
        <v>118</v>
      </c>
      <c r="E42" s="43">
        <v>39324</v>
      </c>
      <c r="F42" s="7">
        <v>35718775.68</v>
      </c>
      <c r="G42" s="8">
        <f t="shared" si="1"/>
        <v>7.0549718909877213E-3</v>
      </c>
      <c r="I42" s="39"/>
    </row>
    <row r="43" spans="1:9" ht="30" x14ac:dyDescent="0.25">
      <c r="A43" s="26" t="s">
        <v>412</v>
      </c>
      <c r="B43" s="26" t="s">
        <v>272</v>
      </c>
      <c r="C43" s="33" t="s">
        <v>273</v>
      </c>
      <c r="D43" s="26" t="s">
        <v>574</v>
      </c>
      <c r="E43" s="43">
        <v>865</v>
      </c>
      <c r="F43" s="7">
        <v>862283.9</v>
      </c>
      <c r="G43" s="8">
        <f t="shared" si="1"/>
        <v>1.703134712973249E-4</v>
      </c>
      <c r="I43" s="39"/>
    </row>
    <row r="44" spans="1:9" x14ac:dyDescent="0.25">
      <c r="A44" s="26" t="s">
        <v>369</v>
      </c>
      <c r="B44" s="26" t="s">
        <v>232</v>
      </c>
      <c r="C44" s="26" t="s">
        <v>233</v>
      </c>
      <c r="D44" s="26" t="s">
        <v>66</v>
      </c>
      <c r="E44" s="43">
        <v>10000</v>
      </c>
      <c r="F44" s="7">
        <v>10422500</v>
      </c>
      <c r="G44" s="8">
        <f t="shared" si="1"/>
        <v>2.0585936425304577E-3</v>
      </c>
      <c r="I44" s="39"/>
    </row>
    <row r="45" spans="1:9" ht="27.75" customHeight="1" x14ac:dyDescent="0.25">
      <c r="A45" s="26" t="s">
        <v>360</v>
      </c>
      <c r="B45" s="26" t="s">
        <v>230</v>
      </c>
      <c r="C45" s="33" t="s">
        <v>231</v>
      </c>
      <c r="D45" s="26" t="s">
        <v>73</v>
      </c>
      <c r="E45" s="43">
        <v>63997</v>
      </c>
      <c r="F45" s="7">
        <v>64370102.509999998</v>
      </c>
      <c r="G45" s="8">
        <f t="shared" si="1"/>
        <v>1.2714020992671609E-2</v>
      </c>
      <c r="I45" s="39"/>
    </row>
    <row r="46" spans="1:9" x14ac:dyDescent="0.25">
      <c r="A46" s="26" t="s">
        <v>393</v>
      </c>
      <c r="B46" s="26" t="s">
        <v>252</v>
      </c>
      <c r="C46" s="26" t="s">
        <v>253</v>
      </c>
      <c r="D46" s="26" t="s">
        <v>586</v>
      </c>
      <c r="E46" s="43">
        <v>6996</v>
      </c>
      <c r="F46" s="7">
        <v>7250584.4400000004</v>
      </c>
      <c r="G46" s="8">
        <f t="shared" si="1"/>
        <v>1.4320947021169833E-3</v>
      </c>
      <c r="I46" s="39"/>
    </row>
    <row r="47" spans="1:9" x14ac:dyDescent="0.25">
      <c r="A47" s="26" t="s">
        <v>30</v>
      </c>
      <c r="B47" s="26" t="s">
        <v>162</v>
      </c>
      <c r="C47" s="26" t="s">
        <v>163</v>
      </c>
      <c r="D47" s="26" t="s">
        <v>119</v>
      </c>
      <c r="E47" s="43">
        <v>11900</v>
      </c>
      <c r="F47" s="7">
        <v>11519319</v>
      </c>
      <c r="G47" s="8">
        <f t="shared" si="1"/>
        <v>2.275231169074628E-3</v>
      </c>
      <c r="I47" s="39"/>
    </row>
    <row r="48" spans="1:9" ht="30" x14ac:dyDescent="0.25">
      <c r="A48" s="26" t="s">
        <v>386</v>
      </c>
      <c r="B48" s="26" t="s">
        <v>246</v>
      </c>
      <c r="C48" s="26" t="s">
        <v>247</v>
      </c>
      <c r="D48" s="26" t="s">
        <v>107</v>
      </c>
      <c r="E48" s="43">
        <v>129285</v>
      </c>
      <c r="F48" s="7">
        <v>131133775.5</v>
      </c>
      <c r="G48" s="8">
        <f t="shared" si="1"/>
        <v>2.5900806578586354E-2</v>
      </c>
      <c r="I48" s="39"/>
    </row>
    <row r="49" spans="1:9" ht="30" x14ac:dyDescent="0.25">
      <c r="A49" s="26" t="s">
        <v>348</v>
      </c>
      <c r="B49" s="26" t="s">
        <v>216</v>
      </c>
      <c r="C49" s="26" t="s">
        <v>217</v>
      </c>
      <c r="D49" s="26" t="s">
        <v>80</v>
      </c>
      <c r="E49" s="43">
        <v>15754</v>
      </c>
      <c r="F49" s="7">
        <v>16094759.02</v>
      </c>
      <c r="G49" s="8">
        <f t="shared" si="1"/>
        <v>3.1789463753064753E-3</v>
      </c>
      <c r="I49" s="39"/>
    </row>
    <row r="50" spans="1:9" x14ac:dyDescent="0.25">
      <c r="A50" s="26" t="s">
        <v>309</v>
      </c>
      <c r="B50" s="26" t="s">
        <v>172</v>
      </c>
      <c r="C50" s="26" t="s">
        <v>173</v>
      </c>
      <c r="D50" s="26" t="s">
        <v>582</v>
      </c>
      <c r="E50" s="43">
        <v>4731</v>
      </c>
      <c r="F50" s="7">
        <v>4592287.08</v>
      </c>
      <c r="G50" s="8">
        <f t="shared" si="1"/>
        <v>9.0704274287001772E-4</v>
      </c>
      <c r="I50" s="39"/>
    </row>
    <row r="51" spans="1:9" x14ac:dyDescent="0.25">
      <c r="A51" s="26" t="s">
        <v>355</v>
      </c>
      <c r="B51" s="26" t="s">
        <v>226</v>
      </c>
      <c r="C51" s="26" t="s">
        <v>227</v>
      </c>
      <c r="D51" s="26" t="s">
        <v>50</v>
      </c>
      <c r="E51" s="43">
        <v>8850</v>
      </c>
      <c r="F51" s="7">
        <v>8732117.7300000004</v>
      </c>
      <c r="G51" s="8">
        <f t="shared" si="1"/>
        <v>1.7247188337544247E-3</v>
      </c>
      <c r="I51" s="39"/>
    </row>
    <row r="52" spans="1:9" ht="30" x14ac:dyDescent="0.25">
      <c r="A52" s="26" t="s">
        <v>332</v>
      </c>
      <c r="B52" s="26" t="s">
        <v>198</v>
      </c>
      <c r="C52" s="26" t="s">
        <v>199</v>
      </c>
      <c r="D52" s="26" t="s">
        <v>96</v>
      </c>
      <c r="E52" s="43">
        <v>17452</v>
      </c>
      <c r="F52" s="7">
        <v>16748335.359999999</v>
      </c>
      <c r="G52" s="8">
        <f t="shared" si="1"/>
        <v>3.3080371019490584E-3</v>
      </c>
      <c r="I52" s="39"/>
    </row>
    <row r="53" spans="1:9" ht="30" x14ac:dyDescent="0.25">
      <c r="A53" s="26" t="s">
        <v>327</v>
      </c>
      <c r="B53" s="26" t="s">
        <v>192</v>
      </c>
      <c r="C53" s="26" t="s">
        <v>193</v>
      </c>
      <c r="D53" s="26" t="s">
        <v>607</v>
      </c>
      <c r="E53" s="43">
        <v>49950</v>
      </c>
      <c r="F53" s="7">
        <v>11472565.949999999</v>
      </c>
      <c r="G53" s="8">
        <f t="shared" si="1"/>
        <v>2.2659967693145979E-3</v>
      </c>
      <c r="I53" s="39"/>
    </row>
    <row r="54" spans="1:9" x14ac:dyDescent="0.25">
      <c r="A54" s="26" t="s">
        <v>373</v>
      </c>
      <c r="B54" s="26" t="s">
        <v>234</v>
      </c>
      <c r="C54" s="26" t="s">
        <v>235</v>
      </c>
      <c r="D54" s="26" t="s">
        <v>71</v>
      </c>
      <c r="E54" s="43">
        <v>74570</v>
      </c>
      <c r="F54" s="7">
        <v>29669911.600000001</v>
      </c>
      <c r="G54" s="8">
        <f t="shared" si="1"/>
        <v>5.8602342426673712E-3</v>
      </c>
      <c r="I54" s="39"/>
    </row>
    <row r="55" spans="1:9" x14ac:dyDescent="0.25">
      <c r="A55" s="26" t="s">
        <v>379</v>
      </c>
      <c r="B55" s="26" t="s">
        <v>242</v>
      </c>
      <c r="C55" s="26" t="s">
        <v>243</v>
      </c>
      <c r="D55" s="26" t="s">
        <v>84</v>
      </c>
      <c r="E55" s="43">
        <v>2800</v>
      </c>
      <c r="F55" s="7">
        <v>2875264</v>
      </c>
      <c r="G55" s="8">
        <f t="shared" si="1"/>
        <v>5.679059909807334E-4</v>
      </c>
      <c r="I55" s="39"/>
    </row>
    <row r="56" spans="1:9" ht="30" x14ac:dyDescent="0.25">
      <c r="A56" s="26" t="s">
        <v>409</v>
      </c>
      <c r="B56" s="26" t="s">
        <v>270</v>
      </c>
      <c r="C56" s="26" t="s">
        <v>271</v>
      </c>
      <c r="D56" s="26" t="s">
        <v>585</v>
      </c>
      <c r="E56" s="43">
        <v>6000</v>
      </c>
      <c r="F56" s="7">
        <v>6024840</v>
      </c>
      <c r="G56" s="8">
        <f t="shared" si="1"/>
        <v>1.1899925470149389E-3</v>
      </c>
      <c r="I56" s="39"/>
    </row>
    <row r="57" spans="1:9" x14ac:dyDescent="0.25">
      <c r="A57" s="26" t="s">
        <v>371</v>
      </c>
      <c r="B57" s="26" t="s">
        <v>232</v>
      </c>
      <c r="C57" s="26" t="s">
        <v>233</v>
      </c>
      <c r="D57" s="26" t="s">
        <v>67</v>
      </c>
      <c r="E57" s="43">
        <v>30000</v>
      </c>
      <c r="F57" s="7">
        <v>30584100</v>
      </c>
      <c r="G57" s="8">
        <f t="shared" si="1"/>
        <v>6.0407995991859694E-3</v>
      </c>
      <c r="I57" s="39"/>
    </row>
    <row r="58" spans="1:9" ht="30" x14ac:dyDescent="0.25">
      <c r="A58" s="26" t="s">
        <v>410</v>
      </c>
      <c r="B58" s="26" t="s">
        <v>270</v>
      </c>
      <c r="C58" s="26" t="s">
        <v>271</v>
      </c>
      <c r="D58" s="26" t="s">
        <v>605</v>
      </c>
      <c r="E58" s="43">
        <v>47503</v>
      </c>
      <c r="F58" s="7">
        <v>45994304.719999999</v>
      </c>
      <c r="G58" s="8">
        <f t="shared" si="1"/>
        <v>9.0845366552363277E-3</v>
      </c>
      <c r="I58" s="39"/>
    </row>
    <row r="59" spans="1:9" x14ac:dyDescent="0.25">
      <c r="A59" s="26" t="s">
        <v>45</v>
      </c>
      <c r="B59" s="26" t="s">
        <v>164</v>
      </c>
      <c r="C59" s="26" t="s">
        <v>165</v>
      </c>
      <c r="D59" s="26" t="s">
        <v>85</v>
      </c>
      <c r="E59" s="43">
        <v>12180</v>
      </c>
      <c r="F59" s="7">
        <v>2988230.18</v>
      </c>
      <c r="G59" s="8">
        <f t="shared" si="1"/>
        <v>5.902184361684476E-4</v>
      </c>
      <c r="I59" s="39"/>
    </row>
    <row r="60" spans="1:9" ht="30" x14ac:dyDescent="0.25">
      <c r="A60" s="26" t="s">
        <v>363</v>
      </c>
      <c r="B60" s="26" t="s">
        <v>230</v>
      </c>
      <c r="C60" s="26" t="s">
        <v>231</v>
      </c>
      <c r="D60" s="26" t="s">
        <v>588</v>
      </c>
      <c r="E60" s="43">
        <v>9950</v>
      </c>
      <c r="F60" s="7">
        <v>9996367</v>
      </c>
      <c r="G60" s="8">
        <f t="shared" si="1"/>
        <v>1.9744262465436566E-3</v>
      </c>
      <c r="I60" s="39"/>
    </row>
    <row r="61" spans="1:9" x14ac:dyDescent="0.25">
      <c r="A61" s="26" t="s">
        <v>305</v>
      </c>
      <c r="B61" s="26" t="s">
        <v>168</v>
      </c>
      <c r="C61" s="26" t="s">
        <v>169</v>
      </c>
      <c r="D61" s="26" t="s">
        <v>79</v>
      </c>
      <c r="E61" s="43">
        <v>42700</v>
      </c>
      <c r="F61" s="7">
        <v>41261557.409999996</v>
      </c>
      <c r="G61" s="8">
        <f t="shared" si="1"/>
        <v>8.1497509968943612E-3</v>
      </c>
      <c r="I61" s="39"/>
    </row>
    <row r="62" spans="1:9" ht="30" x14ac:dyDescent="0.25">
      <c r="A62" s="26" t="s">
        <v>365</v>
      </c>
      <c r="B62" s="26" t="s">
        <v>230</v>
      </c>
      <c r="C62" s="26" t="s">
        <v>231</v>
      </c>
      <c r="D62" s="26" t="s">
        <v>74</v>
      </c>
      <c r="E62" s="43">
        <v>5793</v>
      </c>
      <c r="F62" s="7">
        <v>5789732.46</v>
      </c>
      <c r="G62" s="8">
        <f t="shared" si="1"/>
        <v>1.143555426635474E-3</v>
      </c>
      <c r="I62" s="39"/>
    </row>
    <row r="63" spans="1:9" ht="30" x14ac:dyDescent="0.25">
      <c r="A63" s="26" t="s">
        <v>387</v>
      </c>
      <c r="B63" s="26" t="s">
        <v>246</v>
      </c>
      <c r="C63" s="26" t="s">
        <v>247</v>
      </c>
      <c r="D63" s="26" t="s">
        <v>108</v>
      </c>
      <c r="E63" s="43">
        <v>8570</v>
      </c>
      <c r="F63" s="7">
        <v>8435193.9000000004</v>
      </c>
      <c r="G63" s="8">
        <f t="shared" si="1"/>
        <v>1.6660721070809975E-3</v>
      </c>
      <c r="I63" s="39"/>
    </row>
    <row r="64" spans="1:9" ht="30.75" customHeight="1" x14ac:dyDescent="0.25">
      <c r="A64" s="26" t="s">
        <v>333</v>
      </c>
      <c r="B64" s="26" t="s">
        <v>198</v>
      </c>
      <c r="C64" s="26" t="s">
        <v>199</v>
      </c>
      <c r="D64" s="26" t="s">
        <v>604</v>
      </c>
      <c r="E64" s="43">
        <v>44756</v>
      </c>
      <c r="F64" s="7">
        <v>41305312.399999999</v>
      </c>
      <c r="G64" s="8">
        <f t="shared" si="1"/>
        <v>8.1583932366874039E-3</v>
      </c>
      <c r="I64" s="39"/>
    </row>
    <row r="65" spans="1:9" ht="30.75" customHeight="1" x14ac:dyDescent="0.25">
      <c r="A65" s="51" t="s">
        <v>759</v>
      </c>
      <c r="B65" s="51" t="s">
        <v>162</v>
      </c>
      <c r="C65" s="51" t="s">
        <v>163</v>
      </c>
      <c r="D65" s="51" t="s">
        <v>738</v>
      </c>
      <c r="E65" s="43">
        <v>10000</v>
      </c>
      <c r="F65" s="7">
        <v>8723350</v>
      </c>
      <c r="G65" s="8">
        <f t="shared" si="1"/>
        <v>1.7229870809851828E-3</v>
      </c>
      <c r="I65" s="39"/>
    </row>
    <row r="66" spans="1:9" x14ac:dyDescent="0.25">
      <c r="A66" s="26" t="s">
        <v>651</v>
      </c>
      <c r="B66" s="26" t="s">
        <v>162</v>
      </c>
      <c r="C66" s="26" t="s">
        <v>163</v>
      </c>
      <c r="D66" s="26" t="s">
        <v>646</v>
      </c>
      <c r="E66" s="43">
        <v>5000</v>
      </c>
      <c r="F66" s="7">
        <v>4407250</v>
      </c>
      <c r="G66" s="8">
        <f t="shared" si="1"/>
        <v>8.7049525843534267E-4</v>
      </c>
      <c r="I66" s="39"/>
    </row>
    <row r="67" spans="1:9" x14ac:dyDescent="0.25">
      <c r="A67" s="26" t="s">
        <v>31</v>
      </c>
      <c r="B67" s="26" t="s">
        <v>162</v>
      </c>
      <c r="C67" s="26" t="s">
        <v>163</v>
      </c>
      <c r="D67" s="26" t="s">
        <v>120</v>
      </c>
      <c r="E67" s="43">
        <v>29000</v>
      </c>
      <c r="F67" s="7">
        <v>24975670</v>
      </c>
      <c r="G67" s="8">
        <f t="shared" si="1"/>
        <v>4.9330540158252509E-3</v>
      </c>
      <c r="I67" s="39"/>
    </row>
    <row r="68" spans="1:9" ht="30" x14ac:dyDescent="0.25">
      <c r="A68" s="26" t="s">
        <v>342</v>
      </c>
      <c r="B68" s="26" t="s">
        <v>206</v>
      </c>
      <c r="C68" s="26" t="s">
        <v>207</v>
      </c>
      <c r="D68" s="26" t="s">
        <v>65</v>
      </c>
      <c r="E68" s="43">
        <v>5000</v>
      </c>
      <c r="F68" s="7">
        <v>4669415.95</v>
      </c>
      <c r="G68" s="8">
        <f t="shared" si="1"/>
        <v>9.2227680393382758E-4</v>
      </c>
      <c r="I68" s="39"/>
    </row>
    <row r="69" spans="1:9" ht="30" x14ac:dyDescent="0.25">
      <c r="A69" s="26" t="s">
        <v>388</v>
      </c>
      <c r="B69" s="26" t="s">
        <v>246</v>
      </c>
      <c r="C69" s="26" t="s">
        <v>247</v>
      </c>
      <c r="D69" s="26" t="s">
        <v>109</v>
      </c>
      <c r="E69" s="43">
        <v>15070</v>
      </c>
      <c r="F69" s="7">
        <v>14289374</v>
      </c>
      <c r="G69" s="8">
        <f t="shared" si="1"/>
        <v>2.8223568694785333E-3</v>
      </c>
      <c r="I69" s="39"/>
    </row>
    <row r="70" spans="1:9" ht="30" x14ac:dyDescent="0.25">
      <c r="A70" s="26" t="s">
        <v>375</v>
      </c>
      <c r="B70" s="26" t="s">
        <v>238</v>
      </c>
      <c r="C70" s="26" t="s">
        <v>239</v>
      </c>
      <c r="D70" s="26" t="s">
        <v>576</v>
      </c>
      <c r="E70" s="43">
        <v>1943</v>
      </c>
      <c r="F70" s="7">
        <v>1821096.18</v>
      </c>
      <c r="G70" s="8">
        <f t="shared" ref="G70:G101" si="2">F70/$F$266</f>
        <v>3.5969268588001934E-4</v>
      </c>
      <c r="I70" s="39"/>
    </row>
    <row r="71" spans="1:9" x14ac:dyDescent="0.25">
      <c r="A71" s="26" t="s">
        <v>372</v>
      </c>
      <c r="B71" s="26" t="s">
        <v>232</v>
      </c>
      <c r="C71" s="26" t="s">
        <v>233</v>
      </c>
      <c r="D71" s="26" t="s">
        <v>68</v>
      </c>
      <c r="E71" s="43">
        <v>20000</v>
      </c>
      <c r="F71" s="7">
        <v>19004800</v>
      </c>
      <c r="G71" s="8">
        <f t="shared" si="2"/>
        <v>3.7537213199868402E-3</v>
      </c>
      <c r="I71" s="39"/>
    </row>
    <row r="72" spans="1:9" x14ac:dyDescent="0.25">
      <c r="A72" s="26" t="s">
        <v>396</v>
      </c>
      <c r="B72" s="26" t="s">
        <v>252</v>
      </c>
      <c r="C72" s="26" t="s">
        <v>253</v>
      </c>
      <c r="D72" s="26" t="s">
        <v>131</v>
      </c>
      <c r="E72" s="43">
        <v>50000</v>
      </c>
      <c r="F72" s="7">
        <v>47261000</v>
      </c>
      <c r="G72" s="8">
        <f t="shared" si="2"/>
        <v>9.3347271901781676E-3</v>
      </c>
      <c r="I72" s="39"/>
    </row>
    <row r="73" spans="1:9" x14ac:dyDescent="0.25">
      <c r="A73" s="26" t="s">
        <v>43</v>
      </c>
      <c r="B73" s="26" t="s">
        <v>162</v>
      </c>
      <c r="C73" s="26" t="s">
        <v>163</v>
      </c>
      <c r="D73" s="26" t="s">
        <v>91</v>
      </c>
      <c r="E73" s="43">
        <v>94553</v>
      </c>
      <c r="F73" s="7">
        <v>111228506.92</v>
      </c>
      <c r="G73" s="8">
        <f t="shared" si="2"/>
        <v>2.1969229763844279E-2</v>
      </c>
      <c r="I73" s="39"/>
    </row>
    <row r="74" spans="1:9" ht="30" x14ac:dyDescent="0.25">
      <c r="A74" s="26" t="s">
        <v>334</v>
      </c>
      <c r="B74" s="26" t="s">
        <v>198</v>
      </c>
      <c r="C74" s="26" t="s">
        <v>199</v>
      </c>
      <c r="D74" s="26" t="s">
        <v>97</v>
      </c>
      <c r="E74" s="43">
        <v>60000</v>
      </c>
      <c r="F74" s="7">
        <v>60583295.399999999</v>
      </c>
      <c r="G74" s="8">
        <f t="shared" si="2"/>
        <v>1.1966072127990857E-2</v>
      </c>
      <c r="I74" s="39"/>
    </row>
    <row r="75" spans="1:9" ht="30" x14ac:dyDescent="0.25">
      <c r="A75" s="26" t="s">
        <v>336</v>
      </c>
      <c r="B75" s="26" t="s">
        <v>198</v>
      </c>
      <c r="C75" s="26" t="s">
        <v>199</v>
      </c>
      <c r="D75" s="26" t="s">
        <v>98</v>
      </c>
      <c r="E75" s="43">
        <v>28470</v>
      </c>
      <c r="F75" s="7">
        <v>27465009</v>
      </c>
      <c r="G75" s="8">
        <f t="shared" si="2"/>
        <v>5.4247342690757301E-3</v>
      </c>
      <c r="I75" s="39"/>
    </row>
    <row r="76" spans="1:9" x14ac:dyDescent="0.25">
      <c r="A76" s="26" t="s">
        <v>407</v>
      </c>
      <c r="B76" s="26" t="s">
        <v>268</v>
      </c>
      <c r="C76" s="26" t="s">
        <v>269</v>
      </c>
      <c r="D76" s="26" t="s">
        <v>581</v>
      </c>
      <c r="E76" s="43">
        <v>4500</v>
      </c>
      <c r="F76" s="7">
        <v>4472640</v>
      </c>
      <c r="G76" s="8">
        <f t="shared" si="2"/>
        <v>8.8341072385007683E-4</v>
      </c>
      <c r="I76" s="39"/>
    </row>
    <row r="77" spans="1:9" x14ac:dyDescent="0.25">
      <c r="A77" s="26" t="s">
        <v>621</v>
      </c>
      <c r="B77" s="26" t="s">
        <v>286</v>
      </c>
      <c r="C77" s="9" t="s">
        <v>287</v>
      </c>
      <c r="D77" s="26" t="s">
        <v>613</v>
      </c>
      <c r="E77" s="43">
        <v>47</v>
      </c>
      <c r="F77" s="7">
        <v>45120.94</v>
      </c>
      <c r="G77" s="8">
        <f t="shared" si="2"/>
        <v>8.9120345626287587E-6</v>
      </c>
      <c r="I77" s="39"/>
    </row>
    <row r="78" spans="1:9" ht="30" x14ac:dyDescent="0.25">
      <c r="A78" s="26" t="s">
        <v>314</v>
      </c>
      <c r="B78" s="26" t="s">
        <v>178</v>
      </c>
      <c r="C78" s="26">
        <v>1027700342890</v>
      </c>
      <c r="D78" s="26" t="s">
        <v>114</v>
      </c>
      <c r="E78" s="43">
        <v>40500</v>
      </c>
      <c r="F78" s="7">
        <v>41904540</v>
      </c>
      <c r="G78" s="8">
        <f t="shared" si="2"/>
        <v>8.2767493055565609E-3</v>
      </c>
      <c r="I78" s="39"/>
    </row>
    <row r="79" spans="1:9" ht="30" x14ac:dyDescent="0.25">
      <c r="A79" s="26" t="s">
        <v>408</v>
      </c>
      <c r="B79" s="26" t="s">
        <v>270</v>
      </c>
      <c r="C79" s="26" t="s">
        <v>271</v>
      </c>
      <c r="D79" s="26" t="s">
        <v>147</v>
      </c>
      <c r="E79" s="43">
        <v>5246</v>
      </c>
      <c r="F79" s="7">
        <v>5246944.28</v>
      </c>
      <c r="G79" s="8">
        <f t="shared" si="2"/>
        <v>1.0363469549071287E-3</v>
      </c>
      <c r="I79" s="39"/>
    </row>
    <row r="80" spans="1:9" ht="30" x14ac:dyDescent="0.25">
      <c r="A80" s="26" t="s">
        <v>324</v>
      </c>
      <c r="B80" s="26" t="s">
        <v>188</v>
      </c>
      <c r="C80" s="26" t="s">
        <v>189</v>
      </c>
      <c r="D80" s="26" t="s">
        <v>590</v>
      </c>
      <c r="E80" s="43">
        <v>10200</v>
      </c>
      <c r="F80" s="7">
        <v>10399982.83</v>
      </c>
      <c r="G80" s="8">
        <f t="shared" si="2"/>
        <v>2.0541461776218679E-3</v>
      </c>
      <c r="I80" s="39"/>
    </row>
    <row r="81" spans="1:9" ht="30" x14ac:dyDescent="0.25">
      <c r="A81" s="26" t="s">
        <v>337</v>
      </c>
      <c r="B81" s="26" t="s">
        <v>198</v>
      </c>
      <c r="C81" s="26" t="s">
        <v>199</v>
      </c>
      <c r="D81" s="26" t="s">
        <v>99</v>
      </c>
      <c r="E81" s="43">
        <v>500</v>
      </c>
      <c r="F81" s="7">
        <v>512495</v>
      </c>
      <c r="G81" s="8">
        <f t="shared" si="2"/>
        <v>1.0122513301306278E-4</v>
      </c>
      <c r="I81" s="39"/>
    </row>
    <row r="82" spans="1:9" x14ac:dyDescent="0.25">
      <c r="A82" s="26" t="s">
        <v>32</v>
      </c>
      <c r="B82" s="26" t="s">
        <v>162</v>
      </c>
      <c r="C82" s="26" t="s">
        <v>163</v>
      </c>
      <c r="D82" s="26" t="s">
        <v>121</v>
      </c>
      <c r="E82" s="43">
        <v>110473</v>
      </c>
      <c r="F82" s="7">
        <v>106961063.33</v>
      </c>
      <c r="G82" s="8">
        <f t="shared" si="2"/>
        <v>2.1126348282027887E-2</v>
      </c>
      <c r="I82" s="39"/>
    </row>
    <row r="83" spans="1:9" ht="30" x14ac:dyDescent="0.25">
      <c r="A83" s="26" t="s">
        <v>366</v>
      </c>
      <c r="B83" s="26" t="s">
        <v>230</v>
      </c>
      <c r="C83" s="26" t="s">
        <v>231</v>
      </c>
      <c r="D83" s="26" t="s">
        <v>75</v>
      </c>
      <c r="E83" s="43">
        <v>9426</v>
      </c>
      <c r="F83" s="7">
        <v>9313076.5199999996</v>
      </c>
      <c r="G83" s="8">
        <f t="shared" si="2"/>
        <v>1.8394665499133296E-3</v>
      </c>
      <c r="I83" s="39"/>
    </row>
    <row r="84" spans="1:9" x14ac:dyDescent="0.25">
      <c r="A84" s="26" t="s">
        <v>306</v>
      </c>
      <c r="B84" s="26" t="s">
        <v>168</v>
      </c>
      <c r="C84" s="33" t="s">
        <v>169</v>
      </c>
      <c r="D84" s="26" t="s">
        <v>610</v>
      </c>
      <c r="E84" s="43">
        <v>2500</v>
      </c>
      <c r="F84" s="7">
        <v>2457538.0499999998</v>
      </c>
      <c r="G84" s="8">
        <f t="shared" si="2"/>
        <v>4.853991082760084E-4</v>
      </c>
      <c r="I84" s="39"/>
    </row>
    <row r="85" spans="1:9" ht="30" x14ac:dyDescent="0.25">
      <c r="A85" s="26" t="s">
        <v>418</v>
      </c>
      <c r="B85" s="26" t="s">
        <v>567</v>
      </c>
      <c r="C85" s="26" t="s">
        <v>279</v>
      </c>
      <c r="D85" s="26" t="s">
        <v>575</v>
      </c>
      <c r="E85" s="43">
        <v>1296</v>
      </c>
      <c r="F85" s="7">
        <v>1306342.08</v>
      </c>
      <c r="G85" s="8">
        <f t="shared" si="2"/>
        <v>2.5802134812741805E-4</v>
      </c>
      <c r="I85" s="39"/>
    </row>
    <row r="86" spans="1:9" x14ac:dyDescent="0.25">
      <c r="A86" s="26" t="s">
        <v>33</v>
      </c>
      <c r="B86" s="26" t="s">
        <v>162</v>
      </c>
      <c r="C86" s="26" t="s">
        <v>163</v>
      </c>
      <c r="D86" s="26" t="s">
        <v>122</v>
      </c>
      <c r="E86" s="43">
        <v>109991</v>
      </c>
      <c r="F86" s="7">
        <v>104494827.84999999</v>
      </c>
      <c r="G86" s="8">
        <f t="shared" si="2"/>
        <v>2.0639231306243663E-2</v>
      </c>
      <c r="I86" s="39"/>
    </row>
    <row r="87" spans="1:9" ht="30" x14ac:dyDescent="0.25">
      <c r="A87" s="26" t="s">
        <v>381</v>
      </c>
      <c r="B87" s="26" t="s">
        <v>244</v>
      </c>
      <c r="C87" s="26" t="s">
        <v>245</v>
      </c>
      <c r="D87" s="26" t="s">
        <v>138</v>
      </c>
      <c r="E87" s="43">
        <v>2070</v>
      </c>
      <c r="F87" s="7">
        <v>2032601.45</v>
      </c>
      <c r="G87" s="8">
        <f t="shared" si="2"/>
        <v>4.014680184953888E-4</v>
      </c>
      <c r="I87" s="39"/>
    </row>
    <row r="88" spans="1:9" x14ac:dyDescent="0.25">
      <c r="A88" s="26" t="s">
        <v>320</v>
      </c>
      <c r="B88" s="26" t="s">
        <v>182</v>
      </c>
      <c r="C88" s="26" t="s">
        <v>183</v>
      </c>
      <c r="D88" s="26" t="s">
        <v>142</v>
      </c>
      <c r="E88" s="43">
        <v>35000</v>
      </c>
      <c r="F88" s="7">
        <v>34963950</v>
      </c>
      <c r="G88" s="8">
        <f t="shared" si="2"/>
        <v>6.905882963564672E-3</v>
      </c>
      <c r="I88" s="39"/>
    </row>
    <row r="89" spans="1:9" x14ac:dyDescent="0.25">
      <c r="A89" s="26" t="s">
        <v>401</v>
      </c>
      <c r="B89" s="26" t="s">
        <v>258</v>
      </c>
      <c r="C89" s="26" t="s">
        <v>259</v>
      </c>
      <c r="D89" s="26" t="s">
        <v>596</v>
      </c>
      <c r="E89" s="43">
        <v>20000</v>
      </c>
      <c r="F89" s="7">
        <v>20589000</v>
      </c>
      <c r="G89" s="8">
        <f t="shared" si="2"/>
        <v>4.0666236033638373E-3</v>
      </c>
      <c r="I89" s="39"/>
    </row>
    <row r="90" spans="1:9" x14ac:dyDescent="0.25">
      <c r="A90" s="26" t="s">
        <v>694</v>
      </c>
      <c r="B90" s="26" t="s">
        <v>172</v>
      </c>
      <c r="C90" s="26" t="s">
        <v>173</v>
      </c>
      <c r="D90" s="26" t="s">
        <v>695</v>
      </c>
      <c r="E90" s="43">
        <v>97</v>
      </c>
      <c r="F90" s="7">
        <v>100772.05</v>
      </c>
      <c r="G90" s="8">
        <f t="shared" si="2"/>
        <v>1.9903929141257991E-5</v>
      </c>
      <c r="I90" s="39"/>
    </row>
    <row r="91" spans="1:9" ht="30" x14ac:dyDescent="0.25">
      <c r="A91" s="26" t="s">
        <v>679</v>
      </c>
      <c r="B91" s="26" t="s">
        <v>170</v>
      </c>
      <c r="C91" s="26" t="s">
        <v>171</v>
      </c>
      <c r="D91" s="26" t="s">
        <v>675</v>
      </c>
      <c r="E91" s="43">
        <v>22720</v>
      </c>
      <c r="F91" s="7">
        <v>23592902.399999999</v>
      </c>
      <c r="G91" s="8">
        <f t="shared" si="2"/>
        <v>4.6599375283743411E-3</v>
      </c>
      <c r="I91" s="39"/>
    </row>
    <row r="92" spans="1:9" ht="30" x14ac:dyDescent="0.25">
      <c r="A92" s="26" t="s">
        <v>322</v>
      </c>
      <c r="B92" s="26" t="s">
        <v>186</v>
      </c>
      <c r="C92" s="26" t="s">
        <v>187</v>
      </c>
      <c r="D92" s="26" t="s">
        <v>600</v>
      </c>
      <c r="E92" s="43">
        <v>30000</v>
      </c>
      <c r="F92" s="7">
        <v>31131600</v>
      </c>
      <c r="G92" s="8">
        <f t="shared" si="2"/>
        <v>6.1489387231279634E-3</v>
      </c>
      <c r="I92" s="39"/>
    </row>
    <row r="93" spans="1:9" x14ac:dyDescent="0.25">
      <c r="A93" s="26" t="s">
        <v>349</v>
      </c>
      <c r="B93" s="26" t="s">
        <v>218</v>
      </c>
      <c r="C93" s="26" t="s">
        <v>219</v>
      </c>
      <c r="D93" s="26" t="s">
        <v>608</v>
      </c>
      <c r="E93" s="43">
        <v>49775</v>
      </c>
      <c r="F93" s="7">
        <v>50629636.75</v>
      </c>
      <c r="G93" s="8">
        <f t="shared" si="2"/>
        <v>1.0000081394787854E-2</v>
      </c>
      <c r="I93" s="39"/>
    </row>
    <row r="94" spans="1:9" ht="30" x14ac:dyDescent="0.25">
      <c r="A94" s="26" t="s">
        <v>339</v>
      </c>
      <c r="B94" s="26" t="s">
        <v>200</v>
      </c>
      <c r="C94" s="26" t="s">
        <v>201</v>
      </c>
      <c r="D94" s="26" t="s">
        <v>611</v>
      </c>
      <c r="E94" s="43">
        <v>65219</v>
      </c>
      <c r="F94" s="7">
        <v>67452750.75</v>
      </c>
      <c r="G94" s="8">
        <f t="shared" si="2"/>
        <v>1.3322888353575587E-2</v>
      </c>
      <c r="I94" s="39"/>
    </row>
    <row r="95" spans="1:9" x14ac:dyDescent="0.25">
      <c r="A95" s="26" t="s">
        <v>34</v>
      </c>
      <c r="B95" s="26" t="s">
        <v>162</v>
      </c>
      <c r="C95" s="26" t="s">
        <v>163</v>
      </c>
      <c r="D95" s="26" t="s">
        <v>123</v>
      </c>
      <c r="E95" s="43">
        <v>56478</v>
      </c>
      <c r="F95" s="7">
        <v>47564912.840000004</v>
      </c>
      <c r="G95" s="8">
        <f t="shared" si="2"/>
        <v>9.3947543468399456E-3</v>
      </c>
      <c r="I95" s="39"/>
    </row>
    <row r="96" spans="1:9" ht="30" x14ac:dyDescent="0.25">
      <c r="A96" s="26" t="s">
        <v>708</v>
      </c>
      <c r="B96" s="26" t="s">
        <v>214</v>
      </c>
      <c r="C96" s="26" t="s">
        <v>215</v>
      </c>
      <c r="D96" s="26" t="s">
        <v>709</v>
      </c>
      <c r="E96" s="43">
        <v>2950</v>
      </c>
      <c r="F96" s="7">
        <v>3054047.66</v>
      </c>
      <c r="G96" s="8">
        <f t="shared" si="2"/>
        <v>6.0321833503104065E-4</v>
      </c>
      <c r="I96" s="39"/>
    </row>
    <row r="97" spans="1:9" x14ac:dyDescent="0.25">
      <c r="A97" s="26" t="s">
        <v>319</v>
      </c>
      <c r="B97" s="26" t="s">
        <v>180</v>
      </c>
      <c r="C97" s="26" t="s">
        <v>181</v>
      </c>
      <c r="D97" s="26" t="s">
        <v>602</v>
      </c>
      <c r="E97" s="43">
        <v>34000</v>
      </c>
      <c r="F97" s="7">
        <v>35266160</v>
      </c>
      <c r="G97" s="8">
        <f t="shared" si="2"/>
        <v>6.9655737848368362E-3</v>
      </c>
      <c r="I97" s="39"/>
    </row>
    <row r="98" spans="1:9" ht="30" x14ac:dyDescent="0.25">
      <c r="A98" s="26" t="s">
        <v>398</v>
      </c>
      <c r="B98" s="26" t="s">
        <v>254</v>
      </c>
      <c r="C98" s="26" t="s">
        <v>255</v>
      </c>
      <c r="D98" s="26" t="s">
        <v>133</v>
      </c>
      <c r="E98" s="43">
        <v>112999</v>
      </c>
      <c r="F98" s="7">
        <v>116943795.09</v>
      </c>
      <c r="G98" s="8">
        <f t="shared" si="2"/>
        <v>2.3098081372574578E-2</v>
      </c>
      <c r="I98" s="39"/>
    </row>
    <row r="99" spans="1:9" x14ac:dyDescent="0.25">
      <c r="A99" s="26" t="s">
        <v>513</v>
      </c>
      <c r="B99" s="26" t="s">
        <v>292</v>
      </c>
      <c r="C99" s="26" t="s">
        <v>293</v>
      </c>
      <c r="D99" s="26" t="s">
        <v>60</v>
      </c>
      <c r="E99" s="43">
        <v>6250</v>
      </c>
      <c r="F99" s="7">
        <v>6466625</v>
      </c>
      <c r="G99" s="8">
        <f t="shared" si="2"/>
        <v>1.2772514381030004E-3</v>
      </c>
      <c r="I99" s="39"/>
    </row>
    <row r="100" spans="1:9" x14ac:dyDescent="0.25">
      <c r="A100" s="26" t="s">
        <v>403</v>
      </c>
      <c r="B100" s="26" t="s">
        <v>260</v>
      </c>
      <c r="C100" s="26" t="s">
        <v>261</v>
      </c>
      <c r="D100" s="26" t="s">
        <v>139</v>
      </c>
      <c r="E100" s="43">
        <v>80000</v>
      </c>
      <c r="F100" s="7">
        <v>79586400</v>
      </c>
      <c r="G100" s="8">
        <f t="shared" si="2"/>
        <v>1.5719458582095083E-2</v>
      </c>
      <c r="I100" s="39"/>
    </row>
    <row r="101" spans="1:9" ht="30" x14ac:dyDescent="0.25">
      <c r="A101" s="26" t="s">
        <v>325</v>
      </c>
      <c r="B101" s="26" t="s">
        <v>188</v>
      </c>
      <c r="C101" s="26" t="s">
        <v>189</v>
      </c>
      <c r="D101" s="26" t="s">
        <v>597</v>
      </c>
      <c r="E101" s="43">
        <v>21200</v>
      </c>
      <c r="F101" s="7">
        <v>21492692.710000001</v>
      </c>
      <c r="G101" s="8">
        <f t="shared" si="2"/>
        <v>4.2451159101623134E-3</v>
      </c>
      <c r="I101" s="39"/>
    </row>
    <row r="102" spans="1:9" x14ac:dyDescent="0.25">
      <c r="A102" s="26" t="s">
        <v>36</v>
      </c>
      <c r="B102" s="26" t="s">
        <v>162</v>
      </c>
      <c r="C102" s="26" t="s">
        <v>163</v>
      </c>
      <c r="D102" s="26" t="s">
        <v>125</v>
      </c>
      <c r="E102" s="43">
        <v>24000</v>
      </c>
      <c r="F102" s="7">
        <v>21359280</v>
      </c>
      <c r="G102" s="8">
        <f t="shared" ref="G102:G133" si="3">F102/$F$266</f>
        <v>4.2187649812451865E-3</v>
      </c>
      <c r="I102" s="39"/>
    </row>
    <row r="103" spans="1:9" x14ac:dyDescent="0.25">
      <c r="A103" s="26" t="s">
        <v>35</v>
      </c>
      <c r="B103" s="26" t="s">
        <v>162</v>
      </c>
      <c r="C103" s="26" t="s">
        <v>163</v>
      </c>
      <c r="D103" s="26" t="s">
        <v>124</v>
      </c>
      <c r="E103" s="43">
        <v>58985</v>
      </c>
      <c r="F103" s="7">
        <v>55521400.799999997</v>
      </c>
      <c r="G103" s="8">
        <f t="shared" si="3"/>
        <v>1.0966275146199612E-2</v>
      </c>
      <c r="I103" s="39"/>
    </row>
    <row r="104" spans="1:9" ht="30" x14ac:dyDescent="0.25">
      <c r="A104" s="26" t="s">
        <v>367</v>
      </c>
      <c r="B104" s="26" t="s">
        <v>230</v>
      </c>
      <c r="C104" s="26" t="s">
        <v>231</v>
      </c>
      <c r="D104" s="26" t="s">
        <v>76</v>
      </c>
      <c r="E104" s="43">
        <v>3607</v>
      </c>
      <c r="F104" s="7">
        <v>3571976.03</v>
      </c>
      <c r="G104" s="8">
        <f t="shared" si="3"/>
        <v>7.0551663675981599E-4</v>
      </c>
      <c r="I104" s="39"/>
    </row>
    <row r="105" spans="1:9" x14ac:dyDescent="0.25">
      <c r="A105" s="26" t="s">
        <v>514</v>
      </c>
      <c r="B105" s="26" t="s">
        <v>292</v>
      </c>
      <c r="C105" s="26" t="s">
        <v>293</v>
      </c>
      <c r="D105" s="26" t="s">
        <v>61</v>
      </c>
      <c r="E105" s="43">
        <v>116750</v>
      </c>
      <c r="F105" s="7">
        <v>116525840</v>
      </c>
      <c r="G105" s="8">
        <f t="shared" si="3"/>
        <v>2.3015529231424445E-2</v>
      </c>
      <c r="I105" s="39"/>
    </row>
    <row r="106" spans="1:9" ht="30" x14ac:dyDescent="0.25">
      <c r="A106" s="26" t="s">
        <v>376</v>
      </c>
      <c r="B106" s="26" t="s">
        <v>238</v>
      </c>
      <c r="C106" s="26" t="s">
        <v>239</v>
      </c>
      <c r="D106" s="26" t="s">
        <v>88</v>
      </c>
      <c r="E106" s="43">
        <v>35060</v>
      </c>
      <c r="F106" s="7">
        <v>32988655.199999999</v>
      </c>
      <c r="G106" s="8">
        <f t="shared" si="3"/>
        <v>6.5157338326072749E-3</v>
      </c>
      <c r="I106" s="39"/>
    </row>
    <row r="107" spans="1:9" x14ac:dyDescent="0.25">
      <c r="A107" s="26" t="s">
        <v>424</v>
      </c>
      <c r="B107" s="26" t="s">
        <v>282</v>
      </c>
      <c r="C107" s="26" t="s">
        <v>283</v>
      </c>
      <c r="D107" s="26" t="s">
        <v>136</v>
      </c>
      <c r="E107" s="43">
        <v>120</v>
      </c>
      <c r="F107" s="7">
        <v>120981.6</v>
      </c>
      <c r="G107" s="8">
        <f t="shared" si="3"/>
        <v>2.3895605912512625E-5</v>
      </c>
      <c r="I107" s="39"/>
    </row>
    <row r="108" spans="1:9" ht="30" x14ac:dyDescent="0.25">
      <c r="A108" s="26" t="s">
        <v>618</v>
      </c>
      <c r="B108" s="26" t="s">
        <v>170</v>
      </c>
      <c r="C108" s="26" t="s">
        <v>171</v>
      </c>
      <c r="D108" s="26" t="s">
        <v>614</v>
      </c>
      <c r="E108" s="43">
        <v>1485</v>
      </c>
      <c r="F108" s="7">
        <v>1479327.3</v>
      </c>
      <c r="G108" s="8">
        <f t="shared" si="3"/>
        <v>2.9218841688671116E-4</v>
      </c>
      <c r="I108" s="39"/>
    </row>
    <row r="109" spans="1:9" ht="30" x14ac:dyDescent="0.25">
      <c r="A109" s="26" t="s">
        <v>419</v>
      </c>
      <c r="B109" s="26" t="s">
        <v>567</v>
      </c>
      <c r="C109" s="26" t="s">
        <v>279</v>
      </c>
      <c r="D109" s="26" t="s">
        <v>51</v>
      </c>
      <c r="E109" s="43">
        <v>23250</v>
      </c>
      <c r="F109" s="7">
        <v>23040750</v>
      </c>
      <c r="G109" s="8">
        <f t="shared" si="3"/>
        <v>4.5508794885232564E-3</v>
      </c>
      <c r="I109" s="39"/>
    </row>
    <row r="110" spans="1:9" ht="30" x14ac:dyDescent="0.25">
      <c r="A110" s="26" t="s">
        <v>346</v>
      </c>
      <c r="B110" s="26" t="s">
        <v>212</v>
      </c>
      <c r="C110" s="33" t="s">
        <v>213</v>
      </c>
      <c r="D110" s="26" t="s">
        <v>593</v>
      </c>
      <c r="E110" s="43">
        <v>12197</v>
      </c>
      <c r="F110" s="7">
        <v>11774373.949999999</v>
      </c>
      <c r="G110" s="8">
        <f t="shared" si="3"/>
        <v>2.3256081898053471E-3</v>
      </c>
      <c r="I110" s="39"/>
    </row>
    <row r="111" spans="1:9" ht="30" x14ac:dyDescent="0.25">
      <c r="A111" s="26" t="s">
        <v>351</v>
      </c>
      <c r="B111" s="26" t="s">
        <v>222</v>
      </c>
      <c r="C111" s="33" t="s">
        <v>223</v>
      </c>
      <c r="D111" s="26" t="s">
        <v>606</v>
      </c>
      <c r="E111" s="43">
        <v>48000</v>
      </c>
      <c r="F111" s="7">
        <v>47294400</v>
      </c>
      <c r="G111" s="8">
        <f t="shared" si="3"/>
        <v>9.3413241705245838E-3</v>
      </c>
      <c r="I111" s="39"/>
    </row>
    <row r="112" spans="1:9" x14ac:dyDescent="0.25">
      <c r="A112" s="26" t="s">
        <v>310</v>
      </c>
      <c r="B112" s="26" t="s">
        <v>172</v>
      </c>
      <c r="C112" s="26" t="s">
        <v>173</v>
      </c>
      <c r="D112" s="26" t="s">
        <v>580</v>
      </c>
      <c r="E112" s="43">
        <v>4000</v>
      </c>
      <c r="F112" s="7">
        <v>3972082.24</v>
      </c>
      <c r="G112" s="8">
        <f t="shared" si="3"/>
        <v>7.8454336741397355E-4</v>
      </c>
      <c r="I112" s="39"/>
    </row>
    <row r="113" spans="1:9" ht="30" x14ac:dyDescent="0.25">
      <c r="A113" s="26" t="s">
        <v>399</v>
      </c>
      <c r="B113" s="26" t="s">
        <v>254</v>
      </c>
      <c r="C113" s="26" t="s">
        <v>255</v>
      </c>
      <c r="D113" s="26" t="s">
        <v>134</v>
      </c>
      <c r="E113" s="43">
        <v>4460</v>
      </c>
      <c r="F113" s="7">
        <v>4396445</v>
      </c>
      <c r="G113" s="8">
        <f t="shared" si="3"/>
        <v>8.6836111554183912E-4</v>
      </c>
      <c r="I113" s="39"/>
    </row>
    <row r="114" spans="1:9" x14ac:dyDescent="0.25">
      <c r="A114" s="26" t="s">
        <v>423</v>
      </c>
      <c r="B114" s="26" t="s">
        <v>280</v>
      </c>
      <c r="C114" s="26" t="s">
        <v>281</v>
      </c>
      <c r="D114" s="26" t="s">
        <v>104</v>
      </c>
      <c r="E114" s="43">
        <v>30720</v>
      </c>
      <c r="F114" s="7">
        <v>29861323.16</v>
      </c>
      <c r="G114" s="8">
        <f t="shared" si="3"/>
        <v>5.8980407785774545E-3</v>
      </c>
      <c r="I114" s="39"/>
    </row>
    <row r="115" spans="1:9" ht="30" x14ac:dyDescent="0.25">
      <c r="A115" s="26" t="s">
        <v>357</v>
      </c>
      <c r="B115" s="26" t="s">
        <v>228</v>
      </c>
      <c r="C115" s="26" t="s">
        <v>229</v>
      </c>
      <c r="D115" s="26" t="s">
        <v>601</v>
      </c>
      <c r="E115" s="43">
        <v>33065</v>
      </c>
      <c r="F115" s="7">
        <v>31017945.850000001</v>
      </c>
      <c r="G115" s="8">
        <f t="shared" si="3"/>
        <v>6.1264903939711197E-3</v>
      </c>
      <c r="I115" s="39"/>
    </row>
    <row r="116" spans="1:9" x14ac:dyDescent="0.25">
      <c r="A116" s="26" t="s">
        <v>619</v>
      </c>
      <c r="B116" s="26" t="s">
        <v>250</v>
      </c>
      <c r="C116" s="26" t="s">
        <v>251</v>
      </c>
      <c r="D116" s="26" t="s">
        <v>615</v>
      </c>
      <c r="E116" s="43">
        <v>46262</v>
      </c>
      <c r="F116" s="7">
        <v>44535039.539999999</v>
      </c>
      <c r="G116" s="8">
        <f t="shared" si="3"/>
        <v>8.7963107955755862E-3</v>
      </c>
      <c r="I116" s="39"/>
    </row>
    <row r="117" spans="1:9" x14ac:dyDescent="0.25">
      <c r="A117" s="26" t="s">
        <v>356</v>
      </c>
      <c r="B117" s="26" t="s">
        <v>226</v>
      </c>
      <c r="C117" s="26" t="s">
        <v>227</v>
      </c>
      <c r="D117" s="26" t="s">
        <v>578</v>
      </c>
      <c r="E117" s="43">
        <v>3294</v>
      </c>
      <c r="F117" s="7">
        <v>3296239.92</v>
      </c>
      <c r="G117" s="8">
        <f t="shared" si="3"/>
        <v>6.5105478950032176E-4</v>
      </c>
      <c r="I117" s="39"/>
    </row>
    <row r="118" spans="1:9" x14ac:dyDescent="0.25">
      <c r="A118" s="26" t="s">
        <v>321</v>
      </c>
      <c r="B118" s="26" t="s">
        <v>184</v>
      </c>
      <c r="C118" s="26" t="s">
        <v>185</v>
      </c>
      <c r="D118" s="26" t="s">
        <v>143</v>
      </c>
      <c r="E118" s="43">
        <v>8705</v>
      </c>
      <c r="F118" s="7">
        <v>8806587.3499999996</v>
      </c>
      <c r="G118" s="8">
        <f t="shared" si="3"/>
        <v>1.7394276546988869E-3</v>
      </c>
      <c r="I118" s="39"/>
    </row>
    <row r="119" spans="1:9" ht="30" x14ac:dyDescent="0.25">
      <c r="A119" s="26" t="s">
        <v>368</v>
      </c>
      <c r="B119" s="26" t="s">
        <v>230</v>
      </c>
      <c r="C119" s="26" t="s">
        <v>231</v>
      </c>
      <c r="D119" s="26" t="s">
        <v>599</v>
      </c>
      <c r="E119" s="43">
        <v>25000</v>
      </c>
      <c r="F119" s="7">
        <v>18940000</v>
      </c>
      <c r="G119" s="8">
        <f t="shared" si="3"/>
        <v>3.7409223880572671E-3</v>
      </c>
      <c r="I119" s="39"/>
    </row>
    <row r="120" spans="1:9" x14ac:dyDescent="0.25">
      <c r="A120" s="26" t="s">
        <v>378</v>
      </c>
      <c r="B120" s="26" t="s">
        <v>240</v>
      </c>
      <c r="C120" s="26" t="s">
        <v>241</v>
      </c>
      <c r="D120" s="26" t="s">
        <v>83</v>
      </c>
      <c r="E120" s="43">
        <v>2000</v>
      </c>
      <c r="F120" s="7">
        <v>2044540</v>
      </c>
      <c r="G120" s="8">
        <f t="shared" ref="G120:G151" si="4">F120/$F$266</f>
        <v>4.0382605381618825E-4</v>
      </c>
      <c r="I120" s="39"/>
    </row>
    <row r="121" spans="1:9" ht="30" x14ac:dyDescent="0.25">
      <c r="A121" s="26" t="s">
        <v>420</v>
      </c>
      <c r="B121" s="26" t="s">
        <v>567</v>
      </c>
      <c r="C121" s="26" t="s">
        <v>279</v>
      </c>
      <c r="D121" s="26" t="s">
        <v>609</v>
      </c>
      <c r="E121" s="43">
        <v>55000</v>
      </c>
      <c r="F121" s="7">
        <v>52412250</v>
      </c>
      <c r="G121" s="8">
        <f t="shared" si="4"/>
        <v>1.0352173148545644E-2</v>
      </c>
      <c r="I121" s="39"/>
    </row>
    <row r="122" spans="1:9" ht="30" x14ac:dyDescent="0.25">
      <c r="A122" s="26" t="s">
        <v>697</v>
      </c>
      <c r="B122" s="26" t="s">
        <v>214</v>
      </c>
      <c r="C122" s="26" t="s">
        <v>215</v>
      </c>
      <c r="D122" s="26" t="s">
        <v>696</v>
      </c>
      <c r="E122" s="43">
        <v>2865</v>
      </c>
      <c r="F122" s="7">
        <v>2924792.55</v>
      </c>
      <c r="G122" s="8">
        <f t="shared" si="4"/>
        <v>5.7768859190697485E-4</v>
      </c>
      <c r="I122" s="39"/>
    </row>
    <row r="123" spans="1:9" x14ac:dyDescent="0.25">
      <c r="A123" s="26" t="s">
        <v>370</v>
      </c>
      <c r="B123" s="26" t="s">
        <v>232</v>
      </c>
      <c r="C123" s="26" t="s">
        <v>233</v>
      </c>
      <c r="D123" s="26" t="s">
        <v>69</v>
      </c>
      <c r="E123" s="43">
        <v>2000</v>
      </c>
      <c r="F123" s="7">
        <v>1877140</v>
      </c>
      <c r="G123" s="8">
        <f t="shared" si="4"/>
        <v>3.7076214633145819E-4</v>
      </c>
      <c r="I123" s="39"/>
    </row>
    <row r="124" spans="1:9" ht="30" x14ac:dyDescent="0.25">
      <c r="A124" s="26" t="s">
        <v>318</v>
      </c>
      <c r="B124" s="26" t="s">
        <v>178</v>
      </c>
      <c r="C124" s="26" t="s">
        <v>179</v>
      </c>
      <c r="D124" s="26" t="s">
        <v>115</v>
      </c>
      <c r="E124" s="43">
        <v>13903</v>
      </c>
      <c r="F124" s="7">
        <v>13586845.779999999</v>
      </c>
      <c r="G124" s="8">
        <f t="shared" si="4"/>
        <v>2.6835974425281628E-3</v>
      </c>
      <c r="I124" s="39"/>
    </row>
    <row r="125" spans="1:9" x14ac:dyDescent="0.25">
      <c r="A125" s="26" t="s">
        <v>515</v>
      </c>
      <c r="B125" s="26" t="s">
        <v>292</v>
      </c>
      <c r="C125" s="26" t="s">
        <v>293</v>
      </c>
      <c r="D125" s="26" t="s">
        <v>62</v>
      </c>
      <c r="E125" s="43">
        <v>6743</v>
      </c>
      <c r="F125" s="7">
        <v>6126622.3700000001</v>
      </c>
      <c r="G125" s="8">
        <f t="shared" si="4"/>
        <v>1.2100960288862447E-3</v>
      </c>
      <c r="I125" s="39"/>
    </row>
    <row r="126" spans="1:9" x14ac:dyDescent="0.25">
      <c r="A126" s="26" t="s">
        <v>37</v>
      </c>
      <c r="B126" s="26" t="s">
        <v>162</v>
      </c>
      <c r="C126" s="26" t="s">
        <v>163</v>
      </c>
      <c r="D126" s="26" t="s">
        <v>126</v>
      </c>
      <c r="E126" s="43">
        <v>48000</v>
      </c>
      <c r="F126" s="7">
        <v>41552160</v>
      </c>
      <c r="G126" s="8">
        <f t="shared" si="4"/>
        <v>8.2071491877580595E-3</v>
      </c>
      <c r="I126" s="39"/>
    </row>
    <row r="127" spans="1:9" ht="30" x14ac:dyDescent="0.25">
      <c r="A127" s="26" t="s">
        <v>328</v>
      </c>
      <c r="B127" s="26" t="s">
        <v>194</v>
      </c>
      <c r="C127" s="26" t="s">
        <v>195</v>
      </c>
      <c r="D127" s="26" t="s">
        <v>149</v>
      </c>
      <c r="E127" s="43">
        <v>3850</v>
      </c>
      <c r="F127" s="7">
        <v>3686952.5</v>
      </c>
      <c r="G127" s="8">
        <f t="shared" si="4"/>
        <v>7.2822614313377567E-4</v>
      </c>
      <c r="I127" s="39"/>
    </row>
    <row r="128" spans="1:9" ht="30" x14ac:dyDescent="0.25">
      <c r="A128" s="26" t="s">
        <v>518</v>
      </c>
      <c r="B128" s="26" t="s">
        <v>294</v>
      </c>
      <c r="C128" s="26" t="s">
        <v>295</v>
      </c>
      <c r="D128" s="26" t="s">
        <v>48</v>
      </c>
      <c r="E128" s="43">
        <v>35722</v>
      </c>
      <c r="F128" s="7">
        <v>31937254.100000001</v>
      </c>
      <c r="G128" s="8">
        <f t="shared" si="4"/>
        <v>6.3080669944965018E-3</v>
      </c>
      <c r="I128" s="39"/>
    </row>
    <row r="129" spans="1:9" ht="30" x14ac:dyDescent="0.25">
      <c r="A129" s="26" t="s">
        <v>405</v>
      </c>
      <c r="B129" s="26" t="s">
        <v>264</v>
      </c>
      <c r="C129" s="26" t="s">
        <v>265</v>
      </c>
      <c r="D129" s="26" t="s">
        <v>592</v>
      </c>
      <c r="E129" s="43">
        <v>11295</v>
      </c>
      <c r="F129" s="7">
        <v>11007994.050000001</v>
      </c>
      <c r="G129" s="8">
        <f t="shared" si="4"/>
        <v>2.1742371377637903E-3</v>
      </c>
      <c r="I129" s="39"/>
    </row>
    <row r="130" spans="1:9" x14ac:dyDescent="0.25">
      <c r="A130" s="26" t="s">
        <v>662</v>
      </c>
      <c r="B130" s="26" t="s">
        <v>162</v>
      </c>
      <c r="C130" s="26" t="s">
        <v>163</v>
      </c>
      <c r="D130" s="26" t="s">
        <v>659</v>
      </c>
      <c r="E130" s="43">
        <v>86520</v>
      </c>
      <c r="F130" s="7">
        <v>87976131.599999994</v>
      </c>
      <c r="G130" s="8">
        <f t="shared" si="4"/>
        <v>1.737655123110414E-2</v>
      </c>
      <c r="I130" s="39"/>
    </row>
    <row r="131" spans="1:9" ht="30" x14ac:dyDescent="0.25">
      <c r="A131" s="26" t="s">
        <v>353</v>
      </c>
      <c r="B131" s="26" t="s">
        <v>224</v>
      </c>
      <c r="C131" s="26" t="s">
        <v>225</v>
      </c>
      <c r="D131" s="26" t="s">
        <v>141</v>
      </c>
      <c r="E131" s="43">
        <v>15698</v>
      </c>
      <c r="F131" s="7">
        <v>14396635.800000001</v>
      </c>
      <c r="G131" s="8">
        <f t="shared" si="4"/>
        <v>2.8435426175779698E-3</v>
      </c>
      <c r="I131" s="39"/>
    </row>
    <row r="132" spans="1:9" x14ac:dyDescent="0.25">
      <c r="A132" s="26" t="s">
        <v>344</v>
      </c>
      <c r="B132" s="26" t="s">
        <v>208</v>
      </c>
      <c r="C132" s="26" t="s">
        <v>209</v>
      </c>
      <c r="D132" s="26" t="s">
        <v>70</v>
      </c>
      <c r="E132" s="43">
        <v>42000</v>
      </c>
      <c r="F132" s="7">
        <v>41107500</v>
      </c>
      <c r="G132" s="8">
        <f t="shared" si="4"/>
        <v>8.1193224428228149E-3</v>
      </c>
      <c r="I132" s="39"/>
    </row>
    <row r="133" spans="1:9" x14ac:dyDescent="0.25">
      <c r="A133" s="26" t="s">
        <v>38</v>
      </c>
      <c r="B133" s="26" t="s">
        <v>162</v>
      </c>
      <c r="C133" s="26" t="s">
        <v>163</v>
      </c>
      <c r="D133" s="26" t="s">
        <v>127</v>
      </c>
      <c r="E133" s="43">
        <v>15000</v>
      </c>
      <c r="F133" s="7">
        <v>11349450</v>
      </c>
      <c r="G133" s="8">
        <f t="shared" si="4"/>
        <v>2.2416795985816551E-3</v>
      </c>
      <c r="I133" s="39"/>
    </row>
    <row r="134" spans="1:9" x14ac:dyDescent="0.25">
      <c r="A134" s="26" t="s">
        <v>394</v>
      </c>
      <c r="B134" s="26" t="s">
        <v>252</v>
      </c>
      <c r="C134" s="26" t="s">
        <v>253</v>
      </c>
      <c r="D134" s="26" t="s">
        <v>589</v>
      </c>
      <c r="E134" s="43">
        <v>6614</v>
      </c>
      <c r="F134" s="7">
        <v>6429667.8200000003</v>
      </c>
      <c r="G134" s="8">
        <f t="shared" si="4"/>
        <v>1.2699518635485409E-3</v>
      </c>
      <c r="I134" s="39"/>
    </row>
    <row r="135" spans="1:9" x14ac:dyDescent="0.25">
      <c r="A135" s="26" t="s">
        <v>395</v>
      </c>
      <c r="B135" s="26" t="s">
        <v>252</v>
      </c>
      <c r="C135" s="26" t="s">
        <v>253</v>
      </c>
      <c r="D135" s="26" t="s">
        <v>132</v>
      </c>
      <c r="E135" s="43">
        <v>1310</v>
      </c>
      <c r="F135" s="7">
        <v>1159913.3</v>
      </c>
      <c r="G135" s="8">
        <f t="shared" si="4"/>
        <v>2.2909955819299817E-4</v>
      </c>
      <c r="I135" s="39"/>
    </row>
    <row r="136" spans="1:9" ht="30" x14ac:dyDescent="0.25">
      <c r="A136" s="26" t="s">
        <v>725</v>
      </c>
      <c r="B136" s="26" t="s">
        <v>214</v>
      </c>
      <c r="C136" s="26" t="s">
        <v>215</v>
      </c>
      <c r="D136" s="26" t="s">
        <v>724</v>
      </c>
      <c r="E136" s="43">
        <v>9580</v>
      </c>
      <c r="F136" s="7">
        <v>9744769.5800000001</v>
      </c>
      <c r="G136" s="8">
        <f t="shared" si="4"/>
        <v>1.9247321377128517E-3</v>
      </c>
      <c r="I136" s="39"/>
    </row>
    <row r="137" spans="1:9" ht="30" x14ac:dyDescent="0.25">
      <c r="A137" s="26" t="s">
        <v>307</v>
      </c>
      <c r="B137" s="26" t="s">
        <v>170</v>
      </c>
      <c r="C137" s="26" t="s">
        <v>171</v>
      </c>
      <c r="D137" s="26" t="s">
        <v>598</v>
      </c>
      <c r="E137" s="43">
        <v>22200</v>
      </c>
      <c r="F137" s="7">
        <v>21421890</v>
      </c>
      <c r="G137" s="8">
        <f t="shared" si="4"/>
        <v>4.231131356678991E-3</v>
      </c>
      <c r="I137" s="39"/>
    </row>
    <row r="138" spans="1:9" ht="30" x14ac:dyDescent="0.25">
      <c r="A138" s="26" t="s">
        <v>404</v>
      </c>
      <c r="B138" s="26" t="s">
        <v>262</v>
      </c>
      <c r="C138" s="26" t="s">
        <v>263</v>
      </c>
      <c r="D138" s="26" t="s">
        <v>595</v>
      </c>
      <c r="E138" s="43">
        <v>56835</v>
      </c>
      <c r="F138" s="7">
        <v>58717943.549999997</v>
      </c>
      <c r="G138" s="8">
        <f t="shared" si="4"/>
        <v>1.1597638310817202E-2</v>
      </c>
      <c r="I138" s="39"/>
    </row>
    <row r="139" spans="1:9" ht="30" x14ac:dyDescent="0.25">
      <c r="A139" s="26" t="s">
        <v>411</v>
      </c>
      <c r="B139" s="26" t="s">
        <v>270</v>
      </c>
      <c r="C139" s="26" t="s">
        <v>271</v>
      </c>
      <c r="D139" s="26" t="s">
        <v>584</v>
      </c>
      <c r="E139" s="43">
        <v>5550</v>
      </c>
      <c r="F139" s="7">
        <v>5127698.5599999996</v>
      </c>
      <c r="G139" s="8">
        <f t="shared" si="4"/>
        <v>1.0127942102593985E-3</v>
      </c>
      <c r="I139" s="39"/>
    </row>
    <row r="140" spans="1:9" x14ac:dyDescent="0.25">
      <c r="A140" s="26" t="s">
        <v>397</v>
      </c>
      <c r="B140" s="26" t="s">
        <v>252</v>
      </c>
      <c r="C140" s="26" t="s">
        <v>253</v>
      </c>
      <c r="D140" s="26" t="s">
        <v>591</v>
      </c>
      <c r="E140" s="43">
        <v>5255</v>
      </c>
      <c r="F140" s="7">
        <v>5244962.95</v>
      </c>
      <c r="G140" s="8">
        <f t="shared" si="4"/>
        <v>1.0359556137373755E-3</v>
      </c>
      <c r="I140" s="39"/>
    </row>
    <row r="141" spans="1:9" ht="30" x14ac:dyDescent="0.25">
      <c r="A141" s="26" t="s">
        <v>338</v>
      </c>
      <c r="B141" s="26" t="s">
        <v>198</v>
      </c>
      <c r="C141" s="26" t="s">
        <v>199</v>
      </c>
      <c r="D141" s="26" t="s">
        <v>100</v>
      </c>
      <c r="E141" s="43">
        <v>35992</v>
      </c>
      <c r="F141" s="7">
        <v>33379700.640000001</v>
      </c>
      <c r="G141" s="8">
        <f t="shared" si="4"/>
        <v>6.5929709308777977E-3</v>
      </c>
      <c r="I141" s="39"/>
    </row>
    <row r="142" spans="1:9" x14ac:dyDescent="0.25">
      <c r="A142" s="26" t="s">
        <v>402</v>
      </c>
      <c r="B142" s="26" t="s">
        <v>260</v>
      </c>
      <c r="C142" s="26" t="s">
        <v>261</v>
      </c>
      <c r="D142" s="26" t="s">
        <v>140</v>
      </c>
      <c r="E142" s="43">
        <v>20000</v>
      </c>
      <c r="F142" s="7">
        <v>19617400</v>
      </c>
      <c r="G142" s="8">
        <f t="shared" si="4"/>
        <v>3.8747186301728953E-3</v>
      </c>
      <c r="I142" s="39"/>
    </row>
    <row r="143" spans="1:9" ht="30" x14ac:dyDescent="0.25">
      <c r="A143" s="26" t="s">
        <v>329</v>
      </c>
      <c r="B143" s="26" t="s">
        <v>196</v>
      </c>
      <c r="C143" s="26" t="s">
        <v>197</v>
      </c>
      <c r="D143" s="26" t="s">
        <v>54</v>
      </c>
      <c r="E143" s="43">
        <v>5987</v>
      </c>
      <c r="F143" s="7">
        <v>5990292.8499999996</v>
      </c>
      <c r="G143" s="8">
        <f t="shared" si="4"/>
        <v>1.1831689880456373E-3</v>
      </c>
      <c r="I143" s="39"/>
    </row>
    <row r="144" spans="1:9" x14ac:dyDescent="0.25">
      <c r="A144" s="26" t="s">
        <v>377</v>
      </c>
      <c r="B144" s="26" t="s">
        <v>240</v>
      </c>
      <c r="C144" s="26" t="s">
        <v>241</v>
      </c>
      <c r="D144" s="26" t="s">
        <v>82</v>
      </c>
      <c r="E144" s="43">
        <v>34415</v>
      </c>
      <c r="F144" s="7">
        <v>33442432.100000001</v>
      </c>
      <c r="G144" s="8">
        <f t="shared" si="4"/>
        <v>6.6053612964083958E-3</v>
      </c>
      <c r="I144" s="39"/>
    </row>
    <row r="145" spans="1:9" ht="30" x14ac:dyDescent="0.25">
      <c r="A145" s="26" t="s">
        <v>323</v>
      </c>
      <c r="B145" s="26" t="s">
        <v>186</v>
      </c>
      <c r="C145" s="26" t="s">
        <v>187</v>
      </c>
      <c r="D145" s="26" t="s">
        <v>144</v>
      </c>
      <c r="E145" s="43">
        <v>15000</v>
      </c>
      <c r="F145" s="7">
        <v>14349300</v>
      </c>
      <c r="G145" s="8">
        <f t="shared" si="4"/>
        <v>2.8341931163120455E-3</v>
      </c>
      <c r="I145" s="39"/>
    </row>
    <row r="146" spans="1:9" x14ac:dyDescent="0.25">
      <c r="A146" s="26" t="s">
        <v>560</v>
      </c>
      <c r="B146" s="26" t="s">
        <v>162</v>
      </c>
      <c r="C146" s="26" t="s">
        <v>163</v>
      </c>
      <c r="D146" s="26" t="s">
        <v>559</v>
      </c>
      <c r="E146" s="43">
        <v>47950</v>
      </c>
      <c r="F146" s="7">
        <v>41060064.5</v>
      </c>
      <c r="G146" s="8">
        <f t="shared" si="4"/>
        <v>8.1099532493730427E-3</v>
      </c>
      <c r="I146" s="39"/>
    </row>
    <row r="147" spans="1:9" ht="30" x14ac:dyDescent="0.25">
      <c r="A147" s="26" t="s">
        <v>343</v>
      </c>
      <c r="B147" s="26" t="s">
        <v>206</v>
      </c>
      <c r="C147" s="26" t="s">
        <v>207</v>
      </c>
      <c r="D147" s="26" t="s">
        <v>64</v>
      </c>
      <c r="E147" s="43">
        <v>220</v>
      </c>
      <c r="F147" s="7">
        <v>193151.2</v>
      </c>
      <c r="G147" s="8">
        <f t="shared" si="4"/>
        <v>3.8150139828940174E-5</v>
      </c>
      <c r="I147" s="39"/>
    </row>
    <row r="148" spans="1:9" x14ac:dyDescent="0.25">
      <c r="A148" s="26" t="s">
        <v>313</v>
      </c>
      <c r="B148" s="26" t="s">
        <v>176</v>
      </c>
      <c r="C148" s="26" t="s">
        <v>177</v>
      </c>
      <c r="D148" s="26" t="s">
        <v>103</v>
      </c>
      <c r="E148" s="43">
        <v>38000</v>
      </c>
      <c r="F148" s="7">
        <v>34578480</v>
      </c>
      <c r="G148" s="8">
        <f t="shared" si="4"/>
        <v>6.82974709487806E-3</v>
      </c>
      <c r="I148" s="39"/>
    </row>
    <row r="149" spans="1:9" ht="30" x14ac:dyDescent="0.25">
      <c r="A149" s="26" t="s">
        <v>380</v>
      </c>
      <c r="B149" s="26" t="s">
        <v>244</v>
      </c>
      <c r="C149" s="26" t="s">
        <v>245</v>
      </c>
      <c r="D149" s="26" t="s">
        <v>137</v>
      </c>
      <c r="E149" s="43">
        <v>2492</v>
      </c>
      <c r="F149" s="7">
        <v>2182049.7200000002</v>
      </c>
      <c r="G149" s="8">
        <f t="shared" si="4"/>
        <v>4.3098620112999429E-4</v>
      </c>
      <c r="I149" s="39"/>
    </row>
    <row r="150" spans="1:9" ht="30" x14ac:dyDescent="0.25">
      <c r="A150" s="26" t="s">
        <v>413</v>
      </c>
      <c r="B150" s="26" t="s">
        <v>272</v>
      </c>
      <c r="C150" s="26" t="s">
        <v>273</v>
      </c>
      <c r="D150" s="26" t="s">
        <v>150</v>
      </c>
      <c r="E150" s="43">
        <v>50400</v>
      </c>
      <c r="F150" s="7">
        <v>47381544</v>
      </c>
      <c r="G150" s="8">
        <f t="shared" si="4"/>
        <v>9.3585363637972794E-3</v>
      </c>
      <c r="I150" s="39"/>
    </row>
    <row r="151" spans="1:9" ht="45" x14ac:dyDescent="0.25">
      <c r="A151" s="26" t="s">
        <v>391</v>
      </c>
      <c r="B151" s="26" t="s">
        <v>248</v>
      </c>
      <c r="C151" s="26" t="s">
        <v>249</v>
      </c>
      <c r="D151" s="26" t="s">
        <v>89</v>
      </c>
      <c r="E151" s="43">
        <v>22203</v>
      </c>
      <c r="F151" s="7">
        <v>20990494.170000002</v>
      </c>
      <c r="G151" s="8">
        <f t="shared" si="4"/>
        <v>4.1459244760791211E-3</v>
      </c>
      <c r="I151" s="39"/>
    </row>
    <row r="152" spans="1:9" ht="30" x14ac:dyDescent="0.25">
      <c r="A152" s="26" t="s">
        <v>421</v>
      </c>
      <c r="B152" s="26" t="s">
        <v>567</v>
      </c>
      <c r="C152" s="26" t="s">
        <v>279</v>
      </c>
      <c r="D152" s="26" t="s">
        <v>52</v>
      </c>
      <c r="E152" s="43">
        <v>34949</v>
      </c>
      <c r="F152" s="7">
        <v>33542302.75</v>
      </c>
      <c r="G152" s="8">
        <f t="shared" ref="G152:G183" si="5">F152/$F$266</f>
        <v>6.6250871860860528E-3</v>
      </c>
      <c r="I152" s="39"/>
    </row>
    <row r="153" spans="1:9" x14ac:dyDescent="0.25">
      <c r="A153" s="26" t="s">
        <v>311</v>
      </c>
      <c r="B153" s="26" t="s">
        <v>172</v>
      </c>
      <c r="C153" s="26" t="s">
        <v>173</v>
      </c>
      <c r="D153" s="26" t="s">
        <v>93</v>
      </c>
      <c r="E153" s="43">
        <v>25000</v>
      </c>
      <c r="F153" s="7">
        <v>22745118.5</v>
      </c>
      <c r="G153" s="8">
        <f t="shared" si="5"/>
        <v>4.4924880156106406E-3</v>
      </c>
      <c r="I153" s="39"/>
    </row>
    <row r="154" spans="1:9" x14ac:dyDescent="0.25">
      <c r="A154" s="26" t="s">
        <v>44</v>
      </c>
      <c r="B154" s="26" t="s">
        <v>162</v>
      </c>
      <c r="C154" s="26" t="s">
        <v>163</v>
      </c>
      <c r="D154" s="26" t="s">
        <v>92</v>
      </c>
      <c r="E154" s="43">
        <v>40301</v>
      </c>
      <c r="F154" s="7">
        <v>42411244.799999997</v>
      </c>
      <c r="G154" s="8">
        <f t="shared" si="5"/>
        <v>8.3768307907971136E-3</v>
      </c>
      <c r="I154" s="39"/>
    </row>
    <row r="155" spans="1:9" x14ac:dyDescent="0.25">
      <c r="A155" s="26" t="s">
        <v>350</v>
      </c>
      <c r="B155" s="26" t="s">
        <v>220</v>
      </c>
      <c r="C155" s="33" t="s">
        <v>221</v>
      </c>
      <c r="D155" s="26" t="s">
        <v>94</v>
      </c>
      <c r="E155" s="43">
        <v>7100</v>
      </c>
      <c r="F155" s="7">
        <v>6306362</v>
      </c>
      <c r="G155" s="8">
        <f t="shared" si="5"/>
        <v>1.2455971907599579E-3</v>
      </c>
      <c r="I155" s="39"/>
    </row>
    <row r="156" spans="1:9" x14ac:dyDescent="0.25">
      <c r="A156" s="26" t="s">
        <v>47</v>
      </c>
      <c r="B156" s="26" t="s">
        <v>166</v>
      </c>
      <c r="C156" s="13" t="s">
        <v>167</v>
      </c>
      <c r="D156" s="26" t="s">
        <v>81</v>
      </c>
      <c r="E156" s="43">
        <v>2000</v>
      </c>
      <c r="F156" s="7">
        <v>1504106.75</v>
      </c>
      <c r="G156" s="8">
        <f t="shared" si="5"/>
        <v>2.9708271463057314E-4</v>
      </c>
      <c r="I156" s="39"/>
    </row>
    <row r="157" spans="1:9" ht="30" x14ac:dyDescent="0.25">
      <c r="A157" s="26" t="s">
        <v>330</v>
      </c>
      <c r="B157" s="26" t="s">
        <v>196</v>
      </c>
      <c r="C157" s="26" t="s">
        <v>197</v>
      </c>
      <c r="D157" s="26" t="s">
        <v>55</v>
      </c>
      <c r="E157" s="43">
        <v>13650</v>
      </c>
      <c r="F157" s="7">
        <v>13267866.609999999</v>
      </c>
      <c r="G157" s="8">
        <f t="shared" si="5"/>
        <v>2.6205944690130133E-3</v>
      </c>
      <c r="I157" s="39"/>
    </row>
    <row r="158" spans="1:9" ht="30" x14ac:dyDescent="0.25">
      <c r="A158" s="26" t="s">
        <v>340</v>
      </c>
      <c r="B158" s="26" t="s">
        <v>202</v>
      </c>
      <c r="C158" s="26" t="s">
        <v>203</v>
      </c>
      <c r="D158" s="26" t="s">
        <v>56</v>
      </c>
      <c r="E158" s="43">
        <v>11000</v>
      </c>
      <c r="F158" s="7">
        <v>10579250</v>
      </c>
      <c r="G158" s="8">
        <f t="shared" si="5"/>
        <v>2.0895540218508367E-3</v>
      </c>
      <c r="I158" s="39"/>
    </row>
    <row r="159" spans="1:9" x14ac:dyDescent="0.25">
      <c r="A159" s="26" t="s">
        <v>312</v>
      </c>
      <c r="B159" s="26" t="s">
        <v>174</v>
      </c>
      <c r="C159" s="26" t="s">
        <v>175</v>
      </c>
      <c r="D159" s="26" t="s">
        <v>102</v>
      </c>
      <c r="E159" s="43">
        <v>50000</v>
      </c>
      <c r="F159" s="7">
        <v>48320000</v>
      </c>
      <c r="G159" s="8">
        <f t="shared" si="5"/>
        <v>9.5438949203235039E-3</v>
      </c>
      <c r="I159" s="39"/>
    </row>
    <row r="160" spans="1:9" ht="30" x14ac:dyDescent="0.25">
      <c r="A160" s="26" t="s">
        <v>519</v>
      </c>
      <c r="B160" s="26" t="s">
        <v>296</v>
      </c>
      <c r="C160" s="26" t="s">
        <v>297</v>
      </c>
      <c r="D160" s="26" t="s">
        <v>146</v>
      </c>
      <c r="E160" s="43">
        <v>12000</v>
      </c>
      <c r="F160" s="7">
        <v>11355405.6</v>
      </c>
      <c r="G160" s="8">
        <f t="shared" si="5"/>
        <v>2.2428559152328862E-3</v>
      </c>
      <c r="I160" s="39"/>
    </row>
    <row r="161" spans="1:9" ht="30" x14ac:dyDescent="0.25">
      <c r="A161" s="26" t="s">
        <v>622</v>
      </c>
      <c r="B161" s="26" t="s">
        <v>482</v>
      </c>
      <c r="C161" s="9" t="s">
        <v>483</v>
      </c>
      <c r="D161" s="26" t="s">
        <v>458</v>
      </c>
      <c r="E161" s="43">
        <v>2780</v>
      </c>
      <c r="F161" s="7">
        <v>2523739.6</v>
      </c>
      <c r="G161" s="8">
        <f t="shared" si="5"/>
        <v>4.9847486648715378E-4</v>
      </c>
      <c r="I161" s="39"/>
    </row>
    <row r="162" spans="1:9" ht="30" x14ac:dyDescent="0.25">
      <c r="A162" s="26" t="s">
        <v>415</v>
      </c>
      <c r="B162" s="26" t="s">
        <v>274</v>
      </c>
      <c r="C162" s="26" t="s">
        <v>275</v>
      </c>
      <c r="D162" s="26" t="s">
        <v>152</v>
      </c>
      <c r="E162" s="43">
        <v>32500</v>
      </c>
      <c r="F162" s="7">
        <v>32100250</v>
      </c>
      <c r="G162" s="8">
        <f t="shared" si="5"/>
        <v>6.3402610288930987E-3</v>
      </c>
      <c r="I162" s="39"/>
    </row>
    <row r="163" spans="1:9" x14ac:dyDescent="0.25">
      <c r="A163" s="26" t="s">
        <v>422</v>
      </c>
      <c r="B163" s="26" t="s">
        <v>280</v>
      </c>
      <c r="C163" s="33" t="s">
        <v>281</v>
      </c>
      <c r="D163" s="26" t="s">
        <v>105</v>
      </c>
      <c r="E163" s="43">
        <v>32000</v>
      </c>
      <c r="F163" s="7">
        <v>31515840</v>
      </c>
      <c r="G163" s="8">
        <f t="shared" si="5"/>
        <v>6.2248316491251713E-3</v>
      </c>
      <c r="I163" s="39"/>
    </row>
    <row r="164" spans="1:9" ht="30" x14ac:dyDescent="0.25">
      <c r="A164" s="26" t="s">
        <v>414</v>
      </c>
      <c r="B164" s="26" t="s">
        <v>272</v>
      </c>
      <c r="C164" s="26" t="s">
        <v>273</v>
      </c>
      <c r="D164" s="26" t="s">
        <v>151</v>
      </c>
      <c r="E164" s="43">
        <v>29250</v>
      </c>
      <c r="F164" s="7">
        <v>28398532.5</v>
      </c>
      <c r="G164" s="8">
        <f t="shared" si="5"/>
        <v>5.6091185859145675E-3</v>
      </c>
      <c r="I164" s="39"/>
    </row>
    <row r="165" spans="1:9" x14ac:dyDescent="0.25">
      <c r="A165" s="26" t="s">
        <v>516</v>
      </c>
      <c r="B165" s="26" t="s">
        <v>292</v>
      </c>
      <c r="C165" s="26" t="s">
        <v>293</v>
      </c>
      <c r="D165" s="26" t="s">
        <v>63</v>
      </c>
      <c r="E165" s="43">
        <v>17222</v>
      </c>
      <c r="F165" s="7">
        <v>16329555.960000001</v>
      </c>
      <c r="G165" s="8">
        <f t="shared" si="5"/>
        <v>3.2253221477190064E-3</v>
      </c>
      <c r="I165" s="39"/>
    </row>
    <row r="166" spans="1:9" x14ac:dyDescent="0.25">
      <c r="A166" s="26" t="s">
        <v>46</v>
      </c>
      <c r="B166" s="26" t="s">
        <v>164</v>
      </c>
      <c r="C166" s="26" t="s">
        <v>165</v>
      </c>
      <c r="D166" s="26" t="s">
        <v>86</v>
      </c>
      <c r="E166" s="43">
        <v>10500</v>
      </c>
      <c r="F166" s="7">
        <v>9476634.8300000001</v>
      </c>
      <c r="G166" s="8">
        <f t="shared" si="5"/>
        <v>1.8717716683732985E-3</v>
      </c>
      <c r="I166" s="39"/>
    </row>
    <row r="167" spans="1:9" ht="30" x14ac:dyDescent="0.25">
      <c r="A167" s="26" t="s">
        <v>341</v>
      </c>
      <c r="B167" s="26" t="s">
        <v>204</v>
      </c>
      <c r="C167" s="26" t="s">
        <v>205</v>
      </c>
      <c r="D167" s="26" t="s">
        <v>57</v>
      </c>
      <c r="E167" s="43">
        <v>7959</v>
      </c>
      <c r="F167" s="7">
        <v>7037984.5199999996</v>
      </c>
      <c r="G167" s="8">
        <f t="shared" si="5"/>
        <v>1.3901031603837633E-3</v>
      </c>
      <c r="I167" s="39"/>
    </row>
    <row r="168" spans="1:9" ht="30" x14ac:dyDescent="0.25">
      <c r="A168" s="26" t="s">
        <v>517</v>
      </c>
      <c r="B168" s="26" t="s">
        <v>294</v>
      </c>
      <c r="C168" s="26" t="s">
        <v>295</v>
      </c>
      <c r="D168" s="26" t="s">
        <v>49</v>
      </c>
      <c r="E168" s="43">
        <v>74800</v>
      </c>
      <c r="F168" s="7">
        <v>66486316.600000001</v>
      </c>
      <c r="G168" s="8">
        <f t="shared" si="5"/>
        <v>1.3132003710052985E-2</v>
      </c>
      <c r="I168" s="39"/>
    </row>
    <row r="169" spans="1:9" ht="30" x14ac:dyDescent="0.25">
      <c r="A169" s="26" t="s">
        <v>352</v>
      </c>
      <c r="B169" s="26" t="s">
        <v>222</v>
      </c>
      <c r="C169" s="26" t="s">
        <v>223</v>
      </c>
      <c r="D169" s="26" t="s">
        <v>95</v>
      </c>
      <c r="E169" s="43">
        <v>15000</v>
      </c>
      <c r="F169" s="7">
        <v>14128353.300000001</v>
      </c>
      <c r="G169" s="8">
        <f t="shared" si="5"/>
        <v>2.7905529654885307E-3</v>
      </c>
      <c r="I169" s="39"/>
    </row>
    <row r="170" spans="1:9" x14ac:dyDescent="0.25">
      <c r="A170" s="26" t="s">
        <v>345</v>
      </c>
      <c r="B170" s="26" t="s">
        <v>210</v>
      </c>
      <c r="C170" s="26" t="s">
        <v>211</v>
      </c>
      <c r="D170" s="26" t="s">
        <v>72</v>
      </c>
      <c r="E170" s="43">
        <v>47100</v>
      </c>
      <c r="F170" s="7">
        <v>43958901</v>
      </c>
      <c r="G170" s="8">
        <f t="shared" si="5"/>
        <v>8.6825151481147306E-3</v>
      </c>
      <c r="I170" s="39"/>
    </row>
    <row r="171" spans="1:9" ht="30" x14ac:dyDescent="0.25">
      <c r="A171" s="26" t="s">
        <v>620</v>
      </c>
      <c r="B171" s="26" t="s">
        <v>198</v>
      </c>
      <c r="C171" s="26" t="s">
        <v>199</v>
      </c>
      <c r="D171" s="26" t="s">
        <v>616</v>
      </c>
      <c r="E171" s="43">
        <v>56100</v>
      </c>
      <c r="F171" s="7">
        <v>50575272</v>
      </c>
      <c r="G171" s="8">
        <f t="shared" si="5"/>
        <v>9.9893435748091789E-3</v>
      </c>
      <c r="I171" s="39"/>
    </row>
    <row r="172" spans="1:9" x14ac:dyDescent="0.25">
      <c r="A172" s="26" t="s">
        <v>624</v>
      </c>
      <c r="B172" s="26" t="s">
        <v>623</v>
      </c>
      <c r="C172" s="9" t="s">
        <v>625</v>
      </c>
      <c r="D172" s="26" t="s">
        <v>617</v>
      </c>
      <c r="E172" s="43">
        <v>40000</v>
      </c>
      <c r="F172" s="7">
        <v>37581600</v>
      </c>
      <c r="G172" s="8">
        <f t="shared" si="5"/>
        <v>7.4229064846363779E-3</v>
      </c>
      <c r="I172" s="39"/>
    </row>
    <row r="173" spans="1:9" x14ac:dyDescent="0.25">
      <c r="A173" s="26" t="s">
        <v>655</v>
      </c>
      <c r="B173" s="26" t="s">
        <v>654</v>
      </c>
      <c r="C173" s="9" t="s">
        <v>656</v>
      </c>
      <c r="D173" s="26" t="s">
        <v>647</v>
      </c>
      <c r="E173" s="43">
        <v>21218</v>
      </c>
      <c r="F173" s="7">
        <v>20379676.82</v>
      </c>
      <c r="G173" s="8">
        <f t="shared" si="5"/>
        <v>4.0252792649054766E-3</v>
      </c>
      <c r="I173" s="39"/>
    </row>
    <row r="174" spans="1:9" ht="30" x14ac:dyDescent="0.25">
      <c r="A174" s="26" t="s">
        <v>653</v>
      </c>
      <c r="B174" s="26" t="s">
        <v>652</v>
      </c>
      <c r="C174" s="9" t="s">
        <v>657</v>
      </c>
      <c r="D174" s="26" t="s">
        <v>648</v>
      </c>
      <c r="E174" s="43">
        <v>10000</v>
      </c>
      <c r="F174" s="7">
        <v>9882000</v>
      </c>
      <c r="G174" s="8">
        <f t="shared" si="5"/>
        <v>1.9518371192598688E-3</v>
      </c>
      <c r="I174" s="39"/>
    </row>
    <row r="175" spans="1:9" ht="30" x14ac:dyDescent="0.25">
      <c r="A175" s="26" t="s">
        <v>752</v>
      </c>
      <c r="B175" s="26" t="s">
        <v>654</v>
      </c>
      <c r="C175" s="26" t="s">
        <v>656</v>
      </c>
      <c r="D175" s="26" t="s">
        <v>749</v>
      </c>
      <c r="E175" s="43">
        <v>11541</v>
      </c>
      <c r="F175" s="7">
        <v>10485921.779999999</v>
      </c>
      <c r="G175" s="8">
        <f t="shared" si="5"/>
        <v>2.0711203561889812E-3</v>
      </c>
      <c r="I175" s="39"/>
    </row>
    <row r="176" spans="1:9" ht="29.25" customHeight="1" x14ac:dyDescent="0.25">
      <c r="A176" s="26" t="s">
        <v>669</v>
      </c>
      <c r="B176" s="26" t="s">
        <v>240</v>
      </c>
      <c r="C176" s="26" t="s">
        <v>241</v>
      </c>
      <c r="D176" s="26" t="s">
        <v>670</v>
      </c>
      <c r="E176" s="43">
        <v>10000</v>
      </c>
      <c r="F176" s="7">
        <v>9680800</v>
      </c>
      <c r="G176" s="8">
        <f t="shared" si="5"/>
        <v>1.9120972256760713E-3</v>
      </c>
      <c r="I176" s="39"/>
    </row>
    <row r="177" spans="1:9" ht="36" customHeight="1" x14ac:dyDescent="0.25">
      <c r="A177" s="26" t="s">
        <v>671</v>
      </c>
      <c r="B177" s="26" t="s">
        <v>623</v>
      </c>
      <c r="C177" s="9" t="s">
        <v>625</v>
      </c>
      <c r="D177" s="26" t="s">
        <v>672</v>
      </c>
      <c r="E177" s="43">
        <v>10000</v>
      </c>
      <c r="F177" s="7">
        <v>9692100</v>
      </c>
      <c r="G177" s="8">
        <f t="shared" si="5"/>
        <v>1.9143291381884815E-3</v>
      </c>
      <c r="I177" s="39"/>
    </row>
    <row r="178" spans="1:9" ht="26.25" customHeight="1" x14ac:dyDescent="0.25">
      <c r="A178" s="26" t="s">
        <v>715</v>
      </c>
      <c r="B178" s="26" t="s">
        <v>162</v>
      </c>
      <c r="C178" s="26" t="s">
        <v>163</v>
      </c>
      <c r="D178" s="26" t="s">
        <v>717</v>
      </c>
      <c r="E178" s="43">
        <v>32509</v>
      </c>
      <c r="F178" s="7">
        <v>27563405.829999998</v>
      </c>
      <c r="G178" s="8">
        <f t="shared" si="5"/>
        <v>5.4441690581074551E-3</v>
      </c>
      <c r="I178" s="39"/>
    </row>
    <row r="179" spans="1:9" ht="27.75" customHeight="1" x14ac:dyDescent="0.25">
      <c r="A179" s="26" t="s">
        <v>714</v>
      </c>
      <c r="B179" s="26" t="s">
        <v>162</v>
      </c>
      <c r="C179" s="26" t="s">
        <v>163</v>
      </c>
      <c r="D179" s="26" t="s">
        <v>716</v>
      </c>
      <c r="E179" s="43">
        <v>30000</v>
      </c>
      <c r="F179" s="7">
        <v>25367400</v>
      </c>
      <c r="G179" s="8">
        <f t="shared" si="5"/>
        <v>5.0104263245408613E-3</v>
      </c>
      <c r="I179" s="39"/>
    </row>
    <row r="180" spans="1:9" ht="31.5" customHeight="1" x14ac:dyDescent="0.25">
      <c r="A180" s="26" t="s">
        <v>685</v>
      </c>
      <c r="B180" s="26" t="s">
        <v>684</v>
      </c>
      <c r="C180" s="9" t="s">
        <v>686</v>
      </c>
      <c r="D180" s="26" t="s">
        <v>676</v>
      </c>
      <c r="E180" s="43">
        <v>10000</v>
      </c>
      <c r="F180" s="7">
        <v>9726741.8000000007</v>
      </c>
      <c r="G180" s="8">
        <f t="shared" si="5"/>
        <v>1.9211713918940044E-3</v>
      </c>
      <c r="I180" s="39"/>
    </row>
    <row r="181" spans="1:9" ht="30.75" customHeight="1" x14ac:dyDescent="0.25">
      <c r="A181" s="26" t="s">
        <v>680</v>
      </c>
      <c r="B181" s="26" t="s">
        <v>280</v>
      </c>
      <c r="C181" s="26" t="s">
        <v>281</v>
      </c>
      <c r="D181" s="26" t="s">
        <v>677</v>
      </c>
      <c r="E181" s="43">
        <v>7000</v>
      </c>
      <c r="F181" s="7">
        <v>6880580</v>
      </c>
      <c r="G181" s="8">
        <f t="shared" si="5"/>
        <v>1.3590135039503206E-3</v>
      </c>
      <c r="I181" s="39"/>
    </row>
    <row r="182" spans="1:9" ht="30.75" customHeight="1" x14ac:dyDescent="0.25">
      <c r="A182" s="26" t="s">
        <v>682</v>
      </c>
      <c r="B182" s="26" t="s">
        <v>681</v>
      </c>
      <c r="C182" s="9" t="s">
        <v>683</v>
      </c>
      <c r="D182" s="26" t="s">
        <v>678</v>
      </c>
      <c r="E182" s="43">
        <v>28500</v>
      </c>
      <c r="F182" s="7">
        <v>27615645</v>
      </c>
      <c r="G182" s="8">
        <f t="shared" si="5"/>
        <v>5.4544870454668283E-3</v>
      </c>
      <c r="I182" s="39"/>
    </row>
    <row r="183" spans="1:9" ht="30.75" customHeight="1" x14ac:dyDescent="0.25">
      <c r="A183" s="26" t="s">
        <v>698</v>
      </c>
      <c r="B183" s="26" t="s">
        <v>178</v>
      </c>
      <c r="C183" s="26" t="s">
        <v>179</v>
      </c>
      <c r="D183" s="26" t="s">
        <v>699</v>
      </c>
      <c r="E183" s="43">
        <v>16000</v>
      </c>
      <c r="F183" s="7">
        <v>15212160</v>
      </c>
      <c r="G183" s="8">
        <f t="shared" si="5"/>
        <v>3.0046203756446269E-3</v>
      </c>
      <c r="I183" s="39"/>
    </row>
    <row r="184" spans="1:9" ht="30.75" customHeight="1" x14ac:dyDescent="0.25">
      <c r="A184" s="26" t="s">
        <v>710</v>
      </c>
      <c r="B184" s="26" t="s">
        <v>214</v>
      </c>
      <c r="C184" s="26" t="s">
        <v>215</v>
      </c>
      <c r="D184" s="26" t="s">
        <v>711</v>
      </c>
      <c r="E184" s="43">
        <v>22000</v>
      </c>
      <c r="F184" s="7">
        <v>20780760</v>
      </c>
      <c r="G184" s="8">
        <f t="shared" ref="G184:G187" si="6">F184/$F$266</f>
        <v>4.104498961185055E-3</v>
      </c>
      <c r="I184" s="39"/>
    </row>
    <row r="185" spans="1:9" ht="30.75" customHeight="1" x14ac:dyDescent="0.25">
      <c r="A185" s="26" t="s">
        <v>712</v>
      </c>
      <c r="B185" s="26" t="s">
        <v>623</v>
      </c>
      <c r="C185" s="9" t="s">
        <v>625</v>
      </c>
      <c r="D185" s="26" t="s">
        <v>713</v>
      </c>
      <c r="E185" s="43">
        <v>91000</v>
      </c>
      <c r="F185" s="7">
        <v>86101770</v>
      </c>
      <c r="G185" s="8">
        <f t="shared" si="6"/>
        <v>1.70063378587306E-2</v>
      </c>
      <c r="I185" s="39"/>
    </row>
    <row r="186" spans="1:9" ht="15" customHeight="1" x14ac:dyDescent="0.25">
      <c r="A186" s="26" t="s">
        <v>733</v>
      </c>
      <c r="B186" s="26" t="s">
        <v>208</v>
      </c>
      <c r="C186" s="26" t="s">
        <v>209</v>
      </c>
      <c r="D186" s="26" t="s">
        <v>732</v>
      </c>
      <c r="E186" s="43">
        <v>27000</v>
      </c>
      <c r="F186" s="7">
        <v>27304020</v>
      </c>
      <c r="G186" s="8">
        <f t="shared" si="6"/>
        <v>5.3929366262916254E-3</v>
      </c>
      <c r="I186" s="39"/>
    </row>
    <row r="187" spans="1:9" x14ac:dyDescent="0.25">
      <c r="A187" s="26" t="s">
        <v>751</v>
      </c>
      <c r="B187" s="26" t="s">
        <v>208</v>
      </c>
      <c r="C187" s="26" t="s">
        <v>209</v>
      </c>
      <c r="D187" s="33" t="s">
        <v>750</v>
      </c>
      <c r="E187" s="43">
        <v>25000</v>
      </c>
      <c r="F187" s="7">
        <v>25465250</v>
      </c>
      <c r="G187" s="8">
        <f t="shared" si="6"/>
        <v>5.0297531067832798E-3</v>
      </c>
      <c r="I187" s="39"/>
    </row>
    <row r="188" spans="1:9" ht="16.5" customHeight="1" x14ac:dyDescent="0.25">
      <c r="A188" s="26" t="s">
        <v>298</v>
      </c>
      <c r="B188" s="26"/>
      <c r="C188" s="26"/>
      <c r="D188" s="26"/>
      <c r="E188" s="43"/>
      <c r="F188" s="7">
        <f>SUM(F5:F187)</f>
        <v>4515990772.8500004</v>
      </c>
      <c r="G188" s="8">
        <f>F188/$F$266</f>
        <v>0.8919731249426931</v>
      </c>
      <c r="I188" s="39"/>
    </row>
    <row r="189" spans="1:9" ht="16.5" customHeight="1" x14ac:dyDescent="0.25">
      <c r="A189" s="13"/>
      <c r="B189" s="13"/>
      <c r="C189" s="13"/>
      <c r="D189" s="13"/>
      <c r="E189" s="14"/>
      <c r="F189" s="15"/>
      <c r="G189" s="16"/>
    </row>
    <row r="190" spans="1:9" ht="16.5" customHeight="1" x14ac:dyDescent="0.25">
      <c r="A190" s="17" t="s">
        <v>522</v>
      </c>
      <c r="B190" s="13"/>
      <c r="C190" s="13"/>
      <c r="D190" s="13"/>
      <c r="E190" s="14"/>
      <c r="F190" s="15"/>
      <c r="G190" s="16"/>
    </row>
    <row r="191" spans="1:9" ht="28.5" customHeight="1" x14ac:dyDescent="0.25">
      <c r="A191" s="26" t="s">
        <v>0</v>
      </c>
      <c r="B191" s="26" t="s">
        <v>20</v>
      </c>
      <c r="C191" s="26" t="s">
        <v>1</v>
      </c>
      <c r="D191" s="26" t="s">
        <v>22</v>
      </c>
      <c r="E191" s="33" t="s">
        <v>10</v>
      </c>
      <c r="F191" s="33" t="s">
        <v>6</v>
      </c>
      <c r="G191" s="26" t="s">
        <v>2</v>
      </c>
    </row>
    <row r="192" spans="1:9" ht="30" x14ac:dyDescent="0.25">
      <c r="A192" s="26" t="s">
        <v>425</v>
      </c>
      <c r="B192" s="26" t="s">
        <v>284</v>
      </c>
      <c r="C192" s="26" t="s">
        <v>285</v>
      </c>
      <c r="D192" s="26" t="s">
        <v>153</v>
      </c>
      <c r="E192" s="6">
        <v>63200</v>
      </c>
      <c r="F192" s="7">
        <v>6915344</v>
      </c>
      <c r="G192" s="8">
        <f t="shared" ref="G192:G205" si="7">F192/$F$266</f>
        <v>1.3658798939132784E-3</v>
      </c>
      <c r="H192" s="39"/>
    </row>
    <row r="193" spans="1:8" ht="30" x14ac:dyDescent="0.25">
      <c r="A193" s="26" t="s">
        <v>426</v>
      </c>
      <c r="B193" s="26" t="s">
        <v>228</v>
      </c>
      <c r="C193" s="26" t="s">
        <v>229</v>
      </c>
      <c r="D193" s="26" t="s">
        <v>155</v>
      </c>
      <c r="E193" s="6">
        <v>1255</v>
      </c>
      <c r="F193" s="7">
        <v>26967328</v>
      </c>
      <c r="G193" s="8">
        <f t="shared" si="7"/>
        <v>5.3264351141121226E-3</v>
      </c>
      <c r="H193" s="39"/>
    </row>
    <row r="194" spans="1:8" ht="26.25" customHeight="1" x14ac:dyDescent="0.25">
      <c r="A194" s="26" t="s">
        <v>427</v>
      </c>
      <c r="B194" s="26" t="s">
        <v>286</v>
      </c>
      <c r="C194" s="26" t="s">
        <v>287</v>
      </c>
      <c r="D194" s="26" t="s">
        <v>154</v>
      </c>
      <c r="E194" s="6">
        <v>198010</v>
      </c>
      <c r="F194" s="7">
        <v>52249382.700000003</v>
      </c>
      <c r="G194" s="8">
        <f t="shared" si="7"/>
        <v>1.0320004514498526E-2</v>
      </c>
      <c r="H194" s="39"/>
    </row>
    <row r="195" spans="1:8" ht="30.75" customHeight="1" x14ac:dyDescent="0.25">
      <c r="A195" s="26" t="s">
        <v>429</v>
      </c>
      <c r="B195" s="26" t="s">
        <v>238</v>
      </c>
      <c r="C195" s="26" t="s">
        <v>239</v>
      </c>
      <c r="D195" s="26" t="s">
        <v>157</v>
      </c>
      <c r="E195" s="6">
        <v>37950</v>
      </c>
      <c r="F195" s="7">
        <v>10751235</v>
      </c>
      <c r="G195" s="8">
        <f t="shared" si="7"/>
        <v>2.1235235327753364E-3</v>
      </c>
      <c r="H195" s="39"/>
    </row>
    <row r="196" spans="1:8" ht="27.75" customHeight="1" x14ac:dyDescent="0.25">
      <c r="A196" s="26" t="s">
        <v>428</v>
      </c>
      <c r="B196" s="26" t="s">
        <v>288</v>
      </c>
      <c r="C196" s="26" t="s">
        <v>289</v>
      </c>
      <c r="D196" s="26" t="s">
        <v>156</v>
      </c>
      <c r="E196" s="6">
        <v>3525</v>
      </c>
      <c r="F196" s="7">
        <v>22417862.5</v>
      </c>
      <c r="G196" s="8">
        <f t="shared" si="7"/>
        <v>4.4278502491361914E-3</v>
      </c>
      <c r="H196" s="39"/>
    </row>
    <row r="197" spans="1:8" ht="27.75" customHeight="1" x14ac:dyDescent="0.25">
      <c r="A197" s="26" t="s">
        <v>435</v>
      </c>
      <c r="B197" s="26" t="s">
        <v>282</v>
      </c>
      <c r="C197" s="26" t="s">
        <v>283</v>
      </c>
      <c r="D197" s="26" t="s">
        <v>160</v>
      </c>
      <c r="E197" s="6">
        <v>125250</v>
      </c>
      <c r="F197" s="7">
        <v>32627625</v>
      </c>
      <c r="G197" s="8">
        <f t="shared" si="7"/>
        <v>6.4444251759048039E-3</v>
      </c>
      <c r="H197" s="39"/>
    </row>
    <row r="198" spans="1:8" ht="30" x14ac:dyDescent="0.25">
      <c r="A198" s="26" t="s">
        <v>433</v>
      </c>
      <c r="B198" s="26" t="s">
        <v>264</v>
      </c>
      <c r="C198" s="26" t="s">
        <v>265</v>
      </c>
      <c r="D198" s="26" t="s">
        <v>161</v>
      </c>
      <c r="E198" s="6">
        <v>9135</v>
      </c>
      <c r="F198" s="7">
        <v>4476150</v>
      </c>
      <c r="G198" s="8">
        <f t="shared" si="7"/>
        <v>8.8410399932959533E-4</v>
      </c>
      <c r="H198" s="39"/>
    </row>
    <row r="199" spans="1:8" ht="30" customHeight="1" x14ac:dyDescent="0.25">
      <c r="A199" s="26" t="s">
        <v>641</v>
      </c>
      <c r="B199" s="26" t="s">
        <v>640</v>
      </c>
      <c r="C199" s="26" t="s">
        <v>643</v>
      </c>
      <c r="D199" s="26" t="s">
        <v>638</v>
      </c>
      <c r="E199" s="6">
        <v>22500</v>
      </c>
      <c r="F199" s="7">
        <v>5109750</v>
      </c>
      <c r="G199" s="8">
        <f t="shared" si="7"/>
        <v>1.0092491115298637E-3</v>
      </c>
      <c r="H199" s="39"/>
    </row>
    <row r="200" spans="1:8" ht="16.5" customHeight="1" x14ac:dyDescent="0.25">
      <c r="A200" s="26" t="s">
        <v>642</v>
      </c>
      <c r="B200" s="26" t="s">
        <v>258</v>
      </c>
      <c r="C200" s="26" t="s">
        <v>259</v>
      </c>
      <c r="D200" s="26" t="s">
        <v>639</v>
      </c>
      <c r="E200" s="6">
        <v>4175</v>
      </c>
      <c r="F200" s="7">
        <v>6733440</v>
      </c>
      <c r="G200" s="8">
        <f t="shared" si="7"/>
        <v>1.3299512378373984E-3</v>
      </c>
      <c r="H200" s="39"/>
    </row>
    <row r="201" spans="1:8" x14ac:dyDescent="0.25">
      <c r="A201" s="26" t="s">
        <v>431</v>
      </c>
      <c r="B201" s="26" t="s">
        <v>290</v>
      </c>
      <c r="C201" s="26" t="s">
        <v>291</v>
      </c>
      <c r="D201" s="26" t="s">
        <v>158</v>
      </c>
      <c r="E201" s="6">
        <v>6000</v>
      </c>
      <c r="F201" s="7">
        <v>9228000</v>
      </c>
      <c r="G201" s="8">
        <f t="shared" si="7"/>
        <v>1.8226627136743645E-3</v>
      </c>
      <c r="H201" s="39"/>
    </row>
    <row r="202" spans="1:8" ht="30" x14ac:dyDescent="0.25">
      <c r="A202" s="26" t="s">
        <v>430</v>
      </c>
      <c r="B202" s="26" t="s">
        <v>246</v>
      </c>
      <c r="C202" s="26" t="s">
        <v>247</v>
      </c>
      <c r="D202" s="26" t="s">
        <v>159</v>
      </c>
      <c r="E202" s="6">
        <v>72002</v>
      </c>
      <c r="F202" s="7">
        <v>28794786.550000001</v>
      </c>
      <c r="G202" s="8">
        <f t="shared" si="7"/>
        <v>5.6873844595683887E-3</v>
      </c>
      <c r="H202" s="39"/>
    </row>
    <row r="203" spans="1:8" x14ac:dyDescent="0.25">
      <c r="A203" s="49" t="s">
        <v>737</v>
      </c>
      <c r="B203" s="49" t="s">
        <v>756</v>
      </c>
      <c r="C203" s="11">
        <v>1068400002990</v>
      </c>
      <c r="D203" s="49" t="s">
        <v>734</v>
      </c>
      <c r="E203" s="6">
        <v>201</v>
      </c>
      <c r="F203" s="7">
        <v>2659122</v>
      </c>
      <c r="G203" s="8"/>
      <c r="H203" s="39"/>
    </row>
    <row r="204" spans="1:8" x14ac:dyDescent="0.25">
      <c r="A204" s="26" t="s">
        <v>728</v>
      </c>
      <c r="B204" s="26" t="s">
        <v>729</v>
      </c>
      <c r="C204" s="9" t="s">
        <v>730</v>
      </c>
      <c r="D204" s="26" t="s">
        <v>731</v>
      </c>
      <c r="E204" s="6">
        <v>310000000</v>
      </c>
      <c r="F204" s="7">
        <v>12758050</v>
      </c>
      <c r="G204" s="8">
        <f t="shared" si="7"/>
        <v>2.5198983565445626E-3</v>
      </c>
      <c r="H204" s="39"/>
    </row>
    <row r="205" spans="1:8" ht="16.5" customHeight="1" x14ac:dyDescent="0.25">
      <c r="A205" s="26" t="s">
        <v>298</v>
      </c>
      <c r="B205" s="26"/>
      <c r="C205" s="26"/>
      <c r="D205" s="26"/>
      <c r="E205" s="6"/>
      <c r="F205" s="7">
        <f>SUM(F192:F204)</f>
        <v>221688075.75</v>
      </c>
      <c r="G205" s="8">
        <f t="shared" si="7"/>
        <v>4.3786583196331066E-2</v>
      </c>
    </row>
    <row r="206" spans="1:8" ht="16.5" customHeight="1" x14ac:dyDescent="0.25">
      <c r="A206" s="13"/>
      <c r="B206" s="13"/>
      <c r="C206" s="13"/>
      <c r="D206" s="13"/>
      <c r="E206" s="14"/>
      <c r="F206" s="15"/>
      <c r="G206" s="16"/>
    </row>
    <row r="207" spans="1:8" x14ac:dyDescent="0.25">
      <c r="A207" s="3" t="s">
        <v>523</v>
      </c>
    </row>
    <row r="208" spans="1:8" ht="45" customHeight="1" x14ac:dyDescent="0.25">
      <c r="A208" s="26" t="s">
        <v>3</v>
      </c>
      <c r="B208" s="26" t="s">
        <v>1</v>
      </c>
      <c r="C208" s="26" t="s">
        <v>531</v>
      </c>
      <c r="D208" s="26" t="s">
        <v>7</v>
      </c>
      <c r="E208" s="26" t="s">
        <v>5</v>
      </c>
      <c r="F208" s="26" t="s">
        <v>12</v>
      </c>
      <c r="G208" s="26" t="s">
        <v>2</v>
      </c>
    </row>
    <row r="209" spans="1:12" ht="45" customHeight="1" x14ac:dyDescent="0.25">
      <c r="A209" s="51" t="s">
        <v>763</v>
      </c>
      <c r="B209" s="9" t="s">
        <v>179</v>
      </c>
      <c r="C209" s="9" t="s">
        <v>764</v>
      </c>
      <c r="D209" s="20">
        <v>44673</v>
      </c>
      <c r="E209" s="7">
        <v>10000000</v>
      </c>
      <c r="F209" s="7">
        <v>10050671.23</v>
      </c>
      <c r="G209" s="8">
        <f t="shared" ref="G209" si="8">F209/$F$266</f>
        <v>1.9851521129519573E-3</v>
      </c>
    </row>
    <row r="210" spans="1:12" ht="17.25" customHeight="1" x14ac:dyDescent="0.25">
      <c r="A210" s="26" t="s">
        <v>298</v>
      </c>
      <c r="B210" s="26"/>
      <c r="C210" s="26"/>
      <c r="D210" s="26"/>
      <c r="E210" s="6"/>
      <c r="F210" s="7">
        <f>F209</f>
        <v>10050671.23</v>
      </c>
      <c r="G210" s="8">
        <f>G209</f>
        <v>1.9851521129519573E-3</v>
      </c>
    </row>
    <row r="212" spans="1:12" x14ac:dyDescent="0.25">
      <c r="A212" s="3" t="s">
        <v>524</v>
      </c>
    </row>
    <row r="213" spans="1:12" ht="58.5" customHeight="1" x14ac:dyDescent="0.25">
      <c r="A213" s="26" t="s">
        <v>11</v>
      </c>
      <c r="B213" s="26" t="s">
        <v>8</v>
      </c>
      <c r="C213" s="26" t="s">
        <v>9</v>
      </c>
      <c r="D213" s="26" t="s">
        <v>17</v>
      </c>
      <c r="E213" s="26" t="s">
        <v>10</v>
      </c>
      <c r="F213" s="26" t="s">
        <v>6</v>
      </c>
      <c r="G213" s="26" t="s">
        <v>2</v>
      </c>
    </row>
    <row r="214" spans="1:12" ht="17.25" customHeight="1" x14ac:dyDescent="0.25">
      <c r="A214" s="26" t="s">
        <v>298</v>
      </c>
      <c r="B214" s="26"/>
      <c r="C214" s="26"/>
      <c r="D214" s="26"/>
      <c r="E214" s="6"/>
      <c r="F214" s="7"/>
      <c r="G214" s="8"/>
    </row>
    <row r="216" spans="1:12" x14ac:dyDescent="0.25">
      <c r="A216" s="3" t="s">
        <v>525</v>
      </c>
    </row>
    <row r="217" spans="1:12" ht="42.75" customHeight="1" x14ac:dyDescent="0.25">
      <c r="A217" s="26" t="s">
        <v>15</v>
      </c>
      <c r="B217" s="26" t="s">
        <v>14</v>
      </c>
      <c r="C217" s="26" t="s">
        <v>16</v>
      </c>
      <c r="D217" s="58" t="s">
        <v>13</v>
      </c>
      <c r="E217" s="59"/>
      <c r="F217" s="26" t="s">
        <v>6</v>
      </c>
      <c r="G217" s="26" t="s">
        <v>2</v>
      </c>
    </row>
    <row r="218" spans="1:12" ht="17.25" customHeight="1" x14ac:dyDescent="0.25">
      <c r="A218" s="26" t="s">
        <v>298</v>
      </c>
      <c r="B218" s="26"/>
      <c r="C218" s="26"/>
      <c r="D218" s="58"/>
      <c r="E218" s="59"/>
      <c r="F218" s="7"/>
      <c r="G218" s="8"/>
    </row>
    <row r="220" spans="1:12" x14ac:dyDescent="0.25">
      <c r="A220" s="3" t="s">
        <v>526</v>
      </c>
    </row>
    <row r="221" spans="1:12" ht="28.5" customHeight="1" x14ac:dyDescent="0.25">
      <c r="A221" s="26" t="s">
        <v>3</v>
      </c>
      <c r="B221" s="22" t="s">
        <v>1</v>
      </c>
      <c r="C221" s="26" t="s">
        <v>531</v>
      </c>
      <c r="D221" s="58" t="s">
        <v>4</v>
      </c>
      <c r="E221" s="59"/>
      <c r="F221" s="23" t="s">
        <v>18</v>
      </c>
      <c r="G221" s="49" t="s">
        <v>2</v>
      </c>
      <c r="H221" s="52"/>
    </row>
    <row r="222" spans="1:12" x14ac:dyDescent="0.25">
      <c r="A222" s="26" t="s">
        <v>300</v>
      </c>
      <c r="B222" s="35">
        <v>1027700167110</v>
      </c>
      <c r="C222" s="36" t="s">
        <v>536</v>
      </c>
      <c r="D222" s="62" t="s">
        <v>299</v>
      </c>
      <c r="E222" s="62"/>
      <c r="F222" s="7">
        <v>9863.57</v>
      </c>
      <c r="G222" s="8">
        <f t="shared" ref="G222:G229" si="9">F222/$F$266</f>
        <v>1.9481969292064423E-6</v>
      </c>
      <c r="K222" s="48"/>
      <c r="L222" s="48"/>
    </row>
    <row r="223" spans="1:12" x14ac:dyDescent="0.25">
      <c r="A223" s="26" t="s">
        <v>300</v>
      </c>
      <c r="B223" s="35">
        <v>1027700167110</v>
      </c>
      <c r="C223" s="36" t="s">
        <v>537</v>
      </c>
      <c r="D223" s="62" t="s">
        <v>299</v>
      </c>
      <c r="E223" s="62"/>
      <c r="F223" s="7">
        <v>10870.06</v>
      </c>
      <c r="G223" s="8">
        <f t="shared" si="9"/>
        <v>2.1469931791724274E-6</v>
      </c>
      <c r="K223" s="48"/>
      <c r="L223" s="48"/>
    </row>
    <row r="224" spans="1:12" x14ac:dyDescent="0.25">
      <c r="A224" s="26" t="s">
        <v>300</v>
      </c>
      <c r="B224" s="35">
        <v>1027700167110</v>
      </c>
      <c r="C224" s="36" t="s">
        <v>535</v>
      </c>
      <c r="D224" s="62" t="s">
        <v>299</v>
      </c>
      <c r="E224" s="62"/>
      <c r="F224" s="7">
        <v>138043.31</v>
      </c>
      <c r="G224" s="8">
        <f t="shared" si="9"/>
        <v>2.7265539012699557E-5</v>
      </c>
      <c r="K224" s="48"/>
      <c r="L224" s="48"/>
    </row>
    <row r="225" spans="1:12" x14ac:dyDescent="0.25">
      <c r="A225" s="26" t="s">
        <v>300</v>
      </c>
      <c r="B225" s="35">
        <v>1027700167110</v>
      </c>
      <c r="C225" s="36" t="s">
        <v>534</v>
      </c>
      <c r="D225" s="62" t="s">
        <v>299</v>
      </c>
      <c r="E225" s="62"/>
      <c r="F225" s="7">
        <v>884.89</v>
      </c>
      <c r="G225" s="8">
        <f t="shared" si="9"/>
        <v>1.7477850115987302E-7</v>
      </c>
      <c r="K225" s="48"/>
      <c r="L225" s="48"/>
    </row>
    <row r="226" spans="1:12" ht="30" x14ac:dyDescent="0.25">
      <c r="A226" s="26" t="s">
        <v>301</v>
      </c>
      <c r="B226" s="35">
        <v>1027700167110</v>
      </c>
      <c r="C226" s="19" t="s">
        <v>626</v>
      </c>
      <c r="D226" s="63" t="s">
        <v>299</v>
      </c>
      <c r="E226" s="63"/>
      <c r="F226" s="7">
        <v>332223.98</v>
      </c>
      <c r="G226" s="8">
        <f t="shared" si="9"/>
        <v>6.5619013972095544E-5</v>
      </c>
      <c r="K226" s="48"/>
      <c r="L226" s="48"/>
    </row>
    <row r="227" spans="1:12" ht="30" x14ac:dyDescent="0.25">
      <c r="A227" s="26" t="s">
        <v>301</v>
      </c>
      <c r="B227" s="35">
        <v>1027700167110</v>
      </c>
      <c r="C227" s="36" t="s">
        <v>532</v>
      </c>
      <c r="D227" s="63" t="s">
        <v>299</v>
      </c>
      <c r="E227" s="63"/>
      <c r="F227" s="7">
        <v>4360365.72</v>
      </c>
      <c r="G227" s="8">
        <f t="shared" si="9"/>
        <v>8.6123493886301186E-4</v>
      </c>
      <c r="K227" s="48"/>
      <c r="L227" s="48"/>
    </row>
    <row r="228" spans="1:12" ht="30" x14ac:dyDescent="0.25">
      <c r="A228" s="26" t="s">
        <v>301</v>
      </c>
      <c r="B228" s="35">
        <v>1027700167110</v>
      </c>
      <c r="C228" s="36" t="s">
        <v>533</v>
      </c>
      <c r="D228" s="63" t="s">
        <v>299</v>
      </c>
      <c r="E228" s="63"/>
      <c r="F228" s="7">
        <v>440642.14</v>
      </c>
      <c r="G228" s="8">
        <f t="shared" si="9"/>
        <v>8.7033159801872478E-5</v>
      </c>
      <c r="K228" s="48"/>
      <c r="L228" s="48"/>
    </row>
    <row r="229" spans="1:12" x14ac:dyDescent="0.25">
      <c r="A229" s="26" t="s">
        <v>298</v>
      </c>
      <c r="B229" s="61"/>
      <c r="C229" s="61"/>
      <c r="D229" s="60"/>
      <c r="E229" s="60"/>
      <c r="F229" s="7">
        <f>SUM(F222:F228)</f>
        <v>5292893.669999999</v>
      </c>
      <c r="G229" s="8">
        <f t="shared" si="9"/>
        <v>1.045422620259218E-3</v>
      </c>
      <c r="K229" s="48"/>
      <c r="L229" s="48"/>
    </row>
    <row r="231" spans="1:12" ht="15.75" x14ac:dyDescent="0.25">
      <c r="A231" s="3" t="s">
        <v>527</v>
      </c>
      <c r="B231" s="27"/>
    </row>
    <row r="232" spans="1:12" ht="30" x14ac:dyDescent="0.25">
      <c r="A232" s="26" t="s">
        <v>19</v>
      </c>
      <c r="B232" s="29" t="s">
        <v>1</v>
      </c>
      <c r="C232" s="25" t="s">
        <v>538</v>
      </c>
      <c r="D232" s="64" t="s">
        <v>542</v>
      </c>
      <c r="E232" s="65"/>
      <c r="F232" s="23" t="s">
        <v>18</v>
      </c>
      <c r="G232" s="26" t="s">
        <v>2</v>
      </c>
    </row>
    <row r="233" spans="1:12" ht="30" x14ac:dyDescent="0.25">
      <c r="A233" s="26" t="s">
        <v>300</v>
      </c>
      <c r="B233" s="37">
        <v>1027700167110</v>
      </c>
      <c r="C233" s="26" t="s">
        <v>539</v>
      </c>
      <c r="D233" s="66" t="s">
        <v>544</v>
      </c>
      <c r="E233" s="67"/>
      <c r="F233" s="44">
        <v>89998.27</v>
      </c>
      <c r="G233" s="45">
        <f t="shared" ref="G233:G239" si="10">F233/$F$266</f>
        <v>1.7775952646748825E-5</v>
      </c>
    </row>
    <row r="234" spans="1:12" ht="30" x14ac:dyDescent="0.25">
      <c r="A234" s="26" t="s">
        <v>300</v>
      </c>
      <c r="B234" s="37">
        <v>1027700167110</v>
      </c>
      <c r="C234" s="26" t="s">
        <v>539</v>
      </c>
      <c r="D234" s="66" t="s">
        <v>545</v>
      </c>
      <c r="E234" s="67"/>
      <c r="F234" s="44">
        <v>3894.94</v>
      </c>
      <c r="G234" s="45">
        <f t="shared" si="10"/>
        <v>7.693066655828813E-7</v>
      </c>
      <c r="J234" s="48"/>
      <c r="K234" s="48"/>
    </row>
    <row r="235" spans="1:12" ht="30.75" customHeight="1" x14ac:dyDescent="0.25">
      <c r="A235" s="26" t="s">
        <v>300</v>
      </c>
      <c r="B235" s="37">
        <v>1027700167110</v>
      </c>
      <c r="C235" s="26" t="s">
        <v>539</v>
      </c>
      <c r="D235" s="66" t="s">
        <v>546</v>
      </c>
      <c r="E235" s="67"/>
      <c r="F235" s="44">
        <v>4272.78</v>
      </c>
      <c r="G235" s="45">
        <f t="shared" si="10"/>
        <v>8.4393549953766253E-7</v>
      </c>
      <c r="J235" s="48"/>
      <c r="K235" s="48"/>
    </row>
    <row r="236" spans="1:12" ht="34.5" customHeight="1" x14ac:dyDescent="0.25">
      <c r="A236" s="26" t="s">
        <v>540</v>
      </c>
      <c r="B236" s="37">
        <v>1027700067328</v>
      </c>
      <c r="C236" s="26" t="s">
        <v>540</v>
      </c>
      <c r="D236" s="66" t="s">
        <v>543</v>
      </c>
      <c r="E236" s="67"/>
      <c r="F236" s="44">
        <v>40746.879999999997</v>
      </c>
      <c r="G236" s="45">
        <f t="shared" si="10"/>
        <v>8.0480948065196887E-6</v>
      </c>
      <c r="J236" s="48"/>
      <c r="K236" s="48"/>
    </row>
    <row r="237" spans="1:12" ht="30" x14ac:dyDescent="0.25">
      <c r="A237" s="26" t="s">
        <v>302</v>
      </c>
      <c r="B237" s="37">
        <v>1047796383030</v>
      </c>
      <c r="C237" s="26" t="s">
        <v>541</v>
      </c>
      <c r="D237" s="66" t="s">
        <v>547</v>
      </c>
      <c r="E237" s="67"/>
      <c r="F237" s="44">
        <v>21010158.289999999</v>
      </c>
      <c r="G237" s="45">
        <f t="shared" si="10"/>
        <v>4.1498084225812032E-3</v>
      </c>
      <c r="J237" s="48"/>
      <c r="K237" s="48"/>
    </row>
    <row r="238" spans="1:12" ht="30" x14ac:dyDescent="0.25">
      <c r="A238" s="26" t="s">
        <v>302</v>
      </c>
      <c r="B238" s="37">
        <v>1047796383030</v>
      </c>
      <c r="C238" s="26" t="s">
        <v>541</v>
      </c>
      <c r="D238" s="66" t="s">
        <v>548</v>
      </c>
      <c r="E238" s="67"/>
      <c r="F238" s="44">
        <v>949607.06</v>
      </c>
      <c r="G238" s="45">
        <f t="shared" si="10"/>
        <v>1.8756105124663363E-4</v>
      </c>
      <c r="J238" s="48"/>
      <c r="K238" s="48"/>
    </row>
    <row r="239" spans="1:12" x14ac:dyDescent="0.25">
      <c r="A239" s="26" t="s">
        <v>298</v>
      </c>
      <c r="B239" s="76"/>
      <c r="C239" s="64"/>
      <c r="D239" s="64"/>
      <c r="E239" s="65"/>
      <c r="F239" s="7">
        <f>SUM(F233:F238)</f>
        <v>22098678.219999999</v>
      </c>
      <c r="G239" s="8">
        <f t="shared" si="10"/>
        <v>4.3648067634462252E-3</v>
      </c>
      <c r="J239" s="48"/>
      <c r="K239" s="48"/>
    </row>
    <row r="241" spans="1:7" x14ac:dyDescent="0.25">
      <c r="A241" s="3" t="s">
        <v>528</v>
      </c>
    </row>
    <row r="242" spans="1:7" ht="46.5" customHeight="1" x14ac:dyDescent="0.25">
      <c r="A242" s="26" t="s">
        <v>20</v>
      </c>
      <c r="B242" s="61" t="s">
        <v>1</v>
      </c>
      <c r="C242" s="61"/>
      <c r="D242" s="61" t="s">
        <v>22</v>
      </c>
      <c r="E242" s="61"/>
      <c r="F242" s="32" t="s">
        <v>21</v>
      </c>
      <c r="G242" s="26" t="s">
        <v>2</v>
      </c>
    </row>
    <row r="243" spans="1:7" ht="29.25" customHeight="1" x14ac:dyDescent="0.25">
      <c r="A243" s="51" t="s">
        <v>761</v>
      </c>
      <c r="B243" s="70" t="s">
        <v>267</v>
      </c>
      <c r="C243" s="71"/>
      <c r="D243" s="58" t="s">
        <v>145</v>
      </c>
      <c r="E243" s="59"/>
      <c r="F243" s="38">
        <v>927.4</v>
      </c>
      <c r="G243" s="8">
        <f>F243/$F$266</f>
        <v>1.8317483752293081E-7</v>
      </c>
    </row>
    <row r="244" spans="1:7" ht="29.25" customHeight="1" x14ac:dyDescent="0.25">
      <c r="A244" s="51" t="s">
        <v>762</v>
      </c>
      <c r="B244" s="70" t="s">
        <v>227</v>
      </c>
      <c r="C244" s="71"/>
      <c r="D244" s="58" t="s">
        <v>583</v>
      </c>
      <c r="E244" s="59"/>
      <c r="F244" s="38">
        <v>147100</v>
      </c>
      <c r="G244" s="8">
        <f>F244/$F$266</f>
        <v>2.9054365537657021E-5</v>
      </c>
    </row>
    <row r="245" spans="1:7" ht="30" hidden="1" customHeight="1" x14ac:dyDescent="0.25">
      <c r="A245" s="26"/>
      <c r="B245" s="58"/>
      <c r="C245" s="59"/>
      <c r="D245" s="58"/>
      <c r="E245" s="59"/>
      <c r="F245" s="38">
        <v>0</v>
      </c>
      <c r="G245" s="8">
        <f>F245/$F$266</f>
        <v>0</v>
      </c>
    </row>
    <row r="246" spans="1:7" ht="16.5" customHeight="1" x14ac:dyDescent="0.25">
      <c r="A246" s="26" t="s">
        <v>298</v>
      </c>
      <c r="B246" s="68"/>
      <c r="C246" s="69"/>
      <c r="D246" s="58"/>
      <c r="E246" s="59"/>
      <c r="F246" s="7">
        <f>SUM(F243:F245)</f>
        <v>148027.4</v>
      </c>
      <c r="G246" s="8">
        <f>SUM(G243:G245)</f>
        <v>2.9237540375179951E-5</v>
      </c>
    </row>
    <row r="248" spans="1:7" x14ac:dyDescent="0.25">
      <c r="A248" s="3" t="s">
        <v>529</v>
      </c>
    </row>
    <row r="249" spans="1:7" ht="30" customHeight="1" x14ac:dyDescent="0.25">
      <c r="A249" s="26" t="s">
        <v>23</v>
      </c>
      <c r="B249" s="58" t="s">
        <v>20</v>
      </c>
      <c r="C249" s="59"/>
      <c r="D249" s="26" t="s">
        <v>22</v>
      </c>
      <c r="E249" s="26" t="s">
        <v>24</v>
      </c>
      <c r="F249" s="26" t="s">
        <v>21</v>
      </c>
      <c r="G249" s="26" t="s">
        <v>2</v>
      </c>
    </row>
    <row r="250" spans="1:7" ht="45" customHeight="1" x14ac:dyDescent="0.25">
      <c r="A250" s="26" t="s">
        <v>303</v>
      </c>
      <c r="B250" s="68" t="s">
        <v>162</v>
      </c>
      <c r="C250" s="69"/>
      <c r="D250" s="51" t="s">
        <v>90</v>
      </c>
      <c r="E250" s="2">
        <v>55824</v>
      </c>
      <c r="F250" s="7">
        <v>72469288.609999999</v>
      </c>
      <c r="G250" s="8">
        <f t="shared" ref="G250:G258" si="11">F250/$F$266</f>
        <v>1.4313726726913015E-2</v>
      </c>
    </row>
    <row r="251" spans="1:7" ht="45" customHeight="1" x14ac:dyDescent="0.25">
      <c r="A251" s="26" t="s">
        <v>303</v>
      </c>
      <c r="B251" s="68" t="s">
        <v>162</v>
      </c>
      <c r="C251" s="69"/>
      <c r="D251" s="51" t="s">
        <v>125</v>
      </c>
      <c r="E251" s="2">
        <v>45196</v>
      </c>
      <c r="F251" s="7">
        <v>30042200.600000001</v>
      </c>
      <c r="G251" s="8">
        <f t="shared" si="11"/>
        <v>5.9337666742897291E-3</v>
      </c>
    </row>
    <row r="252" spans="1:7" ht="45" customHeight="1" x14ac:dyDescent="0.25">
      <c r="A252" s="26" t="s">
        <v>303</v>
      </c>
      <c r="B252" s="68" t="s">
        <v>162</v>
      </c>
      <c r="C252" s="69"/>
      <c r="D252" s="49" t="s">
        <v>760</v>
      </c>
      <c r="E252" s="2">
        <v>158287</v>
      </c>
      <c r="F252" s="7">
        <v>146002429.25</v>
      </c>
      <c r="G252" s="8">
        <f t="shared" si="11"/>
        <v>2.8837579529676461E-2</v>
      </c>
    </row>
    <row r="253" spans="1:7" ht="45" customHeight="1" x14ac:dyDescent="0.25">
      <c r="A253" s="26" t="s">
        <v>303</v>
      </c>
      <c r="B253" s="68" t="s">
        <v>162</v>
      </c>
      <c r="C253" s="69"/>
      <c r="D253" s="51" t="s">
        <v>91</v>
      </c>
      <c r="E253" s="2">
        <v>1386</v>
      </c>
      <c r="F253" s="7">
        <v>1546463.31</v>
      </c>
      <c r="G253" s="8">
        <f t="shared" si="11"/>
        <v>3.0544874438691376E-4</v>
      </c>
    </row>
    <row r="254" spans="1:7" ht="45" customHeight="1" x14ac:dyDescent="0.25">
      <c r="A254" s="26" t="s">
        <v>303</v>
      </c>
      <c r="B254" s="68" t="s">
        <v>162</v>
      </c>
      <c r="C254" s="69"/>
      <c r="D254" s="26" t="s">
        <v>90</v>
      </c>
      <c r="E254" s="2">
        <v>962</v>
      </c>
      <c r="F254" s="7">
        <v>1248844.98</v>
      </c>
      <c r="G254" s="8">
        <f t="shared" si="11"/>
        <v>2.4666484397544509E-4</v>
      </c>
    </row>
    <row r="255" spans="1:7" ht="45" customHeight="1" x14ac:dyDescent="0.25">
      <c r="A255" s="26" t="s">
        <v>303</v>
      </c>
      <c r="B255" s="68" t="s">
        <v>162</v>
      </c>
      <c r="C255" s="69"/>
      <c r="D255" s="51" t="s">
        <v>91</v>
      </c>
      <c r="E255" s="2">
        <v>31458</v>
      </c>
      <c r="F255" s="7">
        <v>35100031.119999997</v>
      </c>
      <c r="G255" s="8">
        <f t="shared" si="11"/>
        <v>6.9327609418328821E-3</v>
      </c>
    </row>
    <row r="256" spans="1:7" ht="45" customHeight="1" x14ac:dyDescent="0.25">
      <c r="A256" s="26" t="s">
        <v>303</v>
      </c>
      <c r="B256" s="68" t="s">
        <v>162</v>
      </c>
      <c r="C256" s="69"/>
      <c r="D256" s="51" t="s">
        <v>91</v>
      </c>
      <c r="E256" s="6">
        <v>1115</v>
      </c>
      <c r="F256" s="7">
        <v>1244088.46</v>
      </c>
      <c r="G256" s="8">
        <f t="shared" si="11"/>
        <v>2.457253628689381E-4</v>
      </c>
    </row>
    <row r="257" spans="1:7" ht="45" hidden="1" customHeight="1" x14ac:dyDescent="0.25">
      <c r="A257" s="26" t="s">
        <v>303</v>
      </c>
      <c r="B257" s="68" t="s">
        <v>162</v>
      </c>
      <c r="C257" s="69"/>
      <c r="D257" s="26" t="s">
        <v>738</v>
      </c>
      <c r="E257" s="6">
        <v>0</v>
      </c>
      <c r="F257" s="7">
        <v>0</v>
      </c>
      <c r="G257" s="8">
        <f t="shared" si="11"/>
        <v>0</v>
      </c>
    </row>
    <row r="258" spans="1:7" x14ac:dyDescent="0.25">
      <c r="A258" s="26" t="s">
        <v>298</v>
      </c>
      <c r="B258" s="77"/>
      <c r="C258" s="77"/>
      <c r="D258" s="31"/>
      <c r="E258" s="1"/>
      <c r="F258" s="7">
        <f>SUM(F250:F257)</f>
        <v>287653346.32999998</v>
      </c>
      <c r="G258" s="8">
        <f t="shared" si="11"/>
        <v>5.6815672823943383E-2</v>
      </c>
    </row>
    <row r="260" spans="1:7" x14ac:dyDescent="0.25">
      <c r="A260" s="3" t="s">
        <v>530</v>
      </c>
    </row>
    <row r="261" spans="1:7" ht="30" x14ac:dyDescent="0.25">
      <c r="A261" s="78" t="s">
        <v>25</v>
      </c>
      <c r="B261" s="79"/>
      <c r="C261" s="79"/>
      <c r="D261" s="79"/>
      <c r="E261" s="80"/>
      <c r="F261" s="26" t="s">
        <v>21</v>
      </c>
      <c r="G261" s="26" t="s">
        <v>2</v>
      </c>
    </row>
    <row r="262" spans="1:7" ht="15" hidden="1" customHeight="1" x14ac:dyDescent="0.25">
      <c r="A262" s="72"/>
      <c r="B262" s="73"/>
      <c r="C262" s="73"/>
      <c r="D262" s="73"/>
      <c r="E262" s="74"/>
      <c r="F262" s="7"/>
      <c r="G262" s="8">
        <f>F262/$F$266</f>
        <v>0</v>
      </c>
    </row>
    <row r="263" spans="1:7" ht="15" hidden="1" customHeight="1" x14ac:dyDescent="0.25">
      <c r="A263" s="72"/>
      <c r="B263" s="73"/>
      <c r="C263" s="73"/>
      <c r="D263" s="73"/>
      <c r="E263" s="74"/>
      <c r="F263" s="7"/>
      <c r="G263" s="8">
        <f>F263/$F$266</f>
        <v>0</v>
      </c>
    </row>
    <row r="264" spans="1:7" ht="15" customHeight="1" x14ac:dyDescent="0.25">
      <c r="A264" s="58" t="s">
        <v>298</v>
      </c>
      <c r="B264" s="75"/>
      <c r="C264" s="75"/>
      <c r="D264" s="75"/>
      <c r="E264" s="59"/>
      <c r="F264" s="7"/>
      <c r="G264" s="8"/>
    </row>
    <row r="266" spans="1:7" x14ac:dyDescent="0.25">
      <c r="A266" s="53" t="s">
        <v>26</v>
      </c>
      <c r="B266" s="54"/>
      <c r="C266" s="54"/>
      <c r="D266" s="54"/>
      <c r="E266" s="55"/>
      <c r="F266" s="7">
        <f>F188+F210+F214+F218+F229+F239+F246+F258+F264+F205</f>
        <v>5062922465.4499998</v>
      </c>
      <c r="G266" s="8">
        <f>F266/$F$266</f>
        <v>1</v>
      </c>
    </row>
  </sheetData>
  <mergeCells count="46">
    <mergeCell ref="A262:E262"/>
    <mergeCell ref="A264:E264"/>
    <mergeCell ref="B239:E239"/>
    <mergeCell ref="B258:C258"/>
    <mergeCell ref="A261:E261"/>
    <mergeCell ref="B250:C250"/>
    <mergeCell ref="D243:E243"/>
    <mergeCell ref="B243:C243"/>
    <mergeCell ref="A263:E263"/>
    <mergeCell ref="B255:C255"/>
    <mergeCell ref="B251:C251"/>
    <mergeCell ref="B252:C252"/>
    <mergeCell ref="B253:C253"/>
    <mergeCell ref="B256:C256"/>
    <mergeCell ref="B257:C257"/>
    <mergeCell ref="B254:C254"/>
    <mergeCell ref="D218:E218"/>
    <mergeCell ref="B246:C246"/>
    <mergeCell ref="D246:E246"/>
    <mergeCell ref="D236:E236"/>
    <mergeCell ref="D237:E237"/>
    <mergeCell ref="D238:E238"/>
    <mergeCell ref="D234:E234"/>
    <mergeCell ref="D235:E235"/>
    <mergeCell ref="D227:E227"/>
    <mergeCell ref="D228:E228"/>
    <mergeCell ref="B245:C245"/>
    <mergeCell ref="D245:E245"/>
    <mergeCell ref="D244:E244"/>
    <mergeCell ref="B244:C244"/>
    <mergeCell ref="A266:E266"/>
    <mergeCell ref="A1:G1"/>
    <mergeCell ref="B249:C249"/>
    <mergeCell ref="D229:E229"/>
    <mergeCell ref="B242:C242"/>
    <mergeCell ref="D242:E242"/>
    <mergeCell ref="B229:C229"/>
    <mergeCell ref="D222:E222"/>
    <mergeCell ref="D217:E217"/>
    <mergeCell ref="D221:E221"/>
    <mergeCell ref="D223:E223"/>
    <mergeCell ref="D224:E224"/>
    <mergeCell ref="D226:E226"/>
    <mergeCell ref="D232:E232"/>
    <mergeCell ref="D233:E233"/>
    <mergeCell ref="D225:E2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0"/>
  <sheetViews>
    <sheetView zoomScale="90" zoomScaleNormal="90" workbookViewId="0">
      <selection activeCell="A218" sqref="A218:E218"/>
    </sheetView>
  </sheetViews>
  <sheetFormatPr defaultRowHeight="15" x14ac:dyDescent="0.25"/>
  <cols>
    <col min="1" max="1" width="73.28515625" style="3" customWidth="1"/>
    <col min="2" max="2" width="62.5703125" style="3" customWidth="1"/>
    <col min="3" max="3" width="35.5703125" style="3" customWidth="1"/>
    <col min="4" max="4" width="28.5703125" style="3" customWidth="1"/>
    <col min="5" max="6" width="25.85546875" style="3" customWidth="1"/>
    <col min="7" max="7" width="27.28515625" style="3" customWidth="1"/>
    <col min="8" max="8" width="17.5703125" style="3" customWidth="1"/>
    <col min="9" max="9" width="21.5703125" style="3" customWidth="1"/>
    <col min="10" max="10" width="22" style="3" customWidth="1"/>
    <col min="11" max="11" width="19.85546875" style="3" customWidth="1"/>
    <col min="12" max="12" width="0" style="3" hidden="1" customWidth="1"/>
    <col min="13" max="13" width="14.85546875" style="3" hidden="1" customWidth="1"/>
    <col min="14" max="14" width="14.28515625" style="3" hidden="1" customWidth="1"/>
    <col min="15" max="15" width="12.42578125" style="3" hidden="1" customWidth="1"/>
    <col min="16" max="16" width="12" style="3" hidden="1" customWidth="1"/>
    <col min="17" max="17" width="32.7109375" style="3" hidden="1" customWidth="1"/>
    <col min="18" max="25" width="0" style="3" hidden="1" customWidth="1"/>
    <col min="26" max="26" width="34.5703125" style="3" hidden="1" customWidth="1"/>
    <col min="27" max="29" width="0" style="3" hidden="1" customWidth="1"/>
    <col min="30" max="30" width="18" style="3" customWidth="1"/>
    <col min="31" max="31" width="19.7109375" style="3" customWidth="1"/>
    <col min="32" max="56" width="0" style="3" hidden="1" customWidth="1"/>
    <col min="57" max="57" width="43.42578125" style="3" bestFit="1" customWidth="1"/>
    <col min="58" max="16384" width="9.140625" style="3"/>
  </cols>
  <sheetData>
    <row r="1" spans="1:7" ht="33.75" customHeight="1" x14ac:dyDescent="0.25">
      <c r="A1" s="56" t="s">
        <v>758</v>
      </c>
      <c r="B1" s="57"/>
      <c r="C1" s="57"/>
      <c r="D1" s="57"/>
      <c r="E1" s="57"/>
      <c r="F1" s="57"/>
      <c r="G1" s="57"/>
    </row>
    <row r="2" spans="1:7" ht="18.75" x14ac:dyDescent="0.3">
      <c r="A2" s="4"/>
      <c r="B2" s="4"/>
      <c r="C2" s="4"/>
    </row>
    <row r="3" spans="1:7" x14ac:dyDescent="0.25">
      <c r="A3" s="3" t="s">
        <v>521</v>
      </c>
    </row>
    <row r="4" spans="1:7" ht="45" x14ac:dyDescent="0.25">
      <c r="A4" s="5" t="s">
        <v>0</v>
      </c>
      <c r="B4" s="5" t="s">
        <v>20</v>
      </c>
      <c r="C4" s="5" t="s">
        <v>1</v>
      </c>
      <c r="D4" s="5" t="s">
        <v>22</v>
      </c>
      <c r="E4" s="5" t="s">
        <v>10</v>
      </c>
      <c r="F4" s="5" t="s">
        <v>6</v>
      </c>
      <c r="G4" s="5" t="s">
        <v>520</v>
      </c>
    </row>
    <row r="5" spans="1:7" ht="30" x14ac:dyDescent="0.25">
      <c r="A5" s="5" t="s">
        <v>444</v>
      </c>
      <c r="B5" s="5" t="s">
        <v>198</v>
      </c>
      <c r="C5" s="5" t="s">
        <v>199</v>
      </c>
      <c r="D5" s="5" t="s">
        <v>466</v>
      </c>
      <c r="E5" s="6">
        <v>1002</v>
      </c>
      <c r="F5" s="7">
        <v>969645.42</v>
      </c>
      <c r="G5" s="8">
        <f t="shared" ref="G5:G36" si="0">F5/$F$220</f>
        <v>6.3041533482062018E-4</v>
      </c>
    </row>
    <row r="6" spans="1:7" x14ac:dyDescent="0.25">
      <c r="A6" s="5" t="s">
        <v>27</v>
      </c>
      <c r="B6" s="5" t="s">
        <v>162</v>
      </c>
      <c r="C6" s="5" t="s">
        <v>163</v>
      </c>
      <c r="D6" s="5" t="s">
        <v>687</v>
      </c>
      <c r="E6" s="6">
        <v>36400</v>
      </c>
      <c r="F6" s="7">
        <v>36605092</v>
      </c>
      <c r="G6" s="8">
        <f t="shared" si="0"/>
        <v>2.3798814343205583E-2</v>
      </c>
    </row>
    <row r="7" spans="1:7" x14ac:dyDescent="0.25">
      <c r="A7" s="5" t="s">
        <v>511</v>
      </c>
      <c r="B7" s="5" t="s">
        <v>292</v>
      </c>
      <c r="C7" s="5" t="s">
        <v>293</v>
      </c>
      <c r="D7" s="5" t="s">
        <v>58</v>
      </c>
      <c r="E7" s="6">
        <v>9840</v>
      </c>
      <c r="F7" s="7">
        <v>9756950.4000000004</v>
      </c>
      <c r="G7" s="8">
        <f t="shared" si="0"/>
        <v>6.3434849754090356E-3</v>
      </c>
    </row>
    <row r="8" spans="1:7" ht="23.25" customHeight="1" x14ac:dyDescent="0.25">
      <c r="A8" s="5" t="s">
        <v>452</v>
      </c>
      <c r="B8" s="5" t="s">
        <v>246</v>
      </c>
      <c r="C8" s="5" t="s">
        <v>247</v>
      </c>
      <c r="D8" s="5" t="s">
        <v>474</v>
      </c>
      <c r="E8" s="6">
        <v>5530</v>
      </c>
      <c r="F8" s="7">
        <v>5664379</v>
      </c>
      <c r="G8" s="8">
        <f t="shared" si="0"/>
        <v>3.6826981391155228E-3</v>
      </c>
    </row>
    <row r="9" spans="1:7" ht="30" x14ac:dyDescent="0.25">
      <c r="A9" s="5" t="s">
        <v>382</v>
      </c>
      <c r="B9" s="5" t="s">
        <v>246</v>
      </c>
      <c r="C9" s="5" t="s">
        <v>247</v>
      </c>
      <c r="D9" s="5" t="s">
        <v>110</v>
      </c>
      <c r="E9" s="6">
        <v>333</v>
      </c>
      <c r="F9" s="7">
        <v>340226.1</v>
      </c>
      <c r="G9" s="8">
        <f t="shared" si="0"/>
        <v>2.2119812698771245E-4</v>
      </c>
    </row>
    <row r="10" spans="1:7" x14ac:dyDescent="0.25">
      <c r="A10" s="5" t="s">
        <v>740</v>
      </c>
      <c r="B10" s="5" t="s">
        <v>162</v>
      </c>
      <c r="C10" s="5" t="s">
        <v>163</v>
      </c>
      <c r="D10" s="5" t="s">
        <v>739</v>
      </c>
      <c r="E10" s="6">
        <v>550</v>
      </c>
      <c r="F10" s="7">
        <v>543108.5</v>
      </c>
      <c r="G10" s="8">
        <f t="shared" si="0"/>
        <v>3.531021957195701E-4</v>
      </c>
    </row>
    <row r="11" spans="1:7" ht="30" x14ac:dyDescent="0.25">
      <c r="A11" s="5" t="s">
        <v>326</v>
      </c>
      <c r="B11" s="5" t="s">
        <v>190</v>
      </c>
      <c r="C11" s="5" t="s">
        <v>191</v>
      </c>
      <c r="D11" s="5" t="s">
        <v>148</v>
      </c>
      <c r="E11" s="6">
        <v>24500</v>
      </c>
      <c r="F11" s="7">
        <v>24326744.329999998</v>
      </c>
      <c r="G11" s="8">
        <f t="shared" si="0"/>
        <v>1.5816041983566086E-2</v>
      </c>
    </row>
    <row r="12" spans="1:7" ht="30" x14ac:dyDescent="0.25">
      <c r="A12" s="5" t="s">
        <v>416</v>
      </c>
      <c r="B12" s="5" t="s">
        <v>276</v>
      </c>
      <c r="C12" s="5" t="s">
        <v>277</v>
      </c>
      <c r="D12" s="5" t="s">
        <v>53</v>
      </c>
      <c r="E12" s="6">
        <v>48000</v>
      </c>
      <c r="F12" s="7">
        <v>47632320</v>
      </c>
      <c r="G12" s="8">
        <f t="shared" si="0"/>
        <v>3.0968170778430452E-2</v>
      </c>
    </row>
    <row r="13" spans="1:7" ht="30" x14ac:dyDescent="0.25">
      <c r="A13" s="5" t="s">
        <v>455</v>
      </c>
      <c r="B13" s="5" t="s">
        <v>276</v>
      </c>
      <c r="C13" s="5" t="s">
        <v>277</v>
      </c>
      <c r="D13" s="5" t="s">
        <v>477</v>
      </c>
      <c r="E13" s="6">
        <v>12150</v>
      </c>
      <c r="F13" s="7">
        <v>12022911</v>
      </c>
      <c r="G13" s="8">
        <f t="shared" si="0"/>
        <v>7.8167001124839191E-3</v>
      </c>
    </row>
    <row r="14" spans="1:7" ht="30" x14ac:dyDescent="0.25">
      <c r="A14" s="5" t="s">
        <v>383</v>
      </c>
      <c r="B14" s="5" t="s">
        <v>246</v>
      </c>
      <c r="C14" s="5" t="s">
        <v>247</v>
      </c>
      <c r="D14" s="5" t="s">
        <v>111</v>
      </c>
      <c r="E14" s="6">
        <v>4700</v>
      </c>
      <c r="F14" s="7">
        <v>4623390</v>
      </c>
      <c r="G14" s="8">
        <f t="shared" si="0"/>
        <v>3.0058987489017448E-3</v>
      </c>
    </row>
    <row r="15" spans="1:7" ht="30" x14ac:dyDescent="0.25">
      <c r="A15" s="5" t="s">
        <v>661</v>
      </c>
      <c r="B15" s="5" t="s">
        <v>198</v>
      </c>
      <c r="C15" s="5" t="s">
        <v>199</v>
      </c>
      <c r="D15" s="5" t="s">
        <v>658</v>
      </c>
      <c r="E15" s="6">
        <v>1000</v>
      </c>
      <c r="F15" s="7">
        <v>938170</v>
      </c>
      <c r="G15" s="8">
        <f t="shared" si="0"/>
        <v>6.099515786591981E-4</v>
      </c>
    </row>
    <row r="16" spans="1:7" ht="30" x14ac:dyDescent="0.25">
      <c r="A16" s="5" t="s">
        <v>453</v>
      </c>
      <c r="B16" s="5" t="s">
        <v>246</v>
      </c>
      <c r="C16" s="5" t="s">
        <v>247</v>
      </c>
      <c r="D16" s="5" t="s">
        <v>475</v>
      </c>
      <c r="E16" s="6">
        <v>100</v>
      </c>
      <c r="F16" s="7">
        <v>103368.47</v>
      </c>
      <c r="G16" s="8">
        <f t="shared" si="0"/>
        <v>6.7205049681919011E-5</v>
      </c>
    </row>
    <row r="17" spans="1:7" x14ac:dyDescent="0.25">
      <c r="A17" s="5" t="s">
        <v>706</v>
      </c>
      <c r="B17" s="5" t="s">
        <v>162</v>
      </c>
      <c r="C17" s="5" t="s">
        <v>163</v>
      </c>
      <c r="D17" s="5" t="s">
        <v>704</v>
      </c>
      <c r="E17" s="6">
        <v>250</v>
      </c>
      <c r="F17" s="7">
        <v>242042.5</v>
      </c>
      <c r="G17" s="8">
        <f t="shared" si="0"/>
        <v>1.5736402248805542E-4</v>
      </c>
    </row>
    <row r="18" spans="1:7" ht="30" x14ac:dyDescent="0.25">
      <c r="A18" s="5" t="s">
        <v>389</v>
      </c>
      <c r="B18" s="5" t="s">
        <v>246</v>
      </c>
      <c r="C18" s="5" t="s">
        <v>247</v>
      </c>
      <c r="D18" s="5" t="s">
        <v>113</v>
      </c>
      <c r="E18" s="6">
        <v>140</v>
      </c>
      <c r="F18" s="7">
        <v>142635.53</v>
      </c>
      <c r="G18" s="8">
        <f t="shared" si="0"/>
        <v>9.2734543522380176E-5</v>
      </c>
    </row>
    <row r="19" spans="1:7" x14ac:dyDescent="0.25">
      <c r="A19" s="5" t="s">
        <v>443</v>
      </c>
      <c r="B19" s="5" t="s">
        <v>168</v>
      </c>
      <c r="C19" s="5" t="s">
        <v>169</v>
      </c>
      <c r="D19" s="5" t="s">
        <v>465</v>
      </c>
      <c r="E19" s="6">
        <v>5000</v>
      </c>
      <c r="F19" s="7">
        <v>5024110.95</v>
      </c>
      <c r="G19" s="8">
        <f t="shared" si="0"/>
        <v>3.266427625389283E-3</v>
      </c>
    </row>
    <row r="20" spans="1:7" ht="30" x14ac:dyDescent="0.25">
      <c r="A20" s="5" t="s">
        <v>316</v>
      </c>
      <c r="B20" s="5" t="s">
        <v>178</v>
      </c>
      <c r="C20" s="5" t="s">
        <v>179</v>
      </c>
      <c r="D20" s="5" t="s">
        <v>116</v>
      </c>
      <c r="E20" s="6">
        <v>491</v>
      </c>
      <c r="F20" s="7">
        <v>491948.75</v>
      </c>
      <c r="G20" s="8">
        <f t="shared" si="0"/>
        <v>3.1984066499879464E-4</v>
      </c>
    </row>
    <row r="21" spans="1:7" ht="30" x14ac:dyDescent="0.25">
      <c r="A21" s="5" t="s">
        <v>385</v>
      </c>
      <c r="B21" s="5" t="s">
        <v>246</v>
      </c>
      <c r="C21" s="5" t="s">
        <v>247</v>
      </c>
      <c r="D21" s="5" t="s">
        <v>112</v>
      </c>
      <c r="E21" s="6">
        <v>4000</v>
      </c>
      <c r="F21" s="7">
        <v>4104600</v>
      </c>
      <c r="G21" s="8">
        <f t="shared" si="0"/>
        <v>2.6686072351114879E-3</v>
      </c>
    </row>
    <row r="22" spans="1:7" x14ac:dyDescent="0.25">
      <c r="A22" s="5" t="s">
        <v>39</v>
      </c>
      <c r="B22" s="5" t="s">
        <v>162</v>
      </c>
      <c r="C22" s="5" t="s">
        <v>163</v>
      </c>
      <c r="D22" s="5" t="s">
        <v>128</v>
      </c>
      <c r="E22" s="6">
        <v>14500</v>
      </c>
      <c r="F22" s="7">
        <v>14659790</v>
      </c>
      <c r="G22" s="8">
        <f t="shared" si="0"/>
        <v>9.5310679869451444E-3</v>
      </c>
    </row>
    <row r="23" spans="1:7" ht="30" x14ac:dyDescent="0.25">
      <c r="A23" s="5" t="s">
        <v>359</v>
      </c>
      <c r="B23" s="5" t="s">
        <v>230</v>
      </c>
      <c r="C23" s="5" t="s">
        <v>231</v>
      </c>
      <c r="D23" s="5" t="s">
        <v>77</v>
      </c>
      <c r="E23" s="6">
        <v>5144</v>
      </c>
      <c r="F23" s="7">
        <v>4938702.96</v>
      </c>
      <c r="G23" s="8">
        <f t="shared" si="0"/>
        <v>3.2108995885403013E-3</v>
      </c>
    </row>
    <row r="24" spans="1:7" ht="30" x14ac:dyDescent="0.25">
      <c r="A24" s="5" t="s">
        <v>400</v>
      </c>
      <c r="B24" s="5" t="s">
        <v>256</v>
      </c>
      <c r="C24" s="5" t="s">
        <v>257</v>
      </c>
      <c r="D24" s="5" t="s">
        <v>135</v>
      </c>
      <c r="E24" s="6">
        <v>1660</v>
      </c>
      <c r="F24" s="7">
        <v>1703807.4</v>
      </c>
      <c r="G24" s="8">
        <f t="shared" si="0"/>
        <v>1.1077310224812387E-3</v>
      </c>
    </row>
    <row r="25" spans="1:7" x14ac:dyDescent="0.25">
      <c r="A25" s="5" t="s">
        <v>42</v>
      </c>
      <c r="B25" s="5" t="s">
        <v>162</v>
      </c>
      <c r="C25" s="5" t="s">
        <v>163</v>
      </c>
      <c r="D25" s="5" t="s">
        <v>90</v>
      </c>
      <c r="E25" s="6">
        <v>9000</v>
      </c>
      <c r="F25" s="7">
        <v>12355964.369999999</v>
      </c>
      <c r="G25" s="8">
        <f t="shared" si="0"/>
        <v>8.0332348863620708E-3</v>
      </c>
    </row>
    <row r="26" spans="1:7" ht="30" x14ac:dyDescent="0.25">
      <c r="A26" s="5" t="s">
        <v>362</v>
      </c>
      <c r="B26" s="5" t="s">
        <v>230</v>
      </c>
      <c r="C26" s="5" t="s">
        <v>231</v>
      </c>
      <c r="D26" s="5" t="s">
        <v>78</v>
      </c>
      <c r="E26" s="6">
        <v>22100</v>
      </c>
      <c r="F26" s="7">
        <v>21747284</v>
      </c>
      <c r="G26" s="8">
        <f t="shared" si="0"/>
        <v>1.413900487901971E-2</v>
      </c>
    </row>
    <row r="27" spans="1:7" ht="30" x14ac:dyDescent="0.25">
      <c r="A27" s="5" t="s">
        <v>335</v>
      </c>
      <c r="B27" s="5" t="s">
        <v>198</v>
      </c>
      <c r="C27" s="5" t="s">
        <v>199</v>
      </c>
      <c r="D27" s="5" t="s">
        <v>101</v>
      </c>
      <c r="E27" s="6">
        <v>4700</v>
      </c>
      <c r="F27" s="7">
        <v>4438907.95</v>
      </c>
      <c r="G27" s="8">
        <f t="shared" si="0"/>
        <v>2.8859576746489068E-3</v>
      </c>
    </row>
    <row r="28" spans="1:7" x14ac:dyDescent="0.25">
      <c r="A28" s="5" t="s">
        <v>374</v>
      </c>
      <c r="B28" s="5" t="s">
        <v>236</v>
      </c>
      <c r="C28" s="5" t="s">
        <v>237</v>
      </c>
      <c r="D28" s="5" t="s">
        <v>87</v>
      </c>
      <c r="E28" s="6">
        <v>342</v>
      </c>
      <c r="F28" s="7">
        <v>338655.24</v>
      </c>
      <c r="G28" s="8">
        <f t="shared" si="0"/>
        <v>2.2017683176738716E-4</v>
      </c>
    </row>
    <row r="29" spans="1:7" x14ac:dyDescent="0.25">
      <c r="A29" s="5" t="s">
        <v>707</v>
      </c>
      <c r="B29" s="5" t="s">
        <v>266</v>
      </c>
      <c r="C29" s="5">
        <v>1027700049486</v>
      </c>
      <c r="D29" s="5" t="s">
        <v>705</v>
      </c>
      <c r="E29" s="6">
        <v>3000</v>
      </c>
      <c r="F29" s="7">
        <v>3043200</v>
      </c>
      <c r="G29" s="8">
        <f t="shared" si="0"/>
        <v>1.9785376255643133E-3</v>
      </c>
    </row>
    <row r="30" spans="1:7" ht="30" x14ac:dyDescent="0.25">
      <c r="A30" s="5" t="s">
        <v>364</v>
      </c>
      <c r="B30" s="5" t="s">
        <v>230</v>
      </c>
      <c r="C30" s="5" t="s">
        <v>231</v>
      </c>
      <c r="D30" s="5" t="s">
        <v>587</v>
      </c>
      <c r="E30" s="6">
        <v>2440</v>
      </c>
      <c r="F30" s="7">
        <v>2359310.2200000002</v>
      </c>
      <c r="G30" s="8">
        <f t="shared" si="0"/>
        <v>1.533906427657866E-3</v>
      </c>
    </row>
    <row r="31" spans="1:7" x14ac:dyDescent="0.25">
      <c r="A31" s="5" t="s">
        <v>406</v>
      </c>
      <c r="B31" s="5" t="s">
        <v>266</v>
      </c>
      <c r="C31" s="5" t="s">
        <v>267</v>
      </c>
      <c r="D31" s="5" t="s">
        <v>145</v>
      </c>
      <c r="E31" s="6">
        <v>9220</v>
      </c>
      <c r="F31" s="7">
        <v>9223688</v>
      </c>
      <c r="G31" s="8">
        <f t="shared" si="0"/>
        <v>5.9967842253108731E-3</v>
      </c>
    </row>
    <row r="32" spans="1:7" x14ac:dyDescent="0.25">
      <c r="A32" s="5" t="s">
        <v>439</v>
      </c>
      <c r="B32" s="5" t="s">
        <v>486</v>
      </c>
      <c r="C32" s="5" t="s">
        <v>487</v>
      </c>
      <c r="D32" s="5" t="s">
        <v>461</v>
      </c>
      <c r="E32" s="6">
        <v>142</v>
      </c>
      <c r="F32" s="7">
        <v>86563.199999999997</v>
      </c>
      <c r="G32" s="8">
        <f t="shared" si="0"/>
        <v>5.6279097065341992E-5</v>
      </c>
    </row>
    <row r="33" spans="1:7" x14ac:dyDescent="0.25">
      <c r="A33" s="5" t="s">
        <v>437</v>
      </c>
      <c r="B33" s="5" t="s">
        <v>164</v>
      </c>
      <c r="C33" s="5" t="s">
        <v>165</v>
      </c>
      <c r="D33" s="5" t="s">
        <v>459</v>
      </c>
      <c r="E33" s="6">
        <v>220</v>
      </c>
      <c r="F33" s="7">
        <v>144241.9</v>
      </c>
      <c r="G33" s="8">
        <f t="shared" si="0"/>
        <v>9.3778925582572659E-5</v>
      </c>
    </row>
    <row r="34" spans="1:7" x14ac:dyDescent="0.25">
      <c r="A34" s="5" t="s">
        <v>41</v>
      </c>
      <c r="B34" s="5" t="s">
        <v>162</v>
      </c>
      <c r="C34" s="5" t="s">
        <v>163</v>
      </c>
      <c r="D34" s="5" t="s">
        <v>130</v>
      </c>
      <c r="E34" s="6">
        <v>18850</v>
      </c>
      <c r="F34" s="7">
        <v>19006832</v>
      </c>
      <c r="G34" s="8">
        <f t="shared" si="0"/>
        <v>1.2357298979620073E-2</v>
      </c>
    </row>
    <row r="35" spans="1:7" x14ac:dyDescent="0.25">
      <c r="A35" s="5" t="s">
        <v>440</v>
      </c>
      <c r="B35" s="5" t="s">
        <v>488</v>
      </c>
      <c r="C35" s="5" t="s">
        <v>489</v>
      </c>
      <c r="D35" s="5" t="s">
        <v>462</v>
      </c>
      <c r="E35" s="6">
        <v>14717</v>
      </c>
      <c r="F35" s="7">
        <v>2205931.13</v>
      </c>
      <c r="G35" s="8">
        <f t="shared" si="0"/>
        <v>1.434186954557243E-3</v>
      </c>
    </row>
    <row r="36" spans="1:7" ht="30" x14ac:dyDescent="0.25">
      <c r="A36" s="5" t="s">
        <v>384</v>
      </c>
      <c r="B36" s="5" t="s">
        <v>246</v>
      </c>
      <c r="C36" s="5" t="s">
        <v>247</v>
      </c>
      <c r="D36" s="5" t="s">
        <v>106</v>
      </c>
      <c r="E36" s="6">
        <v>1800</v>
      </c>
      <c r="F36" s="7">
        <v>1838559.1</v>
      </c>
      <c r="G36" s="8">
        <f t="shared" si="0"/>
        <v>1.1953398909613764E-3</v>
      </c>
    </row>
    <row r="37" spans="1:7" x14ac:dyDescent="0.25">
      <c r="A37" s="5" t="s">
        <v>28</v>
      </c>
      <c r="B37" s="5" t="s">
        <v>162</v>
      </c>
      <c r="C37" s="5" t="s">
        <v>163</v>
      </c>
      <c r="D37" s="5" t="s">
        <v>117</v>
      </c>
      <c r="E37" s="6">
        <v>9500</v>
      </c>
      <c r="F37" s="7">
        <v>9538285</v>
      </c>
      <c r="G37" s="8">
        <f t="shared" ref="G37:G68" si="1">F37/$F$220</f>
        <v>6.2013195832859181E-3</v>
      </c>
    </row>
    <row r="38" spans="1:7" x14ac:dyDescent="0.25">
      <c r="A38" s="5" t="s">
        <v>29</v>
      </c>
      <c r="B38" s="5" t="s">
        <v>162</v>
      </c>
      <c r="C38" s="5" t="s">
        <v>163</v>
      </c>
      <c r="D38" s="5" t="s">
        <v>118</v>
      </c>
      <c r="E38" s="6">
        <v>13000</v>
      </c>
      <c r="F38" s="7">
        <v>11808160</v>
      </c>
      <c r="G38" s="8">
        <f t="shared" si="1"/>
        <v>7.6770796689943155E-3</v>
      </c>
    </row>
    <row r="39" spans="1:7" x14ac:dyDescent="0.25">
      <c r="A39" s="5" t="s">
        <v>369</v>
      </c>
      <c r="B39" s="5" t="s">
        <v>232</v>
      </c>
      <c r="C39" s="5" t="s">
        <v>233</v>
      </c>
      <c r="D39" s="5" t="s">
        <v>66</v>
      </c>
      <c r="E39" s="6">
        <v>6381</v>
      </c>
      <c r="F39" s="7">
        <v>6650597.25</v>
      </c>
      <c r="G39" s="8">
        <f t="shared" si="1"/>
        <v>4.3238883055992218E-3</v>
      </c>
    </row>
    <row r="40" spans="1:7" ht="30" x14ac:dyDescent="0.25">
      <c r="A40" s="5" t="s">
        <v>360</v>
      </c>
      <c r="B40" s="5" t="s">
        <v>230</v>
      </c>
      <c r="C40" s="5" t="s">
        <v>231</v>
      </c>
      <c r="D40" s="5" t="s">
        <v>73</v>
      </c>
      <c r="E40" s="6">
        <v>21849</v>
      </c>
      <c r="F40" s="7">
        <v>21976379.670000002</v>
      </c>
      <c r="G40" s="8">
        <f t="shared" si="1"/>
        <v>1.4287951515109637E-2</v>
      </c>
    </row>
    <row r="41" spans="1:7" ht="30" x14ac:dyDescent="0.25">
      <c r="A41" s="5" t="s">
        <v>386</v>
      </c>
      <c r="B41" s="5" t="s">
        <v>246</v>
      </c>
      <c r="C41" s="5" t="s">
        <v>247</v>
      </c>
      <c r="D41" s="5" t="s">
        <v>107</v>
      </c>
      <c r="E41" s="6">
        <v>7098</v>
      </c>
      <c r="F41" s="7">
        <v>7199501.4000000004</v>
      </c>
      <c r="G41" s="8">
        <f t="shared" si="1"/>
        <v>4.6807585453479727E-3</v>
      </c>
    </row>
    <row r="42" spans="1:7" ht="16.5" customHeight="1" x14ac:dyDescent="0.25">
      <c r="A42" s="5" t="s">
        <v>438</v>
      </c>
      <c r="B42" s="5" t="s">
        <v>484</v>
      </c>
      <c r="C42" s="5" t="s">
        <v>485</v>
      </c>
      <c r="D42" s="5" t="s">
        <v>460</v>
      </c>
      <c r="E42" s="6">
        <v>138</v>
      </c>
      <c r="F42" s="7">
        <v>92268.87</v>
      </c>
      <c r="G42" s="8">
        <f t="shared" si="1"/>
        <v>5.9988640563650858E-5</v>
      </c>
    </row>
    <row r="43" spans="1:7" x14ac:dyDescent="0.25">
      <c r="A43" s="5" t="s">
        <v>348</v>
      </c>
      <c r="B43" s="5" t="s">
        <v>216</v>
      </c>
      <c r="C43" s="5" t="s">
        <v>217</v>
      </c>
      <c r="D43" s="5" t="s">
        <v>80</v>
      </c>
      <c r="E43" s="6">
        <v>5500</v>
      </c>
      <c r="F43" s="7">
        <v>5618965</v>
      </c>
      <c r="G43" s="8">
        <f t="shared" si="1"/>
        <v>3.6531722099201434E-3</v>
      </c>
    </row>
    <row r="44" spans="1:7" ht="30" x14ac:dyDescent="0.25">
      <c r="A44" s="5" t="s">
        <v>332</v>
      </c>
      <c r="B44" s="5" t="s">
        <v>198</v>
      </c>
      <c r="C44" s="5" t="s">
        <v>199</v>
      </c>
      <c r="D44" s="5" t="s">
        <v>96</v>
      </c>
      <c r="E44" s="6">
        <v>4737</v>
      </c>
      <c r="F44" s="7">
        <v>4546004.16</v>
      </c>
      <c r="G44" s="8">
        <f t="shared" si="1"/>
        <v>2.9555863158950745E-3</v>
      </c>
    </row>
    <row r="45" spans="1:7" x14ac:dyDescent="0.25">
      <c r="A45" s="5" t="s">
        <v>373</v>
      </c>
      <c r="B45" s="5" t="s">
        <v>234</v>
      </c>
      <c r="C45" s="5" t="s">
        <v>235</v>
      </c>
      <c r="D45" s="5" t="s">
        <v>71</v>
      </c>
      <c r="E45" s="6">
        <v>19000</v>
      </c>
      <c r="F45" s="7">
        <v>7559720</v>
      </c>
      <c r="G45" s="8">
        <f t="shared" si="1"/>
        <v>4.9149548037365435E-3</v>
      </c>
    </row>
    <row r="46" spans="1:7" x14ac:dyDescent="0.25">
      <c r="A46" s="5" t="s">
        <v>379</v>
      </c>
      <c r="B46" s="5" t="s">
        <v>242</v>
      </c>
      <c r="C46" s="5" t="s">
        <v>243</v>
      </c>
      <c r="D46" s="5" t="s">
        <v>84</v>
      </c>
      <c r="E46" s="6">
        <v>4973</v>
      </c>
      <c r="F46" s="7">
        <v>5106674.24</v>
      </c>
      <c r="G46" s="8">
        <f t="shared" si="1"/>
        <v>3.3201061794624225E-3</v>
      </c>
    </row>
    <row r="47" spans="1:7" x14ac:dyDescent="0.25">
      <c r="A47" s="5" t="s">
        <v>630</v>
      </c>
      <c r="B47" s="5" t="s">
        <v>266</v>
      </c>
      <c r="C47" s="5" t="s">
        <v>267</v>
      </c>
      <c r="D47" s="5" t="s">
        <v>627</v>
      </c>
      <c r="E47" s="6">
        <v>4000</v>
      </c>
      <c r="F47" s="7">
        <v>3876640</v>
      </c>
      <c r="G47" s="8">
        <f t="shared" si="1"/>
        <v>2.5203989552995661E-3</v>
      </c>
    </row>
    <row r="48" spans="1:7" x14ac:dyDescent="0.25">
      <c r="A48" s="5" t="s">
        <v>451</v>
      </c>
      <c r="B48" s="5" t="s">
        <v>238</v>
      </c>
      <c r="C48" s="5" t="s">
        <v>239</v>
      </c>
      <c r="D48" s="5" t="s">
        <v>473</v>
      </c>
      <c r="E48" s="6">
        <v>30000</v>
      </c>
      <c r="F48" s="7">
        <v>30489300</v>
      </c>
      <c r="G48" s="8">
        <f t="shared" si="1"/>
        <v>1.9822629872212807E-2</v>
      </c>
    </row>
    <row r="49" spans="1:7" x14ac:dyDescent="0.25">
      <c r="A49" s="5" t="s">
        <v>45</v>
      </c>
      <c r="B49" s="5" t="s">
        <v>164</v>
      </c>
      <c r="C49" s="9" t="s">
        <v>165</v>
      </c>
      <c r="D49" s="5" t="s">
        <v>85</v>
      </c>
      <c r="E49" s="6">
        <v>30000</v>
      </c>
      <c r="F49" s="7">
        <v>7365300</v>
      </c>
      <c r="G49" s="8">
        <f t="shared" si="1"/>
        <v>4.7885525675502218E-3</v>
      </c>
    </row>
    <row r="50" spans="1:7" x14ac:dyDescent="0.25">
      <c r="A50" s="5" t="s">
        <v>441</v>
      </c>
      <c r="B50" s="5" t="s">
        <v>490</v>
      </c>
      <c r="C50" s="5" t="s">
        <v>491</v>
      </c>
      <c r="D50" s="5" t="s">
        <v>463</v>
      </c>
      <c r="E50" s="6">
        <v>14650</v>
      </c>
      <c r="F50" s="7">
        <v>14649414</v>
      </c>
      <c r="G50" s="8">
        <f t="shared" si="1"/>
        <v>9.5243220266392637E-3</v>
      </c>
    </row>
    <row r="51" spans="1:7" ht="30" x14ac:dyDescent="0.25">
      <c r="A51" s="5" t="s">
        <v>365</v>
      </c>
      <c r="B51" s="5" t="s">
        <v>230</v>
      </c>
      <c r="C51" s="5" t="s">
        <v>231</v>
      </c>
      <c r="D51" s="5" t="s">
        <v>74</v>
      </c>
      <c r="E51" s="6">
        <v>6200</v>
      </c>
      <c r="F51" s="7">
        <v>6196502.8899999997</v>
      </c>
      <c r="G51" s="8">
        <f t="shared" si="1"/>
        <v>4.0286586865086104E-3</v>
      </c>
    </row>
    <row r="52" spans="1:7" ht="30" x14ac:dyDescent="0.25">
      <c r="A52" s="5" t="s">
        <v>387</v>
      </c>
      <c r="B52" s="5" t="s">
        <v>246</v>
      </c>
      <c r="C52" s="5" t="s">
        <v>247</v>
      </c>
      <c r="D52" s="5" t="s">
        <v>108</v>
      </c>
      <c r="E52" s="6">
        <v>5410</v>
      </c>
      <c r="F52" s="7">
        <v>5324900.7</v>
      </c>
      <c r="G52" s="8">
        <f t="shared" si="1"/>
        <v>3.4619861945793078E-3</v>
      </c>
    </row>
    <row r="53" spans="1:7" x14ac:dyDescent="0.25">
      <c r="A53" s="51" t="s">
        <v>759</v>
      </c>
      <c r="B53" s="51" t="s">
        <v>162</v>
      </c>
      <c r="C53" s="51" t="s">
        <v>163</v>
      </c>
      <c r="D53" s="51" t="s">
        <v>738</v>
      </c>
      <c r="E53" s="6">
        <v>8000</v>
      </c>
      <c r="F53" s="7">
        <v>6978980</v>
      </c>
      <c r="G53" s="8">
        <f t="shared" si="1"/>
        <v>4.5373864741261932E-3</v>
      </c>
    </row>
    <row r="54" spans="1:7" x14ac:dyDescent="0.25">
      <c r="A54" s="5" t="s">
        <v>445</v>
      </c>
      <c r="B54" s="5" t="s">
        <v>206</v>
      </c>
      <c r="C54" s="5" t="s">
        <v>207</v>
      </c>
      <c r="D54" s="5" t="s">
        <v>467</v>
      </c>
      <c r="E54" s="6">
        <v>20000</v>
      </c>
      <c r="F54" s="7">
        <v>18181000</v>
      </c>
      <c r="G54" s="8">
        <f t="shared" si="1"/>
        <v>1.1820383993948731E-2</v>
      </c>
    </row>
    <row r="55" spans="1:7" x14ac:dyDescent="0.25">
      <c r="A55" s="5" t="s">
        <v>447</v>
      </c>
      <c r="B55" s="5" t="s">
        <v>206</v>
      </c>
      <c r="C55" s="5" t="s">
        <v>207</v>
      </c>
      <c r="D55" s="5" t="s">
        <v>469</v>
      </c>
      <c r="E55" s="6">
        <v>5500</v>
      </c>
      <c r="F55" s="7">
        <v>5172475</v>
      </c>
      <c r="G55" s="8">
        <f t="shared" si="1"/>
        <v>3.3628865683460736E-3</v>
      </c>
    </row>
    <row r="56" spans="1:7" ht="30" x14ac:dyDescent="0.25">
      <c r="A56" s="5" t="s">
        <v>388</v>
      </c>
      <c r="B56" s="5" t="s">
        <v>246</v>
      </c>
      <c r="C56" s="5" t="s">
        <v>247</v>
      </c>
      <c r="D56" s="5" t="s">
        <v>109</v>
      </c>
      <c r="E56" s="6">
        <v>12170</v>
      </c>
      <c r="F56" s="7">
        <v>11539594</v>
      </c>
      <c r="G56" s="8">
        <f t="shared" si="1"/>
        <v>7.5024713829969095E-3</v>
      </c>
    </row>
    <row r="57" spans="1:7" x14ac:dyDescent="0.25">
      <c r="A57" s="5" t="s">
        <v>372</v>
      </c>
      <c r="B57" s="5" t="s">
        <v>232</v>
      </c>
      <c r="C57" s="5" t="s">
        <v>233</v>
      </c>
      <c r="D57" s="5" t="s">
        <v>68</v>
      </c>
      <c r="E57" s="6">
        <v>30048</v>
      </c>
      <c r="F57" s="7">
        <v>28552811.52</v>
      </c>
      <c r="G57" s="8">
        <f t="shared" si="1"/>
        <v>1.8563621157980471E-2</v>
      </c>
    </row>
    <row r="58" spans="1:7" x14ac:dyDescent="0.25">
      <c r="A58" s="5" t="s">
        <v>396</v>
      </c>
      <c r="B58" s="5" t="s">
        <v>252</v>
      </c>
      <c r="C58" s="5" t="s">
        <v>253</v>
      </c>
      <c r="D58" s="5" t="s">
        <v>131</v>
      </c>
      <c r="E58" s="6">
        <v>23998</v>
      </c>
      <c r="F58" s="7">
        <v>22683389.559999999</v>
      </c>
      <c r="G58" s="8">
        <f t="shared" si="1"/>
        <v>1.474761426123578E-2</v>
      </c>
    </row>
    <row r="59" spans="1:7" x14ac:dyDescent="0.25">
      <c r="A59" s="5" t="s">
        <v>43</v>
      </c>
      <c r="B59" s="5" t="s">
        <v>162</v>
      </c>
      <c r="C59" s="5" t="s">
        <v>163</v>
      </c>
      <c r="D59" s="5" t="s">
        <v>91</v>
      </c>
      <c r="E59" s="6">
        <v>41829</v>
      </c>
      <c r="F59" s="7">
        <v>48906534.539999999</v>
      </c>
      <c r="G59" s="8">
        <f t="shared" si="1"/>
        <v>3.1796601841269277E-2</v>
      </c>
    </row>
    <row r="60" spans="1:7" x14ac:dyDescent="0.25">
      <c r="A60" s="42" t="s">
        <v>631</v>
      </c>
      <c r="B60" s="42" t="s">
        <v>282</v>
      </c>
      <c r="C60" s="42" t="s">
        <v>283</v>
      </c>
      <c r="D60" s="42" t="s">
        <v>628</v>
      </c>
      <c r="E60" s="6">
        <v>3000</v>
      </c>
      <c r="F60" s="7">
        <v>2975820</v>
      </c>
      <c r="G60" s="8">
        <f t="shared" si="1"/>
        <v>1.9347304932001823E-3</v>
      </c>
    </row>
    <row r="61" spans="1:7" ht="30" x14ac:dyDescent="0.25">
      <c r="A61" s="5" t="s">
        <v>334</v>
      </c>
      <c r="B61" s="5" t="s">
        <v>198</v>
      </c>
      <c r="C61" s="5" t="s">
        <v>199</v>
      </c>
      <c r="D61" s="5" t="s">
        <v>97</v>
      </c>
      <c r="E61" s="6">
        <v>630</v>
      </c>
      <c r="F61" s="7">
        <v>636124.6</v>
      </c>
      <c r="G61" s="8">
        <f t="shared" si="1"/>
        <v>4.1357664814900384E-4</v>
      </c>
    </row>
    <row r="62" spans="1:7" ht="30" x14ac:dyDescent="0.25">
      <c r="A62" s="5" t="s">
        <v>336</v>
      </c>
      <c r="B62" s="5" t="s">
        <v>198</v>
      </c>
      <c r="C62" s="5" t="s">
        <v>199</v>
      </c>
      <c r="D62" s="5" t="s">
        <v>98</v>
      </c>
      <c r="E62" s="6">
        <v>2000</v>
      </c>
      <c r="F62" s="7">
        <v>1929400</v>
      </c>
      <c r="G62" s="8">
        <f t="shared" si="1"/>
        <v>1.2544001362919906E-3</v>
      </c>
    </row>
    <row r="63" spans="1:7" ht="30" x14ac:dyDescent="0.25">
      <c r="A63" s="5" t="s">
        <v>314</v>
      </c>
      <c r="B63" s="5" t="s">
        <v>178</v>
      </c>
      <c r="C63" s="5" t="s">
        <v>179</v>
      </c>
      <c r="D63" s="42" t="s">
        <v>114</v>
      </c>
      <c r="E63" s="6">
        <v>9500</v>
      </c>
      <c r="F63" s="7">
        <v>9829460</v>
      </c>
      <c r="G63" s="8">
        <f t="shared" si="1"/>
        <v>6.3906271191441228E-3</v>
      </c>
    </row>
    <row r="64" spans="1:7" ht="30" x14ac:dyDescent="0.25">
      <c r="A64" s="5" t="s">
        <v>408</v>
      </c>
      <c r="B64" s="5" t="s">
        <v>270</v>
      </c>
      <c r="C64" s="5" t="s">
        <v>271</v>
      </c>
      <c r="D64" s="40" t="s">
        <v>147</v>
      </c>
      <c r="E64" s="6">
        <v>5735</v>
      </c>
      <c r="F64" s="7">
        <v>5736032.2999999998</v>
      </c>
      <c r="G64" s="8">
        <f t="shared" si="1"/>
        <v>3.7292835590832696E-3</v>
      </c>
    </row>
    <row r="65" spans="1:7" ht="30" x14ac:dyDescent="0.25">
      <c r="A65" s="5" t="s">
        <v>337</v>
      </c>
      <c r="B65" s="5" t="s">
        <v>198</v>
      </c>
      <c r="C65" s="5" t="s">
        <v>199</v>
      </c>
      <c r="D65" s="5" t="s">
        <v>99</v>
      </c>
      <c r="E65" s="6">
        <v>500</v>
      </c>
      <c r="F65" s="7">
        <v>512495</v>
      </c>
      <c r="G65" s="8">
        <f t="shared" si="1"/>
        <v>3.3319881717060418E-4</v>
      </c>
    </row>
    <row r="66" spans="1:7" x14ac:dyDescent="0.25">
      <c r="A66" s="5" t="s">
        <v>32</v>
      </c>
      <c r="B66" s="5" t="s">
        <v>162</v>
      </c>
      <c r="C66" s="5" t="s">
        <v>163</v>
      </c>
      <c r="D66" s="5" t="s">
        <v>121</v>
      </c>
      <c r="E66" s="6">
        <v>40000</v>
      </c>
      <c r="F66" s="7">
        <v>38728400</v>
      </c>
      <c r="G66" s="8">
        <f t="shared" si="1"/>
        <v>2.5179283838691162E-2</v>
      </c>
    </row>
    <row r="67" spans="1:7" x14ac:dyDescent="0.25">
      <c r="A67" s="5" t="s">
        <v>33</v>
      </c>
      <c r="B67" s="5" t="s">
        <v>162</v>
      </c>
      <c r="C67" s="5" t="s">
        <v>163</v>
      </c>
      <c r="D67" s="5" t="s">
        <v>122</v>
      </c>
      <c r="E67" s="6">
        <v>74300</v>
      </c>
      <c r="F67" s="7">
        <v>71428305</v>
      </c>
      <c r="G67" s="8">
        <f t="shared" si="1"/>
        <v>4.643913938380112E-2</v>
      </c>
    </row>
    <row r="68" spans="1:7" x14ac:dyDescent="0.25">
      <c r="A68" s="5" t="s">
        <v>320</v>
      </c>
      <c r="B68" s="5" t="s">
        <v>182</v>
      </c>
      <c r="C68" s="5" t="s">
        <v>183</v>
      </c>
      <c r="D68" s="5" t="s">
        <v>142</v>
      </c>
      <c r="E68" s="6">
        <v>23000</v>
      </c>
      <c r="F68" s="7">
        <v>22976310</v>
      </c>
      <c r="G68" s="8">
        <f t="shared" si="1"/>
        <v>1.493805659556703E-2</v>
      </c>
    </row>
    <row r="69" spans="1:7" ht="30" x14ac:dyDescent="0.25">
      <c r="A69" s="5" t="s">
        <v>456</v>
      </c>
      <c r="B69" s="5" t="s">
        <v>567</v>
      </c>
      <c r="C69" s="5" t="s">
        <v>279</v>
      </c>
      <c r="D69" s="5" t="s">
        <v>478</v>
      </c>
      <c r="E69" s="6">
        <v>6750</v>
      </c>
      <c r="F69" s="7">
        <v>7042882.5</v>
      </c>
      <c r="G69" s="8">
        <f t="shared" ref="G69:G100" si="2">F69/$F$220</f>
        <v>4.5789327085562744E-3</v>
      </c>
    </row>
    <row r="70" spans="1:7" ht="30" x14ac:dyDescent="0.25">
      <c r="A70" s="5" t="s">
        <v>679</v>
      </c>
      <c r="B70" s="5" t="s">
        <v>170</v>
      </c>
      <c r="C70" s="5" t="s">
        <v>171</v>
      </c>
      <c r="D70" s="5" t="s">
        <v>675</v>
      </c>
      <c r="E70" s="6">
        <v>20912</v>
      </c>
      <c r="F70" s="7">
        <v>21715439.039999999</v>
      </c>
      <c r="G70" s="8">
        <f t="shared" si="2"/>
        <v>1.4118300866288179E-2</v>
      </c>
    </row>
    <row r="71" spans="1:7" x14ac:dyDescent="0.25">
      <c r="A71" s="5" t="s">
        <v>34</v>
      </c>
      <c r="B71" s="5" t="s">
        <v>162</v>
      </c>
      <c r="C71" s="5" t="s">
        <v>163</v>
      </c>
      <c r="D71" s="5" t="s">
        <v>123</v>
      </c>
      <c r="E71" s="6">
        <v>10000</v>
      </c>
      <c r="F71" s="7">
        <v>9221600</v>
      </c>
      <c r="G71" s="8">
        <f t="shared" si="2"/>
        <v>5.9954267113248782E-3</v>
      </c>
    </row>
    <row r="72" spans="1:7" x14ac:dyDescent="0.25">
      <c r="A72" s="5" t="s">
        <v>701</v>
      </c>
      <c r="B72" s="5" t="s">
        <v>300</v>
      </c>
      <c r="C72" s="11">
        <v>1027700167110</v>
      </c>
      <c r="D72" s="5" t="s">
        <v>700</v>
      </c>
      <c r="E72" s="6">
        <v>6500</v>
      </c>
      <c r="F72" s="7">
        <v>6730750</v>
      </c>
      <c r="G72" s="8">
        <f t="shared" si="2"/>
        <v>4.3759996461839512E-3</v>
      </c>
    </row>
    <row r="73" spans="1:7" ht="30" x14ac:dyDescent="0.25">
      <c r="A73" s="5" t="s">
        <v>398</v>
      </c>
      <c r="B73" s="5" t="s">
        <v>254</v>
      </c>
      <c r="C73" s="42" t="s">
        <v>255</v>
      </c>
      <c r="D73" s="5" t="s">
        <v>133</v>
      </c>
      <c r="E73" s="6">
        <v>11500</v>
      </c>
      <c r="F73" s="7">
        <v>11901465</v>
      </c>
      <c r="G73" s="8">
        <f t="shared" si="2"/>
        <v>7.7377419498675009E-3</v>
      </c>
    </row>
    <row r="74" spans="1:7" x14ac:dyDescent="0.25">
      <c r="A74" s="5" t="s">
        <v>403</v>
      </c>
      <c r="B74" s="5" t="s">
        <v>260</v>
      </c>
      <c r="C74" s="33" t="s">
        <v>261</v>
      </c>
      <c r="D74" s="5" t="s">
        <v>139</v>
      </c>
      <c r="E74" s="6">
        <v>4545</v>
      </c>
      <c r="F74" s="7">
        <v>4521502.3499999996</v>
      </c>
      <c r="G74" s="8">
        <f t="shared" si="2"/>
        <v>2.9396564549002569E-3</v>
      </c>
    </row>
    <row r="75" spans="1:7" x14ac:dyDescent="0.25">
      <c r="A75" s="5" t="s">
        <v>35</v>
      </c>
      <c r="B75" s="5" t="s">
        <v>162</v>
      </c>
      <c r="C75" s="5" t="s">
        <v>163</v>
      </c>
      <c r="D75" s="5" t="s">
        <v>124</v>
      </c>
      <c r="E75" s="6">
        <v>14500</v>
      </c>
      <c r="F75" s="7">
        <v>13648560</v>
      </c>
      <c r="G75" s="8">
        <f t="shared" si="2"/>
        <v>8.8736164217836696E-3</v>
      </c>
    </row>
    <row r="76" spans="1:7" ht="30" x14ac:dyDescent="0.25">
      <c r="A76" s="5" t="s">
        <v>367</v>
      </c>
      <c r="B76" s="5" t="s">
        <v>230</v>
      </c>
      <c r="C76" s="5" t="s">
        <v>231</v>
      </c>
      <c r="D76" s="5" t="s">
        <v>76</v>
      </c>
      <c r="E76" s="6">
        <v>1973</v>
      </c>
      <c r="F76" s="7">
        <v>1953842.17</v>
      </c>
      <c r="G76" s="8">
        <f t="shared" si="2"/>
        <v>1.2702912223183573E-3</v>
      </c>
    </row>
    <row r="77" spans="1:7" x14ac:dyDescent="0.25">
      <c r="A77" s="5" t="s">
        <v>376</v>
      </c>
      <c r="B77" s="5" t="s">
        <v>238</v>
      </c>
      <c r="C77" s="5" t="s">
        <v>239</v>
      </c>
      <c r="D77" s="5" t="s">
        <v>88</v>
      </c>
      <c r="E77" s="6">
        <v>2000</v>
      </c>
      <c r="F77" s="7">
        <v>1881840</v>
      </c>
      <c r="G77" s="8">
        <f t="shared" si="2"/>
        <v>1.2234789843887839E-3</v>
      </c>
    </row>
    <row r="78" spans="1:7" x14ac:dyDescent="0.25">
      <c r="A78" s="5" t="s">
        <v>424</v>
      </c>
      <c r="B78" s="5" t="s">
        <v>282</v>
      </c>
      <c r="C78" s="5" t="s">
        <v>283</v>
      </c>
      <c r="D78" s="5" t="s">
        <v>136</v>
      </c>
      <c r="E78" s="6">
        <v>1000</v>
      </c>
      <c r="F78" s="7">
        <v>1008180</v>
      </c>
      <c r="G78" s="8">
        <f t="shared" si="2"/>
        <v>6.5546860651335081E-4</v>
      </c>
    </row>
    <row r="79" spans="1:7" ht="30" x14ac:dyDescent="0.25">
      <c r="A79" s="5" t="s">
        <v>457</v>
      </c>
      <c r="B79" s="5" t="s">
        <v>498</v>
      </c>
      <c r="C79" s="5" t="s">
        <v>499</v>
      </c>
      <c r="D79" s="5" t="s">
        <v>479</v>
      </c>
      <c r="E79" s="6">
        <v>3500</v>
      </c>
      <c r="F79" s="7">
        <v>3486314.48</v>
      </c>
      <c r="G79" s="8">
        <f t="shared" si="2"/>
        <v>2.2666286715397224E-3</v>
      </c>
    </row>
    <row r="80" spans="1:7" ht="30" x14ac:dyDescent="0.25">
      <c r="A80" s="5" t="s">
        <v>618</v>
      </c>
      <c r="B80" s="5" t="s">
        <v>170</v>
      </c>
      <c r="C80" s="5" t="s">
        <v>171</v>
      </c>
      <c r="D80" s="5" t="s">
        <v>614</v>
      </c>
      <c r="E80" s="6">
        <v>4400</v>
      </c>
      <c r="F80" s="7">
        <v>4383192</v>
      </c>
      <c r="G80" s="8">
        <f t="shared" si="2"/>
        <v>2.849733928783022E-3</v>
      </c>
    </row>
    <row r="81" spans="1:7" ht="30" x14ac:dyDescent="0.25">
      <c r="A81" s="5" t="s">
        <v>419</v>
      </c>
      <c r="B81" s="5" t="s">
        <v>567</v>
      </c>
      <c r="C81" s="5" t="s">
        <v>279</v>
      </c>
      <c r="D81" s="5" t="s">
        <v>51</v>
      </c>
      <c r="E81" s="6">
        <v>20548</v>
      </c>
      <c r="F81" s="7">
        <v>20363068</v>
      </c>
      <c r="G81" s="8">
        <f t="shared" si="2"/>
        <v>1.3239056325553578E-2</v>
      </c>
    </row>
    <row r="82" spans="1:7" x14ac:dyDescent="0.25">
      <c r="A82" s="5" t="s">
        <v>742</v>
      </c>
      <c r="B82" s="5" t="s">
        <v>162</v>
      </c>
      <c r="C82" s="5" t="s">
        <v>163</v>
      </c>
      <c r="D82" s="5" t="s">
        <v>741</v>
      </c>
      <c r="E82" s="6">
        <v>8</v>
      </c>
      <c r="F82" s="7">
        <v>8186</v>
      </c>
      <c r="G82" s="8">
        <f t="shared" si="2"/>
        <v>5.3221309814897044E-6</v>
      </c>
    </row>
    <row r="83" spans="1:7" ht="30" x14ac:dyDescent="0.25">
      <c r="A83" s="5" t="s">
        <v>399</v>
      </c>
      <c r="B83" s="5" t="s">
        <v>254</v>
      </c>
      <c r="C83" s="5" t="s">
        <v>255</v>
      </c>
      <c r="D83" s="5" t="s">
        <v>134</v>
      </c>
      <c r="E83" s="6">
        <v>23500</v>
      </c>
      <c r="F83" s="7">
        <v>23165125</v>
      </c>
      <c r="G83" s="8">
        <f t="shared" si="2"/>
        <v>1.5060814738893438E-2</v>
      </c>
    </row>
    <row r="84" spans="1:7" x14ac:dyDescent="0.25">
      <c r="A84" s="5" t="s">
        <v>423</v>
      </c>
      <c r="B84" s="5" t="s">
        <v>280</v>
      </c>
      <c r="C84" s="5" t="s">
        <v>281</v>
      </c>
      <c r="D84" s="5" t="s">
        <v>104</v>
      </c>
      <c r="E84" s="6">
        <v>15000</v>
      </c>
      <c r="F84" s="7">
        <v>14580724.199999999</v>
      </c>
      <c r="G84" s="8">
        <f t="shared" si="2"/>
        <v>9.4796633273120795E-3</v>
      </c>
    </row>
    <row r="85" spans="1:7" x14ac:dyDescent="0.25">
      <c r="A85" s="5" t="s">
        <v>449</v>
      </c>
      <c r="B85" s="5" t="s">
        <v>224</v>
      </c>
      <c r="C85" s="5" t="s">
        <v>225</v>
      </c>
      <c r="D85" s="5" t="s">
        <v>471</v>
      </c>
      <c r="E85" s="6">
        <v>39</v>
      </c>
      <c r="F85" s="7">
        <v>38073.360000000001</v>
      </c>
      <c r="G85" s="8">
        <f t="shared" si="2"/>
        <v>2.4753409336111758E-5</v>
      </c>
    </row>
    <row r="86" spans="1:7" x14ac:dyDescent="0.25">
      <c r="A86" s="5" t="s">
        <v>321</v>
      </c>
      <c r="B86" s="5" t="s">
        <v>184</v>
      </c>
      <c r="C86" s="5" t="s">
        <v>185</v>
      </c>
      <c r="D86" s="5" t="s">
        <v>143</v>
      </c>
      <c r="E86" s="6">
        <v>3550</v>
      </c>
      <c r="F86" s="7">
        <v>3591428.5</v>
      </c>
      <c r="G86" s="8">
        <f t="shared" si="2"/>
        <v>2.334968591211226E-3</v>
      </c>
    </row>
    <row r="87" spans="1:7" ht="30" x14ac:dyDescent="0.25">
      <c r="A87" s="5" t="s">
        <v>368</v>
      </c>
      <c r="B87" s="5" t="s">
        <v>230</v>
      </c>
      <c r="C87" s="5" t="s">
        <v>231</v>
      </c>
      <c r="D87" s="5" t="s">
        <v>599</v>
      </c>
      <c r="E87" s="6">
        <v>3000</v>
      </c>
      <c r="F87" s="7">
        <v>2272800</v>
      </c>
      <c r="G87" s="8">
        <f t="shared" si="2"/>
        <v>1.4776617755594672E-3</v>
      </c>
    </row>
    <row r="88" spans="1:7" x14ac:dyDescent="0.25">
      <c r="A88" s="5" t="s">
        <v>727</v>
      </c>
      <c r="B88" s="5" t="s">
        <v>238</v>
      </c>
      <c r="C88" s="5" t="s">
        <v>239</v>
      </c>
      <c r="D88" s="5" t="s">
        <v>726</v>
      </c>
      <c r="E88" s="6">
        <v>2500</v>
      </c>
      <c r="F88" s="7">
        <v>2413800</v>
      </c>
      <c r="G88" s="8">
        <f t="shared" si="2"/>
        <v>1.5693329786366783E-3</v>
      </c>
    </row>
    <row r="89" spans="1:7" x14ac:dyDescent="0.25">
      <c r="A89" s="5" t="s">
        <v>378</v>
      </c>
      <c r="B89" s="5" t="s">
        <v>240</v>
      </c>
      <c r="C89" s="5" t="s">
        <v>241</v>
      </c>
      <c r="D89" s="5" t="s">
        <v>83</v>
      </c>
      <c r="E89" s="6">
        <v>5494</v>
      </c>
      <c r="F89" s="7">
        <v>5616351.3799999999</v>
      </c>
      <c r="G89" s="8">
        <f t="shared" si="2"/>
        <v>3.6514729638932879E-3</v>
      </c>
    </row>
    <row r="90" spans="1:7" x14ac:dyDescent="0.25">
      <c r="A90" s="5" t="s">
        <v>697</v>
      </c>
      <c r="B90" s="5" t="s">
        <v>214</v>
      </c>
      <c r="C90" s="5" t="s">
        <v>215</v>
      </c>
      <c r="D90" s="5" t="s">
        <v>696</v>
      </c>
      <c r="E90" s="6">
        <v>12500</v>
      </c>
      <c r="F90" s="7">
        <v>12760875</v>
      </c>
      <c r="G90" s="8">
        <f t="shared" si="2"/>
        <v>8.2964876848787474E-3</v>
      </c>
    </row>
    <row r="91" spans="1:7" x14ac:dyDescent="0.25">
      <c r="A91" s="5" t="s">
        <v>370</v>
      </c>
      <c r="B91" s="5" t="s">
        <v>232</v>
      </c>
      <c r="C91" s="5" t="s">
        <v>233</v>
      </c>
      <c r="D91" s="5" t="s">
        <v>69</v>
      </c>
      <c r="E91" s="6">
        <v>2813</v>
      </c>
      <c r="F91" s="7">
        <v>2640197.41</v>
      </c>
      <c r="G91" s="8">
        <f t="shared" si="2"/>
        <v>1.7165253399718881E-3</v>
      </c>
    </row>
    <row r="92" spans="1:7" ht="30" x14ac:dyDescent="0.25">
      <c r="A92" s="5" t="s">
        <v>318</v>
      </c>
      <c r="B92" s="5" t="s">
        <v>178</v>
      </c>
      <c r="C92" s="5" t="s">
        <v>179</v>
      </c>
      <c r="D92" s="5" t="s">
        <v>115</v>
      </c>
      <c r="E92" s="6">
        <v>5000</v>
      </c>
      <c r="F92" s="7">
        <v>4886300</v>
      </c>
      <c r="G92" s="8">
        <f t="shared" si="2"/>
        <v>3.1768297843700393E-3</v>
      </c>
    </row>
    <row r="93" spans="1:7" x14ac:dyDescent="0.25">
      <c r="A93" s="5" t="s">
        <v>665</v>
      </c>
      <c r="B93" s="5" t="s">
        <v>188</v>
      </c>
      <c r="C93" s="5" t="s">
        <v>189</v>
      </c>
      <c r="D93" s="5" t="s">
        <v>664</v>
      </c>
      <c r="E93" s="6">
        <v>1499</v>
      </c>
      <c r="F93" s="7">
        <v>1396093.65</v>
      </c>
      <c r="G93" s="8">
        <f t="shared" si="2"/>
        <v>9.0767081208478415E-4</v>
      </c>
    </row>
    <row r="94" spans="1:7" x14ac:dyDescent="0.25">
      <c r="A94" s="5" t="s">
        <v>37</v>
      </c>
      <c r="B94" s="5" t="s">
        <v>162</v>
      </c>
      <c r="C94" s="5" t="s">
        <v>163</v>
      </c>
      <c r="D94" s="5" t="s">
        <v>126</v>
      </c>
      <c r="E94" s="6">
        <v>22100</v>
      </c>
      <c r="F94" s="7">
        <v>19131307</v>
      </c>
      <c r="G94" s="8">
        <f t="shared" si="2"/>
        <v>1.243822644772671E-2</v>
      </c>
    </row>
    <row r="95" spans="1:7" x14ac:dyDescent="0.25">
      <c r="A95" s="5" t="s">
        <v>328</v>
      </c>
      <c r="B95" s="5" t="s">
        <v>194</v>
      </c>
      <c r="C95" s="5" t="s">
        <v>195</v>
      </c>
      <c r="D95" s="5" t="s">
        <v>149</v>
      </c>
      <c r="E95" s="6">
        <v>2350</v>
      </c>
      <c r="F95" s="7">
        <v>2250477.5</v>
      </c>
      <c r="G95" s="8">
        <f t="shared" si="2"/>
        <v>1.4631487937815167E-3</v>
      </c>
    </row>
    <row r="96" spans="1:7" x14ac:dyDescent="0.25">
      <c r="A96" s="5" t="s">
        <v>450</v>
      </c>
      <c r="B96" s="5" t="s">
        <v>494</v>
      </c>
      <c r="C96" s="5" t="s">
        <v>495</v>
      </c>
      <c r="D96" s="5" t="s">
        <v>472</v>
      </c>
      <c r="E96" s="6">
        <v>2314</v>
      </c>
      <c r="F96" s="7">
        <v>2270195.98</v>
      </c>
      <c r="G96" s="8">
        <f t="shared" si="2"/>
        <v>1.4759687709762254E-3</v>
      </c>
    </row>
    <row r="97" spans="1:7" x14ac:dyDescent="0.25">
      <c r="A97" s="5" t="s">
        <v>662</v>
      </c>
      <c r="B97" s="5" t="s">
        <v>162</v>
      </c>
      <c r="C97" s="5" t="s">
        <v>163</v>
      </c>
      <c r="D97" s="5" t="s">
        <v>659</v>
      </c>
      <c r="E97" s="6">
        <v>1900</v>
      </c>
      <c r="F97" s="7">
        <v>1931977</v>
      </c>
      <c r="G97" s="8">
        <f t="shared" si="2"/>
        <v>1.2560755738120614E-3</v>
      </c>
    </row>
    <row r="98" spans="1:7" x14ac:dyDescent="0.25">
      <c r="A98" s="5" t="s">
        <v>353</v>
      </c>
      <c r="B98" s="5" t="s">
        <v>224</v>
      </c>
      <c r="C98" s="5" t="s">
        <v>225</v>
      </c>
      <c r="D98" s="5" t="s">
        <v>141</v>
      </c>
      <c r="E98" s="6">
        <v>5000</v>
      </c>
      <c r="F98" s="7">
        <v>4585500</v>
      </c>
      <c r="G98" s="8">
        <f t="shared" si="2"/>
        <v>2.9812645511386559E-3</v>
      </c>
    </row>
    <row r="99" spans="1:7" x14ac:dyDescent="0.25">
      <c r="A99" s="5" t="s">
        <v>344</v>
      </c>
      <c r="B99" s="5" t="s">
        <v>208</v>
      </c>
      <c r="C99" s="5" t="s">
        <v>209</v>
      </c>
      <c r="D99" s="5" t="s">
        <v>70</v>
      </c>
      <c r="E99" s="6">
        <v>5000</v>
      </c>
      <c r="F99" s="7">
        <v>4893750</v>
      </c>
      <c r="G99" s="8">
        <f t="shared" si="2"/>
        <v>3.1816734046744735E-3</v>
      </c>
    </row>
    <row r="100" spans="1:7" ht="30" x14ac:dyDescent="0.25">
      <c r="A100" s="5" t="s">
        <v>632</v>
      </c>
      <c r="B100" s="5" t="s">
        <v>190</v>
      </c>
      <c r="C100" s="5" t="s">
        <v>191</v>
      </c>
      <c r="D100" s="41" t="s">
        <v>629</v>
      </c>
      <c r="E100" s="6">
        <v>4600</v>
      </c>
      <c r="F100" s="7">
        <v>4172522</v>
      </c>
      <c r="G100" s="8">
        <f t="shared" si="2"/>
        <v>2.7127667489796462E-3</v>
      </c>
    </row>
    <row r="101" spans="1:7" x14ac:dyDescent="0.25">
      <c r="A101" s="5" t="s">
        <v>673</v>
      </c>
      <c r="B101" s="5" t="s">
        <v>162</v>
      </c>
      <c r="C101" s="5" t="s">
        <v>163</v>
      </c>
      <c r="D101" s="42" t="s">
        <v>674</v>
      </c>
      <c r="E101" s="6">
        <v>1000</v>
      </c>
      <c r="F101" s="7">
        <v>957090</v>
      </c>
      <c r="G101" s="8">
        <f t="shared" ref="G101:G132" si="3">F101/$F$220</f>
        <v>6.2225242378133165E-4</v>
      </c>
    </row>
    <row r="102" spans="1:7" x14ac:dyDescent="0.25">
      <c r="A102" s="5" t="s">
        <v>395</v>
      </c>
      <c r="B102" s="5" t="s">
        <v>252</v>
      </c>
      <c r="C102" s="5" t="s">
        <v>253</v>
      </c>
      <c r="D102" s="33" t="s">
        <v>132</v>
      </c>
      <c r="E102" s="6">
        <v>950</v>
      </c>
      <c r="F102" s="7">
        <v>841158.5</v>
      </c>
      <c r="G102" s="8">
        <f t="shared" si="3"/>
        <v>5.4687951541575956E-4</v>
      </c>
    </row>
    <row r="103" spans="1:7" ht="30" x14ac:dyDescent="0.25">
      <c r="A103" s="5" t="s">
        <v>744</v>
      </c>
      <c r="B103" s="5" t="s">
        <v>745</v>
      </c>
      <c r="C103" s="11">
        <v>1057746555811</v>
      </c>
      <c r="D103" s="5" t="s">
        <v>743</v>
      </c>
      <c r="E103" s="6">
        <v>4000</v>
      </c>
      <c r="F103" s="7">
        <v>3873640</v>
      </c>
      <c r="G103" s="8">
        <f t="shared" si="3"/>
        <v>2.5184485041702637E-3</v>
      </c>
    </row>
    <row r="104" spans="1:7" x14ac:dyDescent="0.25">
      <c r="A104" s="5" t="s">
        <v>725</v>
      </c>
      <c r="B104" s="5" t="s">
        <v>214</v>
      </c>
      <c r="C104" s="42" t="s">
        <v>215</v>
      </c>
      <c r="D104" s="5" t="s">
        <v>724</v>
      </c>
      <c r="E104" s="6">
        <v>2800</v>
      </c>
      <c r="F104" s="7">
        <v>2848158.12</v>
      </c>
      <c r="G104" s="8">
        <f t="shared" si="3"/>
        <v>1.8517310738618948E-3</v>
      </c>
    </row>
    <row r="105" spans="1:7" ht="30" x14ac:dyDescent="0.25">
      <c r="A105" s="5" t="s">
        <v>307</v>
      </c>
      <c r="B105" s="5" t="s">
        <v>170</v>
      </c>
      <c r="C105" s="33" t="s">
        <v>171</v>
      </c>
      <c r="D105" s="5" t="s">
        <v>598</v>
      </c>
      <c r="E105" s="6">
        <v>3200</v>
      </c>
      <c r="F105" s="7">
        <v>3087840</v>
      </c>
      <c r="G105" s="8">
        <f t="shared" si="3"/>
        <v>2.0075603383683323E-3</v>
      </c>
    </row>
    <row r="106" spans="1:7" ht="30" x14ac:dyDescent="0.25">
      <c r="A106" s="5" t="s">
        <v>404</v>
      </c>
      <c r="B106" s="5" t="s">
        <v>634</v>
      </c>
      <c r="C106" s="9" t="s">
        <v>263</v>
      </c>
      <c r="D106" s="5" t="s">
        <v>595</v>
      </c>
      <c r="E106" s="6">
        <v>17000</v>
      </c>
      <c r="F106" s="7">
        <v>17563210</v>
      </c>
      <c r="G106" s="8">
        <f t="shared" si="3"/>
        <v>1.1418727592891496E-2</v>
      </c>
    </row>
    <row r="107" spans="1:7" ht="30" x14ac:dyDescent="0.25">
      <c r="A107" s="5" t="s">
        <v>338</v>
      </c>
      <c r="B107" s="5" t="s">
        <v>198</v>
      </c>
      <c r="C107" s="42" t="s">
        <v>199</v>
      </c>
      <c r="D107" s="5" t="s">
        <v>100</v>
      </c>
      <c r="E107" s="6">
        <v>13000</v>
      </c>
      <c r="F107" s="7">
        <v>12056460</v>
      </c>
      <c r="G107" s="8">
        <f t="shared" si="3"/>
        <v>7.8385120074629076E-3</v>
      </c>
    </row>
    <row r="108" spans="1:7" x14ac:dyDescent="0.25">
      <c r="A108" s="5" t="s">
        <v>454</v>
      </c>
      <c r="B108" s="5" t="s">
        <v>496</v>
      </c>
      <c r="C108" s="33" t="s">
        <v>497</v>
      </c>
      <c r="D108" s="5" t="s">
        <v>476</v>
      </c>
      <c r="E108" s="6">
        <v>11990</v>
      </c>
      <c r="F108" s="7">
        <v>11114413.58</v>
      </c>
      <c r="G108" s="8">
        <f t="shared" si="3"/>
        <v>7.2260401728814925E-3</v>
      </c>
    </row>
    <row r="109" spans="1:7" x14ac:dyDescent="0.25">
      <c r="A109" s="5" t="s">
        <v>377</v>
      </c>
      <c r="B109" s="5" t="s">
        <v>240</v>
      </c>
      <c r="C109" s="5" t="s">
        <v>241</v>
      </c>
      <c r="D109" s="5" t="s">
        <v>82</v>
      </c>
      <c r="E109" s="6">
        <v>2905</v>
      </c>
      <c r="F109" s="7">
        <v>2822904.7</v>
      </c>
      <c r="G109" s="8">
        <f t="shared" si="3"/>
        <v>1.835312553342646E-3</v>
      </c>
    </row>
    <row r="110" spans="1:7" x14ac:dyDescent="0.25">
      <c r="A110" s="5" t="s">
        <v>446</v>
      </c>
      <c r="B110" s="5" t="s">
        <v>206</v>
      </c>
      <c r="C110" s="5" t="s">
        <v>207</v>
      </c>
      <c r="D110" s="5" t="s">
        <v>468</v>
      </c>
      <c r="E110" s="6">
        <v>3000</v>
      </c>
      <c r="F110" s="7">
        <v>2690400</v>
      </c>
      <c r="G110" s="8">
        <f t="shared" si="3"/>
        <v>1.7491645727583558E-3</v>
      </c>
    </row>
    <row r="111" spans="1:7" x14ac:dyDescent="0.25">
      <c r="A111" s="5" t="s">
        <v>343</v>
      </c>
      <c r="B111" s="5" t="s">
        <v>206</v>
      </c>
      <c r="C111" s="5" t="s">
        <v>207</v>
      </c>
      <c r="D111" s="5" t="s">
        <v>64</v>
      </c>
      <c r="E111" s="6">
        <v>1000</v>
      </c>
      <c r="F111" s="7">
        <v>877960</v>
      </c>
      <c r="G111" s="8">
        <f t="shared" si="3"/>
        <v>5.7080602449409976E-4</v>
      </c>
    </row>
    <row r="112" spans="1:7" x14ac:dyDescent="0.25">
      <c r="A112" s="5" t="s">
        <v>313</v>
      </c>
      <c r="B112" s="5" t="s">
        <v>176</v>
      </c>
      <c r="C112" s="5" t="s">
        <v>177</v>
      </c>
      <c r="D112" s="5" t="s">
        <v>103</v>
      </c>
      <c r="E112" s="6">
        <v>23500</v>
      </c>
      <c r="F112" s="7">
        <v>21384060</v>
      </c>
      <c r="G112" s="8">
        <f t="shared" si="3"/>
        <v>1.3902854658689803E-2</v>
      </c>
    </row>
    <row r="113" spans="1:7" x14ac:dyDescent="0.25">
      <c r="A113" s="5" t="s">
        <v>448</v>
      </c>
      <c r="B113" s="5" t="s">
        <v>222</v>
      </c>
      <c r="C113" s="5" t="s">
        <v>223</v>
      </c>
      <c r="D113" s="5" t="s">
        <v>470</v>
      </c>
      <c r="E113" s="6">
        <v>20109</v>
      </c>
      <c r="F113" s="7">
        <v>20350509.09</v>
      </c>
      <c r="G113" s="8">
        <f t="shared" si="3"/>
        <v>1.3230891145489476E-2</v>
      </c>
    </row>
    <row r="114" spans="1:7" ht="30" x14ac:dyDescent="0.25">
      <c r="A114" s="5" t="s">
        <v>380</v>
      </c>
      <c r="B114" s="5" t="s">
        <v>244</v>
      </c>
      <c r="C114" s="5" t="s">
        <v>245</v>
      </c>
      <c r="D114" s="5" t="s">
        <v>137</v>
      </c>
      <c r="E114" s="6">
        <v>3250</v>
      </c>
      <c r="F114" s="7">
        <v>2845771.11</v>
      </c>
      <c r="G114" s="8">
        <f t="shared" si="3"/>
        <v>1.8501791584118426E-3</v>
      </c>
    </row>
    <row r="115" spans="1:7" x14ac:dyDescent="0.25">
      <c r="A115" s="5" t="s">
        <v>747</v>
      </c>
      <c r="B115" s="5" t="s">
        <v>214</v>
      </c>
      <c r="C115" s="5" t="s">
        <v>215</v>
      </c>
      <c r="D115" s="5" t="s">
        <v>746</v>
      </c>
      <c r="E115" s="6">
        <v>460</v>
      </c>
      <c r="F115" s="7">
        <v>436034</v>
      </c>
      <c r="G115" s="8">
        <f t="shared" si="3"/>
        <v>2.8348766923807497E-4</v>
      </c>
    </row>
    <row r="116" spans="1:7" x14ac:dyDescent="0.25">
      <c r="A116" s="5" t="s">
        <v>442</v>
      </c>
      <c r="B116" s="5" t="s">
        <v>492</v>
      </c>
      <c r="C116" s="5" t="s">
        <v>493</v>
      </c>
      <c r="D116" s="5" t="s">
        <v>464</v>
      </c>
      <c r="E116" s="6">
        <v>15000</v>
      </c>
      <c r="F116" s="7">
        <v>14456100</v>
      </c>
      <c r="G116" s="8">
        <f t="shared" si="3"/>
        <v>9.3986388567692779E-3</v>
      </c>
    </row>
    <row r="117" spans="1:7" x14ac:dyDescent="0.25">
      <c r="A117" s="5" t="s">
        <v>44</v>
      </c>
      <c r="B117" s="5" t="s">
        <v>162</v>
      </c>
      <c r="C117" s="5" t="s">
        <v>163</v>
      </c>
      <c r="D117" s="5" t="s">
        <v>92</v>
      </c>
      <c r="E117" s="6">
        <v>31000</v>
      </c>
      <c r="F117" s="7">
        <v>32623224.949999999</v>
      </c>
      <c r="G117" s="8">
        <f t="shared" si="3"/>
        <v>2.1210001981737468E-2</v>
      </c>
    </row>
    <row r="118" spans="1:7" x14ac:dyDescent="0.25">
      <c r="A118" s="5" t="s">
        <v>703</v>
      </c>
      <c r="B118" s="5" t="s">
        <v>282</v>
      </c>
      <c r="C118" s="5" t="s">
        <v>283</v>
      </c>
      <c r="D118" s="5" t="s">
        <v>702</v>
      </c>
      <c r="E118" s="6">
        <v>3750</v>
      </c>
      <c r="F118" s="7">
        <v>3580050</v>
      </c>
      <c r="G118" s="8">
        <f t="shared" si="3"/>
        <v>2.3275708551529703E-3</v>
      </c>
    </row>
    <row r="119" spans="1:7" x14ac:dyDescent="0.25">
      <c r="A119" s="5" t="s">
        <v>436</v>
      </c>
      <c r="B119" s="5" t="s">
        <v>482</v>
      </c>
      <c r="C119" s="5" t="s">
        <v>483</v>
      </c>
      <c r="D119" s="42" t="s">
        <v>458</v>
      </c>
      <c r="E119" s="6">
        <v>28800</v>
      </c>
      <c r="F119" s="7">
        <v>26145216</v>
      </c>
      <c r="G119" s="8">
        <f t="shared" si="3"/>
        <v>1.6998322024351371E-2</v>
      </c>
    </row>
    <row r="120" spans="1:7" ht="30" x14ac:dyDescent="0.25">
      <c r="A120" s="5" t="s">
        <v>415</v>
      </c>
      <c r="B120" s="5" t="s">
        <v>274</v>
      </c>
      <c r="C120" s="5" t="s">
        <v>275</v>
      </c>
      <c r="D120" s="13" t="s">
        <v>152</v>
      </c>
      <c r="E120" s="6">
        <v>9800</v>
      </c>
      <c r="F120" s="7">
        <v>9679460</v>
      </c>
      <c r="G120" s="8">
        <f t="shared" si="3"/>
        <v>6.2931045626790048E-3</v>
      </c>
    </row>
    <row r="121" spans="1:7" x14ac:dyDescent="0.25">
      <c r="A121" s="5" t="s">
        <v>422</v>
      </c>
      <c r="B121" s="5" t="s">
        <v>280</v>
      </c>
      <c r="C121" s="5" t="s">
        <v>281</v>
      </c>
      <c r="D121" s="5" t="s">
        <v>105</v>
      </c>
      <c r="E121" s="6">
        <v>1500</v>
      </c>
      <c r="F121" s="7">
        <v>1477305</v>
      </c>
      <c r="G121" s="8">
        <f t="shared" si="3"/>
        <v>9.6047040185800721E-4</v>
      </c>
    </row>
    <row r="122" spans="1:7" ht="30" x14ac:dyDescent="0.25">
      <c r="A122" s="5" t="s">
        <v>341</v>
      </c>
      <c r="B122" s="5" t="s">
        <v>204</v>
      </c>
      <c r="C122" s="5" t="s">
        <v>205</v>
      </c>
      <c r="D122" s="5" t="s">
        <v>57</v>
      </c>
      <c r="E122" s="6">
        <v>2500</v>
      </c>
      <c r="F122" s="7">
        <v>2210700</v>
      </c>
      <c r="G122" s="8">
        <f t="shared" si="3"/>
        <v>1.4372874371829086E-3</v>
      </c>
    </row>
    <row r="123" spans="1:7" x14ac:dyDescent="0.25">
      <c r="A123" s="5" t="s">
        <v>517</v>
      </c>
      <c r="B123" s="5" t="s">
        <v>294</v>
      </c>
      <c r="C123" s="5" t="s">
        <v>295</v>
      </c>
      <c r="D123" s="5" t="s">
        <v>49</v>
      </c>
      <c r="E123" s="6">
        <v>6555</v>
      </c>
      <c r="F123" s="7">
        <v>5826441.25</v>
      </c>
      <c r="G123" s="8">
        <f t="shared" si="3"/>
        <v>3.788062971958783E-3</v>
      </c>
    </row>
    <row r="124" spans="1:7" ht="30" x14ac:dyDescent="0.25">
      <c r="A124" s="5" t="s">
        <v>620</v>
      </c>
      <c r="B124" s="5" t="s">
        <v>198</v>
      </c>
      <c r="C124" s="5" t="s">
        <v>199</v>
      </c>
      <c r="D124" s="5" t="s">
        <v>616</v>
      </c>
      <c r="E124" s="6">
        <v>9900</v>
      </c>
      <c r="F124" s="7">
        <v>8925048</v>
      </c>
      <c r="G124" s="8">
        <f t="shared" si="3"/>
        <v>5.8026233168925875E-3</v>
      </c>
    </row>
    <row r="125" spans="1:7" ht="30" x14ac:dyDescent="0.25">
      <c r="A125" s="5" t="s">
        <v>635</v>
      </c>
      <c r="B125" s="5" t="s">
        <v>634</v>
      </c>
      <c r="C125" s="9" t="s">
        <v>263</v>
      </c>
      <c r="D125" s="5" t="s">
        <v>633</v>
      </c>
      <c r="E125" s="6">
        <v>3800</v>
      </c>
      <c r="F125" s="7">
        <v>3605592</v>
      </c>
      <c r="G125" s="8">
        <f t="shared" si="3"/>
        <v>2.3441769960678505E-3</v>
      </c>
    </row>
    <row r="126" spans="1:7" x14ac:dyDescent="0.25">
      <c r="A126" s="5" t="s">
        <v>663</v>
      </c>
      <c r="B126" s="5" t="s">
        <v>174</v>
      </c>
      <c r="C126" s="9" t="s">
        <v>175</v>
      </c>
      <c r="D126" s="5" t="s">
        <v>660</v>
      </c>
      <c r="E126" s="6">
        <v>3000</v>
      </c>
      <c r="F126" s="7">
        <v>2913720</v>
      </c>
      <c r="G126" s="8">
        <f t="shared" si="3"/>
        <v>1.8943561548236234E-3</v>
      </c>
    </row>
    <row r="127" spans="1:7" x14ac:dyDescent="0.25">
      <c r="A127" s="5" t="s">
        <v>653</v>
      </c>
      <c r="B127" s="5" t="s">
        <v>652</v>
      </c>
      <c r="C127" s="9" t="s">
        <v>657</v>
      </c>
      <c r="D127" s="5" t="s">
        <v>648</v>
      </c>
      <c r="E127" s="6">
        <v>4000</v>
      </c>
      <c r="F127" s="7">
        <v>3952800</v>
      </c>
      <c r="G127" s="8">
        <f t="shared" si="3"/>
        <v>2.5699144079687885E-3</v>
      </c>
    </row>
    <row r="128" spans="1:7" x14ac:dyDescent="0.25">
      <c r="A128" s="5" t="s">
        <v>669</v>
      </c>
      <c r="B128" s="5" t="s">
        <v>240</v>
      </c>
      <c r="C128" s="42" t="s">
        <v>241</v>
      </c>
      <c r="D128" s="5" t="s">
        <v>670</v>
      </c>
      <c r="E128" s="6">
        <v>3000</v>
      </c>
      <c r="F128" s="7">
        <v>2904240</v>
      </c>
      <c r="G128" s="8">
        <f t="shared" si="3"/>
        <v>1.888192729255028E-3</v>
      </c>
    </row>
    <row r="129" spans="1:8" x14ac:dyDescent="0.25">
      <c r="A129" s="5" t="s">
        <v>671</v>
      </c>
      <c r="B129" s="5" t="s">
        <v>623</v>
      </c>
      <c r="C129" s="9" t="s">
        <v>625</v>
      </c>
      <c r="D129" s="5" t="s">
        <v>672</v>
      </c>
      <c r="E129" s="6">
        <v>5000</v>
      </c>
      <c r="F129" s="7">
        <v>4846050</v>
      </c>
      <c r="G129" s="8">
        <f t="shared" si="3"/>
        <v>3.1506612317185661E-3</v>
      </c>
    </row>
    <row r="130" spans="1:8" x14ac:dyDescent="0.25">
      <c r="A130" s="5" t="s">
        <v>715</v>
      </c>
      <c r="B130" s="5" t="s">
        <v>162</v>
      </c>
      <c r="C130" s="42" t="s">
        <v>163</v>
      </c>
      <c r="D130" s="5" t="s">
        <v>717</v>
      </c>
      <c r="E130" s="6">
        <v>2870</v>
      </c>
      <c r="F130" s="7">
        <v>2433386.9</v>
      </c>
      <c r="G130" s="8">
        <f t="shared" si="3"/>
        <v>1.5820674090448556E-3</v>
      </c>
    </row>
    <row r="131" spans="1:8" x14ac:dyDescent="0.25">
      <c r="A131" s="5" t="s">
        <v>714</v>
      </c>
      <c r="B131" s="5" t="s">
        <v>162</v>
      </c>
      <c r="C131" s="33" t="s">
        <v>163</v>
      </c>
      <c r="D131" s="5" t="s">
        <v>716</v>
      </c>
      <c r="E131" s="6">
        <v>10000</v>
      </c>
      <c r="F131" s="7">
        <v>8455800</v>
      </c>
      <c r="G131" s="8">
        <f t="shared" si="3"/>
        <v>5.4975415530516296E-3</v>
      </c>
    </row>
    <row r="132" spans="1:8" x14ac:dyDescent="0.25">
      <c r="A132" s="5" t="s">
        <v>690</v>
      </c>
      <c r="B132" s="5" t="s">
        <v>222</v>
      </c>
      <c r="C132" s="5" t="s">
        <v>223</v>
      </c>
      <c r="D132" s="5" t="s">
        <v>688</v>
      </c>
      <c r="E132" s="6">
        <v>550</v>
      </c>
      <c r="F132" s="7">
        <v>523149</v>
      </c>
      <c r="G132" s="8">
        <f t="shared" si="3"/>
        <v>3.4012551928113333E-4</v>
      </c>
    </row>
    <row r="133" spans="1:8" x14ac:dyDescent="0.25">
      <c r="A133" s="5" t="s">
        <v>693</v>
      </c>
      <c r="B133" s="5" t="s">
        <v>691</v>
      </c>
      <c r="C133" s="9" t="s">
        <v>692</v>
      </c>
      <c r="D133" s="5" t="s">
        <v>689</v>
      </c>
      <c r="E133" s="6">
        <v>4000</v>
      </c>
      <c r="F133" s="7">
        <v>3814749.48</v>
      </c>
      <c r="G133" s="8">
        <f t="shared" ref="G133:G164" si="4">F133/$F$220</f>
        <v>2.4801608104238625E-3</v>
      </c>
    </row>
    <row r="134" spans="1:8" x14ac:dyDescent="0.25">
      <c r="A134" s="5" t="s">
        <v>685</v>
      </c>
      <c r="B134" s="5" t="s">
        <v>684</v>
      </c>
      <c r="C134" s="9" t="s">
        <v>686</v>
      </c>
      <c r="D134" s="5" t="s">
        <v>676</v>
      </c>
      <c r="E134" s="6">
        <v>7033</v>
      </c>
      <c r="F134" s="7">
        <v>6840817.5099999998</v>
      </c>
      <c r="G134" s="8">
        <f t="shared" si="4"/>
        <v>4.4475600792436175E-3</v>
      </c>
    </row>
    <row r="135" spans="1:8" ht="30" x14ac:dyDescent="0.25">
      <c r="A135" s="5" t="s">
        <v>682</v>
      </c>
      <c r="B135" s="5" t="s">
        <v>681</v>
      </c>
      <c r="C135" s="33" t="s">
        <v>683</v>
      </c>
      <c r="D135" s="5" t="s">
        <v>678</v>
      </c>
      <c r="E135" s="6">
        <v>8000</v>
      </c>
      <c r="F135" s="7">
        <v>7751760</v>
      </c>
      <c r="G135" s="8">
        <f t="shared" si="4"/>
        <v>5.0398096820269524E-3</v>
      </c>
    </row>
    <row r="136" spans="1:8" ht="30" x14ac:dyDescent="0.25">
      <c r="A136" s="5" t="s">
        <v>698</v>
      </c>
      <c r="B136" s="5" t="s">
        <v>178</v>
      </c>
      <c r="C136" s="5" t="s">
        <v>179</v>
      </c>
      <c r="D136" s="5" t="s">
        <v>699</v>
      </c>
      <c r="E136" s="6">
        <v>6250</v>
      </c>
      <c r="F136" s="7">
        <v>5942250</v>
      </c>
      <c r="G136" s="8">
        <f t="shared" si="4"/>
        <v>3.8633560743656478E-3</v>
      </c>
    </row>
    <row r="137" spans="1:8" x14ac:dyDescent="0.25">
      <c r="A137" s="5" t="s">
        <v>710</v>
      </c>
      <c r="B137" s="5" t="s">
        <v>214</v>
      </c>
      <c r="C137" s="5" t="s">
        <v>215</v>
      </c>
      <c r="D137" s="5" t="s">
        <v>711</v>
      </c>
      <c r="E137" s="6">
        <v>8000</v>
      </c>
      <c r="F137" s="7">
        <v>7556640</v>
      </c>
      <c r="G137" s="8">
        <f t="shared" si="4"/>
        <v>4.9129523405771263E-3</v>
      </c>
    </row>
    <row r="138" spans="1:8" ht="30" x14ac:dyDescent="0.25">
      <c r="A138" s="5" t="s">
        <v>720</v>
      </c>
      <c r="B138" s="5" t="s">
        <v>178</v>
      </c>
      <c r="C138" s="5" t="s">
        <v>179</v>
      </c>
      <c r="D138" s="5" t="s">
        <v>718</v>
      </c>
      <c r="E138" s="6">
        <v>2500</v>
      </c>
      <c r="F138" s="7">
        <v>2387582.38</v>
      </c>
      <c r="G138" s="8">
        <f t="shared" si="4"/>
        <v>1.5522875831244715E-3</v>
      </c>
    </row>
    <row r="139" spans="1:8" x14ac:dyDescent="0.25">
      <c r="A139" s="5" t="s">
        <v>712</v>
      </c>
      <c r="B139" s="5" t="s">
        <v>623</v>
      </c>
      <c r="C139" s="9" t="s">
        <v>625</v>
      </c>
      <c r="D139" s="5" t="s">
        <v>713</v>
      </c>
      <c r="E139" s="6">
        <v>68995</v>
      </c>
      <c r="F139" s="7">
        <v>65264702.649999999</v>
      </c>
      <c r="G139" s="8">
        <f t="shared" si="4"/>
        <v>4.2431870995758389E-2</v>
      </c>
    </row>
    <row r="140" spans="1:8" x14ac:dyDescent="0.25">
      <c r="A140" s="5" t="s">
        <v>722</v>
      </c>
      <c r="B140" s="5" t="s">
        <v>721</v>
      </c>
      <c r="C140" s="9" t="s">
        <v>723</v>
      </c>
      <c r="D140" s="5" t="s">
        <v>719</v>
      </c>
      <c r="E140" s="6">
        <v>2000</v>
      </c>
      <c r="F140" s="7">
        <v>1793700</v>
      </c>
      <c r="G140" s="8">
        <f t="shared" si="4"/>
        <v>1.1661747302098805E-3</v>
      </c>
    </row>
    <row r="141" spans="1:8" x14ac:dyDescent="0.25">
      <c r="A141" s="5" t="s">
        <v>733</v>
      </c>
      <c r="B141" s="5" t="s">
        <v>208</v>
      </c>
      <c r="C141" s="33" t="s">
        <v>209</v>
      </c>
      <c r="D141" s="5" t="s">
        <v>732</v>
      </c>
      <c r="E141" s="6">
        <v>8000</v>
      </c>
      <c r="F141" s="7">
        <v>8090080</v>
      </c>
      <c r="G141" s="8">
        <f t="shared" si="4"/>
        <v>5.2597685573821436E-3</v>
      </c>
    </row>
    <row r="142" spans="1:8" x14ac:dyDescent="0.25">
      <c r="A142" s="5" t="s">
        <v>753</v>
      </c>
      <c r="B142" s="5" t="s">
        <v>208</v>
      </c>
      <c r="C142" s="5" t="s">
        <v>209</v>
      </c>
      <c r="D142" s="5" t="s">
        <v>750</v>
      </c>
      <c r="E142" s="6">
        <v>11000</v>
      </c>
      <c r="F142" s="7">
        <v>11204710</v>
      </c>
      <c r="G142" s="8">
        <f t="shared" si="4"/>
        <v>7.2847464243351459E-3</v>
      </c>
    </row>
    <row r="143" spans="1:8" ht="16.5" customHeight="1" x14ac:dyDescent="0.25">
      <c r="A143" s="5" t="s">
        <v>298</v>
      </c>
      <c r="B143" s="5"/>
      <c r="C143" s="5"/>
      <c r="D143" s="5"/>
      <c r="E143" s="6"/>
      <c r="F143" s="7">
        <f>SUM(F5:F142)</f>
        <v>1275808028.8600004</v>
      </c>
      <c r="G143" s="8">
        <f t="shared" si="4"/>
        <v>0.82946707022100152</v>
      </c>
      <c r="H143" s="47"/>
    </row>
    <row r="144" spans="1:8" ht="16.5" customHeight="1" x14ac:dyDescent="0.25">
      <c r="A144" s="13"/>
      <c r="B144" s="13"/>
      <c r="C144" s="13"/>
      <c r="D144" s="13"/>
      <c r="E144" s="14"/>
      <c r="F144" s="15"/>
      <c r="G144" s="16"/>
    </row>
    <row r="145" spans="1:7" ht="16.5" customHeight="1" x14ac:dyDescent="0.25">
      <c r="A145" s="17" t="s">
        <v>522</v>
      </c>
      <c r="B145" s="13"/>
      <c r="C145" s="13"/>
      <c r="D145" s="13"/>
      <c r="E145" s="14"/>
      <c r="F145" s="15"/>
      <c r="G145" s="16"/>
    </row>
    <row r="146" spans="1:7" ht="45" x14ac:dyDescent="0.25">
      <c r="A146" s="5" t="s">
        <v>0</v>
      </c>
      <c r="B146" s="5" t="s">
        <v>20</v>
      </c>
      <c r="C146" s="5" t="s">
        <v>1</v>
      </c>
      <c r="D146" s="5" t="s">
        <v>22</v>
      </c>
      <c r="E146" s="5" t="s">
        <v>10</v>
      </c>
      <c r="F146" s="5" t="s">
        <v>6</v>
      </c>
      <c r="G146" s="5" t="s">
        <v>520</v>
      </c>
    </row>
    <row r="147" spans="1:7" ht="30" x14ac:dyDescent="0.25">
      <c r="A147" s="5" t="s">
        <v>425</v>
      </c>
      <c r="B147" s="5" t="s">
        <v>284</v>
      </c>
      <c r="C147" s="5" t="s">
        <v>285</v>
      </c>
      <c r="D147" s="5" t="s">
        <v>153</v>
      </c>
      <c r="E147" s="6">
        <v>32005</v>
      </c>
      <c r="F147" s="7">
        <v>3501987.1</v>
      </c>
      <c r="G147" s="8">
        <f t="shared" ref="G147:G166" si="5">F147/$F$220</f>
        <v>2.2768182313324314E-3</v>
      </c>
    </row>
    <row r="148" spans="1:7" ht="30" x14ac:dyDescent="0.25">
      <c r="A148" s="5" t="s">
        <v>426</v>
      </c>
      <c r="B148" s="5" t="s">
        <v>228</v>
      </c>
      <c r="C148" s="5" t="s">
        <v>229</v>
      </c>
      <c r="D148" s="5" t="s">
        <v>155</v>
      </c>
      <c r="E148" s="6">
        <v>420</v>
      </c>
      <c r="F148" s="7">
        <v>9143400</v>
      </c>
      <c r="G148" s="8">
        <f t="shared" si="5"/>
        <v>5.9445849518877302E-3</v>
      </c>
    </row>
    <row r="149" spans="1:7" x14ac:dyDescent="0.25">
      <c r="A149" s="5" t="s">
        <v>427</v>
      </c>
      <c r="B149" s="5" t="s">
        <v>286</v>
      </c>
      <c r="C149" s="5" t="s">
        <v>287</v>
      </c>
      <c r="D149" s="5" t="s">
        <v>154</v>
      </c>
      <c r="E149" s="6">
        <v>7300</v>
      </c>
      <c r="F149" s="7">
        <v>2361550</v>
      </c>
      <c r="G149" s="8">
        <f t="shared" si="5"/>
        <v>1.5353626214679955E-3</v>
      </c>
    </row>
    <row r="150" spans="1:7" x14ac:dyDescent="0.25">
      <c r="A150" s="5" t="s">
        <v>429</v>
      </c>
      <c r="B150" s="5" t="s">
        <v>238</v>
      </c>
      <c r="C150" s="5" t="s">
        <v>239</v>
      </c>
      <c r="D150" s="5" t="s">
        <v>157</v>
      </c>
      <c r="E150" s="6">
        <v>24750</v>
      </c>
      <c r="F150" s="7">
        <v>7011675</v>
      </c>
      <c r="G150" s="8">
        <f t="shared" si="5"/>
        <v>4.5586431406837062E-3</v>
      </c>
    </row>
    <row r="151" spans="1:7" ht="30" x14ac:dyDescent="0.25">
      <c r="A151" s="5" t="s">
        <v>428</v>
      </c>
      <c r="B151" s="5" t="s">
        <v>288</v>
      </c>
      <c r="C151" s="5" t="s">
        <v>289</v>
      </c>
      <c r="D151" s="5" t="s">
        <v>156</v>
      </c>
      <c r="E151" s="6">
        <v>1660</v>
      </c>
      <c r="F151" s="7">
        <v>10735237.5</v>
      </c>
      <c r="G151" s="8">
        <f t="shared" si="5"/>
        <v>6.9795187017346787E-3</v>
      </c>
    </row>
    <row r="152" spans="1:7" x14ac:dyDescent="0.25">
      <c r="A152" s="5" t="s">
        <v>432</v>
      </c>
      <c r="B152" s="5" t="s">
        <v>500</v>
      </c>
      <c r="C152" s="5" t="s">
        <v>501</v>
      </c>
      <c r="D152" s="5" t="s">
        <v>480</v>
      </c>
      <c r="E152" s="6">
        <v>43</v>
      </c>
      <c r="F152" s="7">
        <v>1600.89</v>
      </c>
      <c r="G152" s="8">
        <f t="shared" si="5"/>
        <v>1.040819236129618E-6</v>
      </c>
    </row>
    <row r="153" spans="1:7" ht="16.5" customHeight="1" x14ac:dyDescent="0.25">
      <c r="A153" s="5" t="s">
        <v>435</v>
      </c>
      <c r="B153" s="5" t="s">
        <v>282</v>
      </c>
      <c r="C153" s="5" t="s">
        <v>283</v>
      </c>
      <c r="D153" s="5" t="s">
        <v>160</v>
      </c>
      <c r="E153" s="6">
        <v>58000</v>
      </c>
      <c r="F153" s="7">
        <v>15109000</v>
      </c>
      <c r="G153" s="8">
        <f t="shared" si="5"/>
        <v>9.8231220375431146E-3</v>
      </c>
    </row>
    <row r="154" spans="1:7" ht="30" x14ac:dyDescent="0.25">
      <c r="A154" s="5" t="s">
        <v>433</v>
      </c>
      <c r="B154" s="5" t="s">
        <v>264</v>
      </c>
      <c r="C154" s="5" t="s">
        <v>265</v>
      </c>
      <c r="D154" s="5" t="s">
        <v>161</v>
      </c>
      <c r="E154" s="6">
        <v>6450</v>
      </c>
      <c r="F154" s="7">
        <v>3160500</v>
      </c>
      <c r="G154" s="8">
        <f t="shared" si="5"/>
        <v>2.0548002647200352E-3</v>
      </c>
    </row>
    <row r="155" spans="1:7" ht="30" x14ac:dyDescent="0.25">
      <c r="A155" s="5" t="s">
        <v>641</v>
      </c>
      <c r="B155" s="5" t="s">
        <v>640</v>
      </c>
      <c r="C155" s="5" t="s">
        <v>643</v>
      </c>
      <c r="D155" s="5" t="s">
        <v>638</v>
      </c>
      <c r="E155" s="6">
        <v>8900</v>
      </c>
      <c r="F155" s="7">
        <v>2021190</v>
      </c>
      <c r="G155" s="8">
        <f t="shared" si="5"/>
        <v>1.3140774393448785E-3</v>
      </c>
    </row>
    <row r="156" spans="1:7" ht="16.5" customHeight="1" x14ac:dyDescent="0.25">
      <c r="A156" s="5" t="s">
        <v>642</v>
      </c>
      <c r="B156" s="5" t="s">
        <v>258</v>
      </c>
      <c r="C156" s="5" t="s">
        <v>259</v>
      </c>
      <c r="D156" s="5" t="s">
        <v>639</v>
      </c>
      <c r="E156" s="6">
        <v>1000</v>
      </c>
      <c r="F156" s="7">
        <v>1612800</v>
      </c>
      <c r="G156" s="8">
        <f t="shared" si="5"/>
        <v>1.0485625271129484E-3</v>
      </c>
    </row>
    <row r="157" spans="1:7" ht="30" x14ac:dyDescent="0.25">
      <c r="A157" s="5" t="s">
        <v>668</v>
      </c>
      <c r="B157" s="5" t="s">
        <v>667</v>
      </c>
      <c r="C157" s="18">
        <v>1027402166835</v>
      </c>
      <c r="D157" s="5" t="s">
        <v>666</v>
      </c>
      <c r="E157" s="6">
        <v>10000</v>
      </c>
      <c r="F157" s="7">
        <v>621700</v>
      </c>
      <c r="G157" s="8">
        <f t="shared" si="5"/>
        <v>4.0419848902909227E-4</v>
      </c>
    </row>
    <row r="158" spans="1:7" ht="16.5" customHeight="1" x14ac:dyDescent="0.25">
      <c r="A158" s="5" t="s">
        <v>431</v>
      </c>
      <c r="B158" s="5" t="s">
        <v>290</v>
      </c>
      <c r="C158" s="5" t="s">
        <v>291</v>
      </c>
      <c r="D158" s="5" t="s">
        <v>158</v>
      </c>
      <c r="E158" s="6">
        <v>444</v>
      </c>
      <c r="F158" s="7">
        <v>682872</v>
      </c>
      <c r="G158" s="8">
        <f t="shared" si="5"/>
        <v>4.4396948785632023E-4</v>
      </c>
    </row>
    <row r="159" spans="1:7" x14ac:dyDescent="0.25">
      <c r="A159" s="5" t="s">
        <v>562</v>
      </c>
      <c r="B159" s="5" t="s">
        <v>278</v>
      </c>
      <c r="C159" s="5" t="s">
        <v>279</v>
      </c>
      <c r="D159" s="5" t="s">
        <v>561</v>
      </c>
      <c r="E159" s="6">
        <v>41500</v>
      </c>
      <c r="F159" s="7">
        <v>835021.5</v>
      </c>
      <c r="G159" s="8">
        <f t="shared" si="5"/>
        <v>5.4288954255558332E-4</v>
      </c>
    </row>
    <row r="160" spans="1:7" ht="30" x14ac:dyDescent="0.25">
      <c r="A160" s="5" t="s">
        <v>430</v>
      </c>
      <c r="B160" s="5" t="s">
        <v>246</v>
      </c>
      <c r="C160" s="5" t="s">
        <v>247</v>
      </c>
      <c r="D160" s="5" t="s">
        <v>159</v>
      </c>
      <c r="E160" s="6">
        <v>2704</v>
      </c>
      <c r="F160" s="7">
        <v>1483414.4</v>
      </c>
      <c r="G160" s="8">
        <f t="shared" si="5"/>
        <v>9.644424305677938E-4</v>
      </c>
    </row>
    <row r="161" spans="1:16" x14ac:dyDescent="0.25">
      <c r="A161" s="5" t="s">
        <v>737</v>
      </c>
      <c r="B161" s="5" t="s">
        <v>250</v>
      </c>
      <c r="C161" s="5" t="s">
        <v>251</v>
      </c>
      <c r="D161" s="5" t="s">
        <v>734</v>
      </c>
      <c r="E161" s="6">
        <v>20</v>
      </c>
      <c r="F161" s="7">
        <v>266470</v>
      </c>
      <c r="G161" s="8">
        <f t="shared" si="5"/>
        <v>1.7324557080839988E-4</v>
      </c>
    </row>
    <row r="162" spans="1:16" x14ac:dyDescent="0.25">
      <c r="A162" s="5" t="s">
        <v>728</v>
      </c>
      <c r="B162" s="5" t="s">
        <v>729</v>
      </c>
      <c r="C162" s="9" t="s">
        <v>730</v>
      </c>
      <c r="D162" s="5" t="s">
        <v>731</v>
      </c>
      <c r="E162" s="6">
        <v>52300000</v>
      </c>
      <c r="F162" s="7">
        <v>2152406.5</v>
      </c>
      <c r="G162" s="8">
        <f t="shared" si="5"/>
        <v>1.3993878962142462E-3</v>
      </c>
    </row>
    <row r="163" spans="1:16" x14ac:dyDescent="0.25">
      <c r="A163" s="5" t="s">
        <v>566</v>
      </c>
      <c r="B163" s="5" t="s">
        <v>565</v>
      </c>
      <c r="C163" s="12" t="s">
        <v>564</v>
      </c>
      <c r="D163" s="5" t="s">
        <v>563</v>
      </c>
      <c r="E163" s="6">
        <v>230000</v>
      </c>
      <c r="F163" s="7">
        <v>843985</v>
      </c>
      <c r="G163" s="8">
        <f t="shared" si="5"/>
        <v>5.4871716545475059E-4</v>
      </c>
    </row>
    <row r="164" spans="1:16" ht="30" x14ac:dyDescent="0.25">
      <c r="A164" s="5" t="s">
        <v>434</v>
      </c>
      <c r="B164" s="5" t="s">
        <v>502</v>
      </c>
      <c r="C164" s="5" t="s">
        <v>503</v>
      </c>
      <c r="D164" s="5" t="s">
        <v>481</v>
      </c>
      <c r="E164" s="6">
        <v>3</v>
      </c>
      <c r="F164" s="7">
        <v>411.96</v>
      </c>
      <c r="G164" s="8">
        <f t="shared" si="5"/>
        <v>2.6783594907579994E-7</v>
      </c>
    </row>
    <row r="165" spans="1:16" ht="16.5" customHeight="1" x14ac:dyDescent="0.25">
      <c r="A165" s="5" t="s">
        <v>736</v>
      </c>
      <c r="B165" s="5" t="s">
        <v>208</v>
      </c>
      <c r="C165" s="5" t="s">
        <v>209</v>
      </c>
      <c r="D165" s="5" t="s">
        <v>735</v>
      </c>
      <c r="E165" s="6">
        <v>130000</v>
      </c>
      <c r="F165" s="7">
        <v>1275820</v>
      </c>
      <c r="G165" s="8">
        <f t="shared" si="5"/>
        <v>8.2947485326217865E-4</v>
      </c>
    </row>
    <row r="166" spans="1:16" ht="16.5" customHeight="1" x14ac:dyDescent="0.25">
      <c r="A166" s="5" t="s">
        <v>298</v>
      </c>
      <c r="B166" s="5"/>
      <c r="C166" s="5"/>
      <c r="D166" s="5"/>
      <c r="E166" s="6"/>
      <c r="F166" s="7">
        <f>SUM(F147:F165)</f>
        <v>62821041.850000001</v>
      </c>
      <c r="G166" s="8">
        <f t="shared" si="5"/>
        <v>4.0843124006761093E-2</v>
      </c>
    </row>
    <row r="168" spans="1:16" x14ac:dyDescent="0.25">
      <c r="A168" s="3" t="s">
        <v>523</v>
      </c>
    </row>
    <row r="169" spans="1:16" ht="45" customHeight="1" x14ac:dyDescent="0.25">
      <c r="A169" s="5" t="s">
        <v>3</v>
      </c>
      <c r="B169" s="5" t="s">
        <v>1</v>
      </c>
      <c r="C169" s="5" t="s">
        <v>531</v>
      </c>
      <c r="D169" s="5" t="s">
        <v>7</v>
      </c>
      <c r="E169" s="5" t="s">
        <v>5</v>
      </c>
      <c r="F169" s="5" t="s">
        <v>12</v>
      </c>
      <c r="G169" s="5" t="s">
        <v>520</v>
      </c>
    </row>
    <row r="170" spans="1:16" ht="16.5" hidden="1" customHeight="1" x14ac:dyDescent="0.25">
      <c r="A170" s="5"/>
      <c r="B170" s="5"/>
      <c r="C170" s="19"/>
      <c r="D170" s="20"/>
      <c r="E170" s="6"/>
      <c r="F170" s="7"/>
      <c r="G170" s="8">
        <f t="shared" ref="G170:G175" si="6">F170/$F$220</f>
        <v>0</v>
      </c>
      <c r="M170" s="48"/>
      <c r="O170" s="47"/>
      <c r="P170" s="47"/>
    </row>
    <row r="171" spans="1:16" ht="16.5" customHeight="1" x14ac:dyDescent="0.25">
      <c r="A171" s="33" t="s">
        <v>300</v>
      </c>
      <c r="B171" s="11">
        <v>1027700167110</v>
      </c>
      <c r="C171" s="19" t="s">
        <v>754</v>
      </c>
      <c r="D171" s="20">
        <v>44692</v>
      </c>
      <c r="E171" s="6">
        <v>35500000</v>
      </c>
      <c r="F171" s="7">
        <v>36097490.93</v>
      </c>
      <c r="G171" s="8">
        <f t="shared" si="6"/>
        <v>2.3468797316466724E-2</v>
      </c>
      <c r="M171" s="48"/>
      <c r="O171" s="47"/>
      <c r="P171" s="47"/>
    </row>
    <row r="172" spans="1:16" ht="16.5" customHeight="1" x14ac:dyDescent="0.25">
      <c r="A172" s="42" t="s">
        <v>300</v>
      </c>
      <c r="B172" s="11">
        <v>1027700167110</v>
      </c>
      <c r="C172" s="19" t="s">
        <v>755</v>
      </c>
      <c r="D172" s="20">
        <v>44677</v>
      </c>
      <c r="E172" s="6">
        <v>13000000</v>
      </c>
      <c r="F172" s="7">
        <v>13164049.32</v>
      </c>
      <c r="G172" s="8">
        <f t="shared" si="6"/>
        <v>8.5586116207953186E-3</v>
      </c>
      <c r="M172" s="48"/>
      <c r="O172" s="47"/>
      <c r="P172" s="47"/>
    </row>
    <row r="173" spans="1:16" ht="16.5" customHeight="1" x14ac:dyDescent="0.25">
      <c r="A173" s="51" t="s">
        <v>300</v>
      </c>
      <c r="B173" s="11">
        <v>1027700167110</v>
      </c>
      <c r="C173" s="19" t="s">
        <v>765</v>
      </c>
      <c r="D173" s="20">
        <v>44707</v>
      </c>
      <c r="E173" s="6">
        <v>13000000</v>
      </c>
      <c r="F173" s="7">
        <v>13027290.050000001</v>
      </c>
      <c r="G173" s="8">
        <f t="shared" si="6"/>
        <v>8.4696975299239623E-3</v>
      </c>
      <c r="M173" s="48"/>
      <c r="O173" s="47"/>
      <c r="P173" s="47"/>
    </row>
    <row r="174" spans="1:16" ht="16.5" customHeight="1" x14ac:dyDescent="0.25">
      <c r="A174" s="5" t="s">
        <v>280</v>
      </c>
      <c r="B174" s="5" t="s">
        <v>281</v>
      </c>
      <c r="C174" s="19" t="s">
        <v>748</v>
      </c>
      <c r="D174" s="20">
        <v>44662</v>
      </c>
      <c r="E174" s="6">
        <v>4300000</v>
      </c>
      <c r="F174" s="7">
        <v>4397949.82</v>
      </c>
      <c r="G174" s="8">
        <f t="shared" si="6"/>
        <v>2.8593287310113694E-3</v>
      </c>
      <c r="M174" s="48"/>
      <c r="O174" s="47"/>
      <c r="P174" s="47"/>
    </row>
    <row r="175" spans="1:16" ht="17.25" customHeight="1" x14ac:dyDescent="0.25">
      <c r="A175" s="5" t="s">
        <v>298</v>
      </c>
      <c r="B175" s="5"/>
      <c r="C175" s="5"/>
      <c r="D175" s="5"/>
      <c r="E175" s="6"/>
      <c r="F175" s="7">
        <f>SUM(F170:F174)</f>
        <v>66686780.119999997</v>
      </c>
      <c r="G175" s="8">
        <f t="shared" si="6"/>
        <v>4.3356435198197374E-2</v>
      </c>
      <c r="M175" s="48"/>
      <c r="O175" s="47"/>
      <c r="P175" s="47"/>
    </row>
    <row r="177" spans="1:31" x14ac:dyDescent="0.25">
      <c r="A177" s="3" t="s">
        <v>524</v>
      </c>
    </row>
    <row r="178" spans="1:31" ht="58.5" customHeight="1" x14ac:dyDescent="0.25">
      <c r="A178" s="5" t="s">
        <v>11</v>
      </c>
      <c r="B178" s="5" t="s">
        <v>8</v>
      </c>
      <c r="C178" s="5" t="s">
        <v>9</v>
      </c>
      <c r="D178" s="5" t="s">
        <v>17</v>
      </c>
      <c r="E178" s="5" t="s">
        <v>10</v>
      </c>
      <c r="F178" s="5" t="s">
        <v>6</v>
      </c>
      <c r="G178" s="5" t="s">
        <v>520</v>
      </c>
    </row>
    <row r="179" spans="1:31" ht="45" customHeight="1" x14ac:dyDescent="0.25">
      <c r="A179" s="5" t="s">
        <v>504</v>
      </c>
      <c r="B179" s="5" t="s">
        <v>505</v>
      </c>
      <c r="C179" s="5" t="s">
        <v>506</v>
      </c>
      <c r="D179" s="5" t="s">
        <v>507</v>
      </c>
      <c r="E179" s="21">
        <v>34678.27233</v>
      </c>
      <c r="F179" s="7">
        <v>24672203.629999999</v>
      </c>
      <c r="G179" s="8">
        <f>F179/$F$220</f>
        <v>1.6040642477503756E-2</v>
      </c>
    </row>
    <row r="180" spans="1:31" ht="17.25" customHeight="1" x14ac:dyDescent="0.25">
      <c r="A180" s="5" t="s">
        <v>298</v>
      </c>
      <c r="B180" s="5"/>
      <c r="C180" s="5"/>
      <c r="D180" s="5"/>
      <c r="E180" s="6"/>
      <c r="F180" s="7">
        <f>F179</f>
        <v>24672203.629999999</v>
      </c>
      <c r="G180" s="8">
        <f>F180/$F$220</f>
        <v>1.6040642477503756E-2</v>
      </c>
    </row>
    <row r="182" spans="1:31" x14ac:dyDescent="0.25">
      <c r="A182" s="3" t="s">
        <v>525</v>
      </c>
    </row>
    <row r="183" spans="1:31" ht="42.75" customHeight="1" x14ac:dyDescent="0.25">
      <c r="A183" s="5" t="s">
        <v>15</v>
      </c>
      <c r="B183" s="5" t="s">
        <v>14</v>
      </c>
      <c r="C183" s="5" t="s">
        <v>16</v>
      </c>
      <c r="D183" s="58" t="s">
        <v>13</v>
      </c>
      <c r="E183" s="59"/>
      <c r="F183" s="5" t="s">
        <v>6</v>
      </c>
      <c r="G183" s="5" t="s">
        <v>520</v>
      </c>
    </row>
    <row r="184" spans="1:31" ht="17.25" customHeight="1" x14ac:dyDescent="0.25">
      <c r="A184" s="5" t="s">
        <v>298</v>
      </c>
      <c r="B184" s="5"/>
      <c r="C184" s="5"/>
      <c r="D184" s="58"/>
      <c r="E184" s="59"/>
      <c r="F184" s="7"/>
      <c r="G184" s="8"/>
    </row>
    <row r="186" spans="1:31" x14ac:dyDescent="0.25">
      <c r="A186" s="3" t="s">
        <v>526</v>
      </c>
    </row>
    <row r="187" spans="1:31" ht="47.25" customHeight="1" x14ac:dyDescent="0.25">
      <c r="A187" s="5" t="s">
        <v>3</v>
      </c>
      <c r="B187" s="5" t="s">
        <v>1</v>
      </c>
      <c r="C187" s="5" t="s">
        <v>531</v>
      </c>
      <c r="D187" s="58" t="s">
        <v>4</v>
      </c>
      <c r="E187" s="59"/>
      <c r="F187" s="10" t="s">
        <v>18</v>
      </c>
      <c r="G187" s="5" t="s">
        <v>520</v>
      </c>
    </row>
    <row r="188" spans="1:31" x14ac:dyDescent="0.25">
      <c r="A188" s="5" t="s">
        <v>300</v>
      </c>
      <c r="B188" s="11">
        <v>1027700167110</v>
      </c>
      <c r="C188" s="24" t="s">
        <v>549</v>
      </c>
      <c r="D188" s="63" t="s">
        <v>299</v>
      </c>
      <c r="E188" s="63"/>
      <c r="F188" s="7">
        <v>130128.59</v>
      </c>
      <c r="G188" s="8">
        <f t="shared" ref="G188:G194" si="7">F188/$F$220</f>
        <v>8.4603151773341226E-5</v>
      </c>
      <c r="L188" s="50"/>
      <c r="M188" s="50"/>
      <c r="N188" s="50"/>
      <c r="AD188" s="48"/>
      <c r="AE188" s="48"/>
    </row>
    <row r="189" spans="1:31" x14ac:dyDescent="0.25">
      <c r="A189" s="5" t="s">
        <v>300</v>
      </c>
      <c r="B189" s="11">
        <v>1027700167110</v>
      </c>
      <c r="C189" s="24" t="s">
        <v>550</v>
      </c>
      <c r="D189" s="63" t="s">
        <v>299</v>
      </c>
      <c r="E189" s="63"/>
      <c r="F189" s="7">
        <v>208671.17</v>
      </c>
      <c r="G189" s="8">
        <f t="shared" si="7"/>
        <v>1.3566763972644821E-4</v>
      </c>
      <c r="L189" s="50"/>
      <c r="M189" s="50"/>
      <c r="N189" s="50"/>
      <c r="AD189" s="48"/>
      <c r="AE189" s="48"/>
    </row>
    <row r="190" spans="1:31" ht="30" x14ac:dyDescent="0.25">
      <c r="A190" s="5" t="s">
        <v>508</v>
      </c>
      <c r="B190" s="11">
        <v>1021600000124</v>
      </c>
      <c r="C190" s="24" t="s">
        <v>551</v>
      </c>
      <c r="D190" s="63" t="s">
        <v>299</v>
      </c>
      <c r="E190" s="63"/>
      <c r="F190" s="7">
        <v>43251.47</v>
      </c>
      <c r="G190" s="8">
        <f t="shared" si="7"/>
        <v>2.8119959501829037E-5</v>
      </c>
      <c r="L190" s="50"/>
      <c r="M190" s="50"/>
      <c r="N190" s="50"/>
      <c r="AD190" s="48"/>
      <c r="AE190" s="48"/>
    </row>
    <row r="191" spans="1:31" ht="30" x14ac:dyDescent="0.25">
      <c r="A191" s="5" t="s">
        <v>508</v>
      </c>
      <c r="B191" s="11">
        <v>1021600000124</v>
      </c>
      <c r="C191" s="24" t="s">
        <v>552</v>
      </c>
      <c r="D191" s="63" t="s">
        <v>299</v>
      </c>
      <c r="E191" s="63"/>
      <c r="F191" s="7">
        <v>1338136.93</v>
      </c>
      <c r="G191" s="8">
        <f t="shared" si="7"/>
        <v>8.6999022875989727E-4</v>
      </c>
      <c r="L191" s="50"/>
      <c r="M191" s="50"/>
      <c r="N191" s="50"/>
      <c r="AD191" s="48"/>
      <c r="AE191" s="48"/>
    </row>
    <row r="192" spans="1:31" ht="30" x14ac:dyDescent="0.25">
      <c r="A192" s="5" t="s">
        <v>508</v>
      </c>
      <c r="B192" s="11">
        <v>1021600000124</v>
      </c>
      <c r="C192" s="24" t="s">
        <v>553</v>
      </c>
      <c r="D192" s="63" t="s">
        <v>299</v>
      </c>
      <c r="E192" s="63"/>
      <c r="F192" s="7">
        <v>482725.36</v>
      </c>
      <c r="G192" s="8">
        <f t="shared" si="7"/>
        <v>3.1384407451829597E-4</v>
      </c>
      <c r="L192" s="50"/>
      <c r="M192" s="50"/>
      <c r="N192" s="50"/>
      <c r="AD192" s="48"/>
      <c r="AE192" s="48"/>
    </row>
    <row r="193" spans="1:31" x14ac:dyDescent="0.25">
      <c r="A193" s="5" t="s">
        <v>301</v>
      </c>
      <c r="B193" s="11">
        <v>1027700167110</v>
      </c>
      <c r="C193" s="24" t="s">
        <v>554</v>
      </c>
      <c r="D193" s="63" t="s">
        <v>299</v>
      </c>
      <c r="E193" s="63"/>
      <c r="F193" s="7">
        <v>1527857.24</v>
      </c>
      <c r="G193" s="8">
        <f t="shared" si="7"/>
        <v>9.9333695972359513E-4</v>
      </c>
      <c r="L193" s="50"/>
      <c r="M193" s="50"/>
      <c r="N193" s="50"/>
      <c r="AD193" s="48"/>
      <c r="AE193" s="48"/>
    </row>
    <row r="194" spans="1:31" x14ac:dyDescent="0.25">
      <c r="A194" s="5" t="s">
        <v>298</v>
      </c>
      <c r="B194" s="61"/>
      <c r="C194" s="61"/>
      <c r="D194" s="60"/>
      <c r="E194" s="60"/>
      <c r="F194" s="7">
        <f>SUM(F188:F193)</f>
        <v>3730770.76</v>
      </c>
      <c r="G194" s="8">
        <f t="shared" si="7"/>
        <v>2.425562014003407E-3</v>
      </c>
    </row>
    <row r="196" spans="1:31" ht="15.75" x14ac:dyDescent="0.25">
      <c r="A196" s="3" t="s">
        <v>527</v>
      </c>
      <c r="B196" s="27"/>
    </row>
    <row r="197" spans="1:31" ht="44.25" customHeight="1" x14ac:dyDescent="0.25">
      <c r="A197" s="5" t="s">
        <v>19</v>
      </c>
      <c r="B197" s="12" t="s">
        <v>1</v>
      </c>
      <c r="C197" s="12" t="s">
        <v>538</v>
      </c>
      <c r="D197" s="64" t="s">
        <v>542</v>
      </c>
      <c r="E197" s="65"/>
      <c r="F197" s="10" t="s">
        <v>18</v>
      </c>
      <c r="G197" s="5" t="s">
        <v>520</v>
      </c>
    </row>
    <row r="198" spans="1:31" ht="29.25" customHeight="1" x14ac:dyDescent="0.25">
      <c r="A198" s="5" t="s">
        <v>509</v>
      </c>
      <c r="B198" s="28">
        <v>1027700075941</v>
      </c>
      <c r="C198" s="5" t="s">
        <v>555</v>
      </c>
      <c r="D198" s="66" t="s">
        <v>556</v>
      </c>
      <c r="E198" s="67"/>
      <c r="F198" s="7">
        <v>18985.53</v>
      </c>
      <c r="G198" s="8">
        <f>F198/$F$220</f>
        <v>1.2343449476301273E-5</v>
      </c>
    </row>
    <row r="199" spans="1:31" ht="30" x14ac:dyDescent="0.25">
      <c r="A199" s="5" t="s">
        <v>510</v>
      </c>
      <c r="B199" s="28">
        <v>1027708015576</v>
      </c>
      <c r="C199" s="5" t="s">
        <v>539</v>
      </c>
      <c r="D199" s="66" t="s">
        <v>557</v>
      </c>
      <c r="E199" s="67"/>
      <c r="F199" s="7">
        <v>79273.3</v>
      </c>
      <c r="G199" s="8">
        <f>F199/$F$220</f>
        <v>5.1539565836174908E-5</v>
      </c>
    </row>
    <row r="200" spans="1:31" ht="45" x14ac:dyDescent="0.25">
      <c r="A200" s="5" t="s">
        <v>302</v>
      </c>
      <c r="B200" s="28">
        <v>1047796383030</v>
      </c>
      <c r="C200" s="5" t="s">
        <v>541</v>
      </c>
      <c r="D200" s="66" t="s">
        <v>558</v>
      </c>
      <c r="E200" s="67"/>
      <c r="F200" s="7">
        <v>9357663.9100000001</v>
      </c>
      <c r="G200" s="8">
        <f>F200/$F$220</f>
        <v>6.0838887136304767E-3</v>
      </c>
    </row>
    <row r="201" spans="1:31" x14ac:dyDescent="0.25">
      <c r="A201" s="5" t="s">
        <v>298</v>
      </c>
      <c r="B201" s="76"/>
      <c r="C201" s="64"/>
      <c r="D201" s="64"/>
      <c r="E201" s="65"/>
      <c r="F201" s="7">
        <f>SUM(F198:F200)</f>
        <v>9455922.7400000002</v>
      </c>
      <c r="G201" s="8">
        <f>F201/$F$220</f>
        <v>6.1477717289429535E-3</v>
      </c>
    </row>
    <row r="203" spans="1:31" x14ac:dyDescent="0.25">
      <c r="A203" s="3" t="s">
        <v>528</v>
      </c>
    </row>
    <row r="204" spans="1:31" ht="47.25" customHeight="1" x14ac:dyDescent="0.25">
      <c r="A204" s="5" t="s">
        <v>20</v>
      </c>
      <c r="B204" s="61" t="s">
        <v>1</v>
      </c>
      <c r="C204" s="61"/>
      <c r="D204" s="61" t="s">
        <v>22</v>
      </c>
      <c r="E204" s="61"/>
      <c r="F204" s="30" t="s">
        <v>21</v>
      </c>
      <c r="G204" s="5" t="s">
        <v>520</v>
      </c>
    </row>
    <row r="205" spans="1:31" ht="25.5" customHeight="1" x14ac:dyDescent="0.25">
      <c r="A205" s="33" t="s">
        <v>761</v>
      </c>
      <c r="B205" s="70" t="s">
        <v>267</v>
      </c>
      <c r="C205" s="71"/>
      <c r="D205" s="58" t="s">
        <v>145</v>
      </c>
      <c r="E205" s="59"/>
      <c r="F205" s="38">
        <v>427531.4</v>
      </c>
      <c r="G205" s="8">
        <f>F205/$F$220</f>
        <v>2.7795970064740624E-4</v>
      </c>
    </row>
    <row r="206" spans="1:31" ht="15" customHeight="1" x14ac:dyDescent="0.25">
      <c r="A206" s="5" t="s">
        <v>298</v>
      </c>
      <c r="B206" s="68"/>
      <c r="C206" s="69"/>
      <c r="D206" s="58"/>
      <c r="E206" s="59"/>
      <c r="F206" s="7">
        <f>F205</f>
        <v>427531.4</v>
      </c>
      <c r="G206" s="8">
        <f>F206/$F$220</f>
        <v>2.7795970064740624E-4</v>
      </c>
    </row>
    <row r="208" spans="1:31" x14ac:dyDescent="0.25">
      <c r="A208" s="3" t="s">
        <v>529</v>
      </c>
    </row>
    <row r="209" spans="1:7" ht="42" customHeight="1" x14ac:dyDescent="0.25">
      <c r="A209" s="5" t="s">
        <v>23</v>
      </c>
      <c r="B209" s="58" t="s">
        <v>20</v>
      </c>
      <c r="C209" s="59"/>
      <c r="D209" s="5" t="s">
        <v>22</v>
      </c>
      <c r="E209" s="5" t="s">
        <v>24</v>
      </c>
      <c r="F209" s="5" t="s">
        <v>21</v>
      </c>
      <c r="G209" s="5" t="s">
        <v>520</v>
      </c>
    </row>
    <row r="210" spans="1:7" ht="42" customHeight="1" x14ac:dyDescent="0.25">
      <c r="A210" s="5" t="s">
        <v>303</v>
      </c>
      <c r="B210" s="68" t="s">
        <v>162</v>
      </c>
      <c r="C210" s="69"/>
      <c r="D210" s="33" t="s">
        <v>127</v>
      </c>
      <c r="E210" s="6">
        <v>24701</v>
      </c>
      <c r="F210" s="7">
        <v>14499784.460000001</v>
      </c>
      <c r="G210" s="8">
        <f>F210/$F$220</f>
        <v>9.4270403248825994E-3</v>
      </c>
    </row>
    <row r="211" spans="1:7" ht="42" customHeight="1" x14ac:dyDescent="0.25">
      <c r="A211" s="33" t="s">
        <v>303</v>
      </c>
      <c r="B211" s="68" t="s">
        <v>162</v>
      </c>
      <c r="C211" s="69"/>
      <c r="D211" s="46" t="s">
        <v>125</v>
      </c>
      <c r="E211" s="6">
        <v>120355</v>
      </c>
      <c r="F211" s="7">
        <v>80002218.340000004</v>
      </c>
      <c r="G211" s="8">
        <f>F211/$F$220</f>
        <v>5.2013472369315639E-2</v>
      </c>
    </row>
    <row r="212" spans="1:7" ht="42" hidden="1" customHeight="1" x14ac:dyDescent="0.25">
      <c r="A212" s="5" t="s">
        <v>303</v>
      </c>
      <c r="B212" s="68" t="s">
        <v>162</v>
      </c>
      <c r="C212" s="69"/>
      <c r="D212" s="46"/>
      <c r="E212" s="6">
        <v>0</v>
      </c>
      <c r="F212" s="7">
        <v>0</v>
      </c>
      <c r="G212" s="8">
        <f>F212/$F$220</f>
        <v>0</v>
      </c>
    </row>
    <row r="213" spans="1:7" x14ac:dyDescent="0.25">
      <c r="A213" s="5" t="s">
        <v>298</v>
      </c>
      <c r="B213" s="77"/>
      <c r="C213" s="77"/>
      <c r="D213" s="31"/>
      <c r="E213" s="1"/>
      <c r="F213" s="7">
        <f>SUM(F210:F212)</f>
        <v>94502002.800000012</v>
      </c>
      <c r="G213" s="8">
        <f>F213/$F$220</f>
        <v>6.1440512694198243E-2</v>
      </c>
    </row>
    <row r="215" spans="1:7" x14ac:dyDescent="0.25">
      <c r="A215" s="3" t="s">
        <v>530</v>
      </c>
    </row>
    <row r="216" spans="1:7" ht="45" x14ac:dyDescent="0.25">
      <c r="A216" s="78" t="s">
        <v>25</v>
      </c>
      <c r="B216" s="79"/>
      <c r="C216" s="79"/>
      <c r="D216" s="79"/>
      <c r="E216" s="80"/>
      <c r="F216" s="5" t="s">
        <v>21</v>
      </c>
      <c r="G216" s="5" t="s">
        <v>520</v>
      </c>
    </row>
    <row r="217" spans="1:7" x14ac:dyDescent="0.25">
      <c r="A217" s="72" t="s">
        <v>766</v>
      </c>
      <c r="B217" s="73"/>
      <c r="C217" s="73"/>
      <c r="D217" s="73"/>
      <c r="E217" s="74"/>
      <c r="F217" s="7">
        <v>1418.07</v>
      </c>
      <c r="G217" s="8">
        <f>F217/$F$220</f>
        <v>9.2195874430993219E-7</v>
      </c>
    </row>
    <row r="218" spans="1:7" x14ac:dyDescent="0.25">
      <c r="A218" s="58" t="s">
        <v>298</v>
      </c>
      <c r="B218" s="75"/>
      <c r="C218" s="75"/>
      <c r="D218" s="75"/>
      <c r="E218" s="59"/>
      <c r="F218" s="7">
        <f>F217</f>
        <v>1418.07</v>
      </c>
      <c r="G218" s="8">
        <f>G217</f>
        <v>9.2195874430993219E-7</v>
      </c>
    </row>
    <row r="220" spans="1:7" x14ac:dyDescent="0.25">
      <c r="A220" s="53" t="s">
        <v>26</v>
      </c>
      <c r="B220" s="54"/>
      <c r="C220" s="54"/>
      <c r="D220" s="54"/>
      <c r="E220" s="55"/>
      <c r="F220" s="7">
        <f>F143+F166+F175+F180+F194+F201+F213+F206+F217</f>
        <v>1538105700.2300003</v>
      </c>
      <c r="G220" s="8">
        <f>F220/$F$220</f>
        <v>1</v>
      </c>
    </row>
  </sheetData>
  <mergeCells count="32">
    <mergeCell ref="B204:C204"/>
    <mergeCell ref="D204:E204"/>
    <mergeCell ref="B206:C206"/>
    <mergeCell ref="D206:E206"/>
    <mergeCell ref="A220:E220"/>
    <mergeCell ref="B209:C209"/>
    <mergeCell ref="B213:C213"/>
    <mergeCell ref="A216:E216"/>
    <mergeCell ref="A218:E218"/>
    <mergeCell ref="B210:C210"/>
    <mergeCell ref="A217:E217"/>
    <mergeCell ref="B212:C212"/>
    <mergeCell ref="B205:C205"/>
    <mergeCell ref="D205:E205"/>
    <mergeCell ref="B211:C211"/>
    <mergeCell ref="B194:C194"/>
    <mergeCell ref="D194:E194"/>
    <mergeCell ref="B201:E201"/>
    <mergeCell ref="D197:E197"/>
    <mergeCell ref="D198:E198"/>
    <mergeCell ref="D199:E199"/>
    <mergeCell ref="D200:E200"/>
    <mergeCell ref="A1:G1"/>
    <mergeCell ref="D183:E183"/>
    <mergeCell ref="D187:E187"/>
    <mergeCell ref="D188:E188"/>
    <mergeCell ref="D184:E184"/>
    <mergeCell ref="D189:E189"/>
    <mergeCell ref="D190:E190"/>
    <mergeCell ref="D191:E191"/>
    <mergeCell ref="D192:E192"/>
    <mergeCell ref="D193:E19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2022-09-16T13:37:02Z</dcterms:modified>
</cp:coreProperties>
</file>