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накопления'!$A$205:$I$205</definedName>
    <definedName name="_xlnm._FilterDatabase" localSheetId="1" hidden="1">'Пенсионные резервы'!$A$143:$I$143</definedName>
  </definedNames>
  <calcPr calcId="145621"/>
</workbook>
</file>

<file path=xl/calcChain.xml><?xml version="1.0" encoding="utf-8"?>
<calcChain xmlns="http://schemas.openxmlformats.org/spreadsheetml/2006/main">
  <c r="F206" i="4" l="1"/>
  <c r="F256" i="1"/>
  <c r="F202" i="1"/>
  <c r="F224" i="4" l="1"/>
  <c r="F211" i="4" l="1"/>
  <c r="F193" i="4"/>
  <c r="F179" i="4" l="1"/>
  <c r="F174" i="4"/>
  <c r="F140" i="4"/>
  <c r="F217" i="1" l="1"/>
  <c r="F261" i="1" l="1"/>
  <c r="F162" i="4" l="1"/>
  <c r="F240" i="1" l="1"/>
  <c r="F200" i="4" l="1"/>
  <c r="F226" i="4" l="1"/>
  <c r="G221" i="4" l="1"/>
  <c r="G218" i="4"/>
  <c r="G222" i="4"/>
  <c r="G219" i="4"/>
  <c r="G223" i="4"/>
  <c r="G220" i="4"/>
  <c r="G206" i="4"/>
  <c r="G217" i="4"/>
  <c r="G216" i="4"/>
  <c r="G110" i="4"/>
  <c r="G205" i="4"/>
  <c r="G158" i="4"/>
  <c r="G153" i="4"/>
  <c r="G154" i="4"/>
  <c r="G152" i="4"/>
  <c r="G119" i="4"/>
  <c r="G135" i="4"/>
  <c r="G210" i="4"/>
  <c r="G211" i="4"/>
  <c r="G10" i="4"/>
  <c r="G14" i="4"/>
  <c r="G18" i="4"/>
  <c r="G22" i="4"/>
  <c r="G26" i="4"/>
  <c r="G30" i="4"/>
  <c r="G34" i="4"/>
  <c r="G38" i="4"/>
  <c r="G42" i="4"/>
  <c r="G46" i="4"/>
  <c r="G49" i="4"/>
  <c r="G53" i="4"/>
  <c r="G57" i="4"/>
  <c r="G61" i="4"/>
  <c r="G65" i="4"/>
  <c r="G69" i="4"/>
  <c r="G73" i="4"/>
  <c r="G77" i="4"/>
  <c r="G81" i="4"/>
  <c r="G85" i="4"/>
  <c r="G89" i="4"/>
  <c r="G93" i="4"/>
  <c r="G97" i="4"/>
  <c r="G101" i="4"/>
  <c r="G105" i="4"/>
  <c r="G109" i="4"/>
  <c r="G114" i="4"/>
  <c r="G118" i="4"/>
  <c r="G123" i="4"/>
  <c r="G127" i="4"/>
  <c r="G131" i="4"/>
  <c r="G136" i="4"/>
  <c r="G7" i="4"/>
  <c r="G11" i="4"/>
  <c r="G15" i="4"/>
  <c r="G19" i="4"/>
  <c r="G23" i="4"/>
  <c r="G27" i="4"/>
  <c r="G31" i="4"/>
  <c r="G35" i="4"/>
  <c r="G39" i="4"/>
  <c r="G43" i="4"/>
  <c r="G47" i="4"/>
  <c r="G50" i="4"/>
  <c r="G54" i="4"/>
  <c r="G58" i="4"/>
  <c r="G62" i="4"/>
  <c r="G66" i="4"/>
  <c r="G70" i="4"/>
  <c r="G74" i="4"/>
  <c r="G78" i="4"/>
  <c r="G82" i="4"/>
  <c r="G86" i="4"/>
  <c r="G90" i="4"/>
  <c r="G94" i="4"/>
  <c r="G98" i="4"/>
  <c r="G102" i="4"/>
  <c r="G106" i="4"/>
  <c r="G111" i="4"/>
  <c r="G115" i="4"/>
  <c r="G120" i="4"/>
  <c r="G124" i="4"/>
  <c r="G128" i="4"/>
  <c r="G132" i="4"/>
  <c r="G137" i="4"/>
  <c r="G8" i="4"/>
  <c r="G12" i="4"/>
  <c r="G16" i="4"/>
  <c r="G20" i="4"/>
  <c r="G24" i="4"/>
  <c r="G28" i="4"/>
  <c r="G32" i="4"/>
  <c r="G36" i="4"/>
  <c r="G40" i="4"/>
  <c r="G44" i="4"/>
  <c r="G51" i="4"/>
  <c r="G55" i="4"/>
  <c r="G59" i="4"/>
  <c r="G63" i="4"/>
  <c r="G67" i="4"/>
  <c r="G71" i="4"/>
  <c r="G75" i="4"/>
  <c r="G79" i="4"/>
  <c r="G83" i="4"/>
  <c r="G87" i="4"/>
  <c r="G91" i="4"/>
  <c r="G95" i="4"/>
  <c r="G99" i="4"/>
  <c r="G103" i="4"/>
  <c r="G107" i="4"/>
  <c r="G112" i="4"/>
  <c r="G116" i="4"/>
  <c r="G121" i="4"/>
  <c r="G125" i="4"/>
  <c r="G129" i="4"/>
  <c r="G133" i="4"/>
  <c r="G138" i="4"/>
  <c r="G9" i="4"/>
  <c r="G13" i="4"/>
  <c r="G17" i="4"/>
  <c r="G21" i="4"/>
  <c r="G25" i="4"/>
  <c r="G29" i="4"/>
  <c r="G33" i="4"/>
  <c r="G37" i="4"/>
  <c r="G41" i="4"/>
  <c r="G45" i="4"/>
  <c r="G48" i="4"/>
  <c r="G52" i="4"/>
  <c r="G56" i="4"/>
  <c r="G60" i="4"/>
  <c r="G64" i="4"/>
  <c r="G68" i="4"/>
  <c r="G72" i="4"/>
  <c r="G76" i="4"/>
  <c r="G80" i="4"/>
  <c r="G84" i="4"/>
  <c r="G88" i="4"/>
  <c r="G92" i="4"/>
  <c r="G96" i="4"/>
  <c r="G100" i="4"/>
  <c r="G104" i="4"/>
  <c r="G108" i="4"/>
  <c r="G113" i="4"/>
  <c r="G117" i="4"/>
  <c r="G122" i="4"/>
  <c r="G126" i="4"/>
  <c r="G130" i="4"/>
  <c r="G134" i="4"/>
  <c r="G139" i="4"/>
  <c r="G204" i="4"/>
  <c r="G170" i="4"/>
  <c r="G168" i="4"/>
  <c r="G169" i="4"/>
  <c r="G171" i="4"/>
  <c r="G172" i="4"/>
  <c r="G166" i="4"/>
  <c r="G6" i="4"/>
  <c r="G159" i="4"/>
  <c r="G224" i="4"/>
  <c r="G155" i="4"/>
  <c r="G156" i="4"/>
  <c r="G151" i="4"/>
  <c r="G226" i="4"/>
  <c r="G179" i="4"/>
  <c r="G140" i="4"/>
  <c r="G174" i="4"/>
  <c r="G146" i="4"/>
  <c r="G162" i="4"/>
  <c r="G150" i="4"/>
  <c r="G147" i="4"/>
  <c r="G161" i="4"/>
  <c r="G215" i="4"/>
  <c r="G189" i="4"/>
  <c r="G188" i="4"/>
  <c r="G173" i="4"/>
  <c r="G197" i="4"/>
  <c r="G149" i="4"/>
  <c r="G160" i="4"/>
  <c r="G145" i="4"/>
  <c r="G187" i="4"/>
  <c r="G192" i="4"/>
  <c r="G178" i="4"/>
  <c r="G167" i="4"/>
  <c r="G198" i="4"/>
  <c r="G193" i="4"/>
  <c r="G200" i="4"/>
  <c r="G5" i="4"/>
  <c r="G191" i="4"/>
  <c r="G157" i="4"/>
  <c r="G199" i="4"/>
  <c r="G190" i="4"/>
  <c r="G144" i="4"/>
  <c r="G148" i="4"/>
  <c r="F250" i="1"/>
  <c r="F267" i="1" l="1"/>
  <c r="G254" i="1" l="1"/>
  <c r="G255" i="1"/>
  <c r="G256" i="1"/>
  <c r="G209" i="1"/>
  <c r="G213" i="1"/>
  <c r="G6" i="1"/>
  <c r="G11" i="1"/>
  <c r="G15" i="1"/>
  <c r="G19" i="1"/>
  <c r="G23" i="1"/>
  <c r="G27" i="1"/>
  <c r="G31" i="1"/>
  <c r="G35" i="1"/>
  <c r="G39" i="1"/>
  <c r="G43" i="1"/>
  <c r="G47" i="1"/>
  <c r="G51" i="1"/>
  <c r="G55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10" i="1"/>
  <c r="G214" i="1"/>
  <c r="G8" i="1"/>
  <c r="G12" i="1"/>
  <c r="G16" i="1"/>
  <c r="G20" i="1"/>
  <c r="G24" i="1"/>
  <c r="G28" i="1"/>
  <c r="G32" i="1"/>
  <c r="G36" i="1"/>
  <c r="G40" i="1"/>
  <c r="G44" i="1"/>
  <c r="G48" i="1"/>
  <c r="G52" i="1"/>
  <c r="G56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208" i="1"/>
  <c r="G216" i="1"/>
  <c r="G14" i="1"/>
  <c r="G22" i="1"/>
  <c r="G30" i="1"/>
  <c r="G38" i="1"/>
  <c r="G46" i="1"/>
  <c r="G54" i="1"/>
  <c r="G61" i="1"/>
  <c r="G69" i="1"/>
  <c r="G77" i="1"/>
  <c r="G85" i="1"/>
  <c r="G93" i="1"/>
  <c r="G101" i="1"/>
  <c r="G109" i="1"/>
  <c r="G117" i="1"/>
  <c r="G125" i="1"/>
  <c r="G133" i="1"/>
  <c r="G139" i="1"/>
  <c r="G144" i="1"/>
  <c r="G149" i="1"/>
  <c r="G155" i="1"/>
  <c r="G160" i="1"/>
  <c r="G165" i="1"/>
  <c r="G171" i="1"/>
  <c r="G176" i="1"/>
  <c r="G181" i="1"/>
  <c r="G187" i="1"/>
  <c r="G192" i="1"/>
  <c r="G197" i="1"/>
  <c r="G211" i="1"/>
  <c r="G9" i="1"/>
  <c r="G17" i="1"/>
  <c r="G25" i="1"/>
  <c r="G33" i="1"/>
  <c r="G41" i="1"/>
  <c r="G49" i="1"/>
  <c r="G57" i="1"/>
  <c r="G64" i="1"/>
  <c r="G72" i="1"/>
  <c r="G80" i="1"/>
  <c r="G88" i="1"/>
  <c r="G96" i="1"/>
  <c r="G104" i="1"/>
  <c r="G112" i="1"/>
  <c r="G120" i="1"/>
  <c r="G128" i="1"/>
  <c r="G135" i="1"/>
  <c r="G140" i="1"/>
  <c r="G145" i="1"/>
  <c r="G151" i="1"/>
  <c r="G156" i="1"/>
  <c r="G161" i="1"/>
  <c r="G167" i="1"/>
  <c r="G172" i="1"/>
  <c r="G177" i="1"/>
  <c r="G183" i="1"/>
  <c r="G188" i="1"/>
  <c r="G193" i="1"/>
  <c r="G199" i="1"/>
  <c r="G212" i="1"/>
  <c r="G10" i="1"/>
  <c r="G18" i="1"/>
  <c r="G26" i="1"/>
  <c r="G34" i="1"/>
  <c r="G42" i="1"/>
  <c r="G50" i="1"/>
  <c r="G7" i="1"/>
  <c r="G65" i="1"/>
  <c r="G73" i="1"/>
  <c r="G81" i="1"/>
  <c r="G89" i="1"/>
  <c r="G97" i="1"/>
  <c r="G105" i="1"/>
  <c r="G113" i="1"/>
  <c r="G121" i="1"/>
  <c r="G129" i="1"/>
  <c r="G136" i="1"/>
  <c r="G141" i="1"/>
  <c r="G147" i="1"/>
  <c r="G152" i="1"/>
  <c r="G157" i="1"/>
  <c r="G163" i="1"/>
  <c r="G168" i="1"/>
  <c r="G173" i="1"/>
  <c r="G215" i="1"/>
  <c r="G37" i="1"/>
  <c r="G68" i="1"/>
  <c r="G100" i="1"/>
  <c r="G132" i="1"/>
  <c r="G153" i="1"/>
  <c r="G175" i="1"/>
  <c r="G185" i="1"/>
  <c r="G196" i="1"/>
  <c r="G13" i="1"/>
  <c r="G45" i="1"/>
  <c r="G76" i="1"/>
  <c r="G108" i="1"/>
  <c r="G137" i="1"/>
  <c r="G159" i="1"/>
  <c r="G179" i="1"/>
  <c r="G189" i="1"/>
  <c r="G200" i="1"/>
  <c r="G21" i="1"/>
  <c r="G53" i="1"/>
  <c r="G84" i="1"/>
  <c r="G116" i="1"/>
  <c r="G143" i="1"/>
  <c r="G164" i="1"/>
  <c r="G180" i="1"/>
  <c r="G191" i="1"/>
  <c r="G201" i="1"/>
  <c r="G207" i="1"/>
  <c r="G29" i="1"/>
  <c r="G60" i="1"/>
  <c r="G92" i="1"/>
  <c r="G124" i="1"/>
  <c r="G148" i="1"/>
  <c r="G169" i="1"/>
  <c r="G184" i="1"/>
  <c r="G195" i="1"/>
  <c r="G202" i="1"/>
  <c r="G5" i="1"/>
  <c r="G260" i="1"/>
  <c r="G237" i="1"/>
  <c r="G267" i="1"/>
  <c r="G206" i="1"/>
  <c r="G250" i="1"/>
  <c r="G233" i="1"/>
  <c r="G261" i="1"/>
  <c r="G246" i="1"/>
  <c r="G239" i="1"/>
  <c r="G240" i="1"/>
  <c r="G248" i="1"/>
  <c r="G247" i="1"/>
  <c r="G238" i="1"/>
  <c r="G245" i="1"/>
  <c r="G244" i="1"/>
  <c r="G217" i="1"/>
  <c r="G249" i="1"/>
  <c r="G234" i="1"/>
  <c r="G236" i="1"/>
  <c r="G235" i="1"/>
</calcChain>
</file>

<file path=xl/sharedStrings.xml><?xml version="1.0" encoding="utf-8"?>
<sst xmlns="http://schemas.openxmlformats.org/spreadsheetml/2006/main" count="1726" uniqueCount="802">
  <si>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</si>
  <si>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</si>
  <si>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</si>
  <si>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</si>
  <si>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</si>
  <si>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</si>
  <si>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</si>
  <si>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</si>
  <si>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</si>
  <si>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</si>
  <si>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</si>
  <si>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</si>
  <si>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</si>
  <si>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</si>
  <si>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</si>
  <si>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</si>
  <si>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</si>
  <si>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</si>
  <si>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</si>
  <si>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</si>
  <si>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</si>
  <si>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</si>
  <si>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</si>
  <si>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</si>
  <si>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</si>
  <si>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</si>
  <si>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</si>
  <si>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25083RMFS</t>
  </si>
  <si>
    <t>облигации федерального займа РФ 26209RMFS</t>
  </si>
  <si>
    <t>облигации федерального займа РФ 26217RMFS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</si>
  <si>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</si>
  <si>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</si>
  <si>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</si>
  <si>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</si>
  <si>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</si>
  <si>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</si>
  <si>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</si>
  <si>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</si>
  <si>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</si>
  <si>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</si>
  <si>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</si>
  <si>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</si>
  <si>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</si>
  <si>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</si>
  <si>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</si>
  <si>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</si>
  <si>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</si>
  <si>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</si>
  <si>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</si>
  <si>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</si>
  <si>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</si>
  <si>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</si>
  <si>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</si>
  <si>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RU000A101QP6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</si>
  <si>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</si>
  <si>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</si>
  <si>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</si>
  <si>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</si>
  <si>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</si>
  <si>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</si>
  <si>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</si>
  <si>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</si>
  <si>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</si>
  <si>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RU000A0JXU71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</si>
  <si>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</si>
  <si>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</si>
  <si>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</si>
  <si>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</si>
  <si>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</si>
  <si>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</si>
  <si>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</si>
  <si>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</si>
  <si>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</si>
  <si>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</si>
  <si>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</si>
  <si>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</si>
  <si>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</si>
  <si>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</si>
  <si>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</si>
  <si>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</si>
  <si>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</si>
  <si>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</si>
  <si>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</si>
  <si>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</si>
  <si>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RU000A1002L3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</si>
  <si>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</si>
  <si>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</si>
  <si>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</si>
  <si>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</si>
  <si>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</si>
  <si>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</si>
  <si>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</si>
  <si>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</si>
  <si>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</si>
  <si>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RU000A0JWN89</t>
  </si>
  <si>
    <t>RU000A0JXEV5</t>
  </si>
  <si>
    <t>RU000A0ZYWX7</t>
  </si>
  <si>
    <t>RU000A100HU7</t>
  </si>
  <si>
    <t>RU000A101WR0</t>
  </si>
  <si>
    <t>RU000A0JVMH1</t>
  </si>
  <si>
    <t>RU000A0ZYZ26</t>
  </si>
  <si>
    <t>RU000A102069</t>
  </si>
  <si>
    <t>RU000A0JVMB4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</si>
  <si>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</si>
  <si>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</si>
  <si>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</si>
  <si>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</si>
  <si>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</si>
  <si>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</si>
  <si>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</si>
  <si>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</si>
  <si>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</si>
  <si>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</si>
  <si>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</si>
  <si>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</si>
  <si>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</si>
  <si>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</si>
  <si>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</si>
  <si>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</si>
  <si>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</si>
  <si>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</si>
  <si>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</si>
  <si>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</si>
  <si>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</si>
  <si>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</si>
  <si>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</si>
  <si>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</si>
  <si>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RU000A0ZYBT9</t>
  </si>
  <si>
    <t>RU000A0ZZPZ3</t>
  </si>
  <si>
    <t>RU000A100GM6</t>
  </si>
  <si>
    <t>RU000A1011R1</t>
  </si>
  <si>
    <t>RU000A0JUW31</t>
  </si>
  <si>
    <t>RU000A0ZYCK6</t>
  </si>
  <si>
    <t>RU000A0JSMA2</t>
  </si>
  <si>
    <t>RU000A0JVW30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</si>
  <si>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</si>
  <si>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</si>
  <si>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</si>
  <si>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</si>
  <si>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</si>
  <si>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</si>
  <si>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</si>
  <si>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</si>
  <si>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</si>
  <si>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</si>
  <si>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</si>
  <si>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</si>
  <si>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</si>
  <si>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</si>
  <si>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</si>
  <si>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</si>
  <si>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</si>
  <si>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</si>
  <si>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</si>
  <si>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</si>
  <si>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</si>
  <si>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RU000A101T64</t>
  </si>
  <si>
    <t>RU000A1007H0</t>
  </si>
  <si>
    <t>RU000A100DZ5</t>
  </si>
  <si>
    <t>RU000A101MB5</t>
  </si>
  <si>
    <t>RU000A102G01</t>
  </si>
  <si>
    <t>RU000A101CQ4</t>
  </si>
  <si>
    <t>RU000A1008B1</t>
  </si>
  <si>
    <t>RU000A100YW8</t>
  </si>
  <si>
    <t>RU000A101PU8</t>
  </si>
  <si>
    <t>RU000A0JWVC1</t>
  </si>
  <si>
    <t>RU000A0ZZT80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</si>
  <si>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</si>
  <si>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</si>
  <si>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</si>
  <si>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</si>
  <si>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</si>
  <si>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</si>
  <si>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</si>
  <si>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</si>
  <si>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</si>
  <si>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</si>
  <si>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</si>
  <si>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</si>
  <si>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</si>
  <si>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</si>
  <si>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</si>
  <si>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</si>
  <si>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</si>
  <si>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</si>
  <si>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</si>
  <si>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</si>
  <si>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</si>
  <si>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</si>
  <si>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</si>
  <si>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</si>
  <si>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</si>
  <si>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</si>
  <si>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</si>
  <si>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</si>
  <si>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</si>
  <si>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</si>
  <si>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</si>
  <si>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</si>
  <si>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</si>
  <si>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</si>
  <si>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</si>
  <si>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</si>
  <si>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</si>
  <si>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</si>
  <si>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</si>
  <si>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</si>
  <si>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</si>
  <si>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</si>
  <si>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</si>
  <si>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</si>
  <si>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</si>
  <si>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</si>
  <si>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</si>
  <si>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</si>
  <si>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</si>
  <si>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</si>
  <si>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</si>
  <si>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</si>
  <si>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</si>
  <si>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</si>
  <si>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</si>
  <si>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</si>
  <si>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</si>
  <si>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</si>
  <si>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</si>
  <si>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</si>
  <si>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</si>
  <si>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</si>
  <si>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</si>
  <si>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</si>
  <si>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</si>
  <si>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</si>
  <si>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</si>
  <si>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</si>
  <si>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</si>
  <si>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</si>
  <si>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</si>
  <si>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</si>
  <si>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</si>
  <si>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</si>
  <si>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</si>
  <si>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</si>
  <si>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</si>
  <si>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</si>
  <si>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</si>
  <si>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</si>
  <si>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</si>
  <si>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</si>
  <si>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</si>
  <si>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</si>
  <si>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</si>
  <si>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</si>
  <si>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</si>
  <si>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</si>
  <si>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</si>
  <si>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</si>
  <si>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</si>
  <si>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</si>
  <si>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</si>
  <si>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</si>
  <si>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</si>
  <si>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"ПИК-специализированный застройщик"</t>
  </si>
  <si>
    <t>1027739137084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</si>
  <si>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</si>
  <si>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</si>
  <si>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</si>
  <si>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</si>
  <si>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</si>
  <si>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</si>
  <si>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</si>
  <si>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</si>
  <si>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</si>
  <si>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</si>
  <si>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</si>
  <si>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</si>
  <si>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</si>
  <si>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</si>
  <si>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</si>
  <si>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</si>
  <si>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</si>
  <si>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</si>
  <si>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</si>
  <si>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</si>
  <si>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</si>
  <si>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</si>
  <si>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</si>
  <si>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</si>
  <si>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</si>
  <si>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</si>
  <si>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</si>
  <si>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</si>
  <si>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</si>
  <si>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</si>
  <si>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</si>
  <si>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</si>
  <si>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</si>
  <si>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</si>
  <si>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</si>
  <si>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</si>
  <si>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</si>
  <si>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</si>
  <si>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</si>
  <si>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</si>
  <si>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</si>
  <si>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</si>
  <si>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</si>
  <si>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</si>
  <si>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</si>
  <si>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</si>
  <si>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</si>
  <si>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</si>
  <si>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</si>
  <si>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</si>
  <si>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</si>
  <si>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</si>
  <si>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</si>
  <si>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</si>
  <si>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</si>
  <si>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</si>
  <si>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</si>
  <si>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</si>
  <si>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</si>
  <si>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</si>
  <si>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</si>
  <si>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</si>
  <si>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</si>
  <si>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</si>
  <si>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</si>
  <si>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</si>
  <si>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</si>
  <si>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</si>
  <si>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</si>
  <si>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</si>
  <si>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</si>
  <si>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</si>
  <si>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"АЛЬФА-БАНК" 4B02-06-01326-B-002P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</si>
  <si>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</si>
  <si>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</si>
  <si>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</si>
  <si>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</si>
  <si>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</si>
  <si>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</si>
  <si>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</si>
  <si>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</si>
  <si>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</si>
  <si>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</si>
  <si>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</si>
  <si>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</si>
  <si>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41503349B</t>
  </si>
  <si>
    <t>облигации АО "Россельхозбанк" 4B020303349B001P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</si>
  <si>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</si>
  <si>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</si>
  <si>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4B020903349B001P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</si>
  <si>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</si>
  <si>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</si>
  <si>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</si>
  <si>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</si>
  <si>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</si>
  <si>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</si>
  <si>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</si>
  <si>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</si>
  <si>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</si>
  <si>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</si>
  <si>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</si>
  <si>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</si>
  <si>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</si>
  <si>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</si>
  <si>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</si>
  <si>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</si>
  <si>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</si>
  <si>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</si>
  <si>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</si>
  <si>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</si>
  <si>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</si>
  <si>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</si>
  <si>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</si>
  <si>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</si>
  <si>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</si>
  <si>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</si>
  <si>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</si>
  <si>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</si>
  <si>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</si>
  <si>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</si>
  <si>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</si>
  <si>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4B02-04-36241-R-001P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</si>
  <si>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</si>
  <si>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</si>
  <si>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</si>
  <si>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</si>
  <si>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</si>
  <si>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</si>
  <si>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</si>
  <si>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</si>
  <si>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</si>
  <si>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</si>
  <si>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</si>
  <si>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</si>
  <si>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</si>
  <si>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</si>
  <si>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</si>
  <si>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</si>
  <si>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</si>
  <si>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</si>
  <si>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</si>
  <si>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</si>
  <si>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</si>
  <si>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</si>
  <si>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</si>
  <si>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</si>
  <si>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</si>
  <si>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</si>
  <si>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</si>
  <si>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</si>
  <si>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</si>
  <si>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</si>
  <si>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Компаний ПИК" 4B02-07-01556-A-001P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</si>
  <si>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</si>
  <si>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</si>
  <si>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</si>
  <si>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"МОСТОТРЕСТ" 4-08-02472-A</t>
  </si>
  <si>
    <t>облигации ПАО "МТС" 4B02-01-04715-A-001P</t>
  </si>
  <si>
    <t>облигации ПАО "МТС" 4B02-05-04715-A-001P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</si>
  <si>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</si>
  <si>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</si>
  <si>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</si>
  <si>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</si>
  <si>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</si>
  <si>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</si>
  <si>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</si>
  <si>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</si>
  <si>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</si>
  <si>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</si>
  <si>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</si>
  <si>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</si>
  <si>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</si>
  <si>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</si>
  <si>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</si>
  <si>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</si>
  <si>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</si>
  <si>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</si>
  <si>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"Полюс" 4B02-03-55192-E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</si>
  <si>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</si>
  <si>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</si>
  <si>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</si>
  <si>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</si>
  <si>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</si>
  <si>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</si>
  <si>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</si>
  <si>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</si>
  <si>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</si>
  <si>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</si>
  <si>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</si>
  <si>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</si>
  <si>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</si>
  <si>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</si>
  <si>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</si>
  <si>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</si>
  <si>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</si>
  <si>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</si>
  <si>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</si>
  <si>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</si>
  <si>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</si>
  <si>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</si>
  <si>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</si>
  <si>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</si>
  <si>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</si>
  <si>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</si>
  <si>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</si>
  <si>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</si>
  <si>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</si>
  <si>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</si>
  <si>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</si>
  <si>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</si>
  <si>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</si>
  <si>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</si>
  <si>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</si>
  <si>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</si>
  <si>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</si>
  <si>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</si>
  <si>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</si>
  <si>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</si>
  <si>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</si>
  <si>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</si>
  <si>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</si>
  <si>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</si>
  <si>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</si>
  <si>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</si>
  <si>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"ФосАгро" 1-02-06556-A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</si>
  <si>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</si>
  <si>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</si>
  <si>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</si>
  <si>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</si>
  <si>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</si>
  <si>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</si>
  <si>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</si>
  <si>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RU35012KOM0</t>
  </si>
  <si>
    <t>государственные ЦБ субъектов РФ RU35002YML0</t>
  </si>
  <si>
    <t>облигации АО "АЛЬФА-БАНК" 4B023901326B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</si>
  <si>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</si>
  <si>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</si>
  <si>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</si>
  <si>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АО "Теле2-Санкт-Петербург" 4-01-00740-D</t>
  </si>
  <si>
    <t>облигации Банк "ВБРР" (АО) 4B020203287B001P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</si>
  <si>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</si>
  <si>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</si>
  <si>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</si>
  <si>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</si>
  <si>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</si>
  <si>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</si>
  <si>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</si>
  <si>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"Газпром нефть" 4B02-01-00146-A</t>
  </si>
  <si>
    <t>облигации ПАО "МТС" 4B02-03-04715-A-001P</t>
  </si>
  <si>
    <t>облигации ПАО "Магнит" 4B02-01-60525-P-003P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</si>
  <si>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</si>
  <si>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</si>
  <si>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</si>
  <si>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</si>
  <si>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"ТрансКонтейнер" 4B02-02-55194-E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</si>
  <si>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</si>
  <si>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</si>
  <si>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</si>
  <si>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4B024401481B001P</t>
  </si>
  <si>
    <t>RU000A102A15</t>
  </si>
  <si>
    <t>RU000A0JX0B9</t>
  </si>
  <si>
    <t>RU000A0JXR43</t>
  </si>
  <si>
    <t>RU000A0JWZ77</t>
  </si>
  <si>
    <t>RU000A0JX314</t>
  </si>
  <si>
    <t>RU000A0JVKF9</t>
  </si>
  <si>
    <t>RU000A0JX0Z8</t>
  </si>
  <si>
    <t>RU000A0ZYWB3</t>
  </si>
  <si>
    <t>RU000A0ZYR18</t>
  </si>
  <si>
    <t>RU000A101WH1</t>
  </si>
  <si>
    <t>RU000A0JUKX4</t>
  </si>
  <si>
    <t>RU000A0JRKC4</t>
  </si>
  <si>
    <t>RU000A0ZYQX9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</si>
  <si>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</si>
  <si>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</si>
  <si>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</si>
  <si>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</si>
  <si>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</si>
  <si>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</si>
  <si>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</si>
  <si>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RU000A0JWRE5</t>
  </si>
  <si>
    <t>RU000A0ZYFC6</t>
  </si>
  <si>
    <t>RU000A1002U4</t>
  </si>
  <si>
    <t>RU000A1002P4</t>
  </si>
  <si>
    <t>RU000A0JT940</t>
  </si>
  <si>
    <t>RU000A0JTYN8</t>
  </si>
  <si>
    <t>RU000A101MG4</t>
  </si>
  <si>
    <t>RU000A0JWTH4</t>
  </si>
  <si>
    <t>RU000A0JTM51</t>
  </si>
  <si>
    <t>RU000A1008J4</t>
  </si>
  <si>
    <t>RU000A100L14</t>
  </si>
  <si>
    <t>RU000A0JXRW5</t>
  </si>
  <si>
    <t>RU000A0ZZWZ9</t>
  </si>
  <si>
    <t>RU0009029524</t>
  </si>
  <si>
    <t>RU000A0JRKT8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</si>
  <si>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</si>
  <si>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</si>
  <si>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</si>
  <si>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</si>
  <si>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</si>
  <si>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</si>
  <si>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</si>
  <si>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</si>
  <si>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</si>
  <si>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Министерство финансов Республики Коми</t>
  </si>
  <si>
    <t>1021100524213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</si>
  <si>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</si>
  <si>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</si>
  <si>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</si>
  <si>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</si>
  <si>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</si>
  <si>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</si>
  <si>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Акционерное общество "Санкт-Петербург Телеком"</t>
  </si>
  <si>
    <t>1027809223903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</si>
  <si>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</si>
  <si>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</si>
  <si>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</si>
  <si>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</si>
  <si>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"Центр по перевозке грузов в контейнерах "ТрансКонтейнер"</t>
  </si>
  <si>
    <t>1067746341024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</si>
  <si>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</si>
  <si>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</si>
  <si>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</si>
  <si>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</si>
  <si>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"ФосАгро"</t>
  </si>
  <si>
    <t>1027700190572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</si>
  <si>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</si>
  <si>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</si>
  <si>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</si>
  <si>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</si>
  <si>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</si>
  <si>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</si>
  <si>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</si>
  <si>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</si>
  <si>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</si>
  <si>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налог на добавленную стоимость</t>
  </si>
  <si>
    <t>предварительная оплата по договору обслуживания объектов недвижимости (АО "ТАТЭНЕРГОСБЫТ")</t>
  </si>
  <si>
    <t>облигации  ВЭБ.РФ 4-24-00004-T</t>
  </si>
  <si>
    <t>облигации ВЭБ.РФ 4-26-00004-T</t>
  </si>
  <si>
    <t>облигации ВЭБ.РФ 4B02-09-00004-T-001P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</si>
  <si>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</si>
  <si>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</si>
  <si>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</si>
  <si>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</si>
  <si>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</si>
  <si>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</si>
  <si>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</si>
  <si>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</si>
  <si>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</si>
  <si>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</si>
  <si>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</si>
  <si>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</si>
  <si>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</si>
  <si>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</si>
  <si>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</si>
  <si>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</si>
  <si>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</si>
  <si>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</si>
  <si>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</si>
  <si>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</si>
  <si>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</si>
  <si>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</si>
  <si>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</si>
  <si>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</si>
  <si>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</si>
  <si>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</si>
  <si>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</si>
  <si>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</si>
  <si>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</si>
  <si>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</si>
  <si>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</si>
  <si>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</si>
  <si>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</si>
  <si>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</si>
  <si>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</si>
  <si>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</si>
  <si>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</si>
  <si>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</si>
  <si>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</si>
  <si>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</si>
  <si>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</si>
  <si>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</si>
  <si>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</si>
  <si>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</si>
  <si>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</si>
  <si>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</si>
  <si>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42006810825200000000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</si>
  <si>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</si>
  <si>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</si>
  <si>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</si>
  <si>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</si>
  <si>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</si>
  <si>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</si>
  <si>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</si>
  <si>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</si>
  <si>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</si>
  <si>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</si>
  <si>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</si>
  <si>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</si>
  <si>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</si>
  <si>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</si>
  <si>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</si>
  <si>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</si>
  <si>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</si>
  <si>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</si>
  <si>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</si>
  <si>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RU000A0JUFV8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</si>
  <si>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</si>
  <si>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</si>
  <si>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</si>
  <si>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</si>
  <si>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</si>
  <si>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</si>
  <si>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</si>
  <si>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</si>
  <si>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RU000A0JRVN8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</si>
  <si>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</si>
  <si>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</si>
  <si>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</si>
  <si>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</si>
  <si>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</si>
  <si>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</si>
  <si>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</si>
  <si>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</si>
  <si>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</si>
  <si>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RU000A0ZZV11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</si>
  <si>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</si>
  <si>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</si>
  <si>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</si>
  <si>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</si>
  <si>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</si>
  <si>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</si>
  <si>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</si>
  <si>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RU000A0ZZBJ7</t>
  </si>
  <si>
    <t>RU000A1009M6</t>
  </si>
  <si>
    <t>RU000A1010B7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</si>
  <si>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</si>
  <si>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</si>
  <si>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</si>
  <si>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</si>
  <si>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</si>
  <si>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</si>
  <si>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</si>
  <si>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</si>
  <si>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</si>
  <si>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</si>
  <si>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</si>
  <si>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</si>
  <si>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RU000A0ZZ7C0</t>
  </si>
  <si>
    <t>RU000A0ZZES2</t>
  </si>
  <si>
    <t>RU000A0ZZZP3</t>
  </si>
  <si>
    <t>RU000A100LS3</t>
  </si>
  <si>
    <t>RU000A100XC2</t>
  </si>
  <si>
    <t>RU000A102QP4</t>
  </si>
  <si>
    <t>RU000A102RT4</t>
  </si>
  <si>
    <t>облигации АО "ДОМ.РФ" 4B02-04-00739-A-001P</t>
  </si>
  <si>
    <t>облигации  ВЭБ.РФ 4B02-134-00004-T-001P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</si>
  <si>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</si>
  <si>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</si>
  <si>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</si>
  <si>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</si>
  <si>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</si>
  <si>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</si>
  <si>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</si>
  <si>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</si>
  <si>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</si>
  <si>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</si>
  <si>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</si>
  <si>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</si>
  <si>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</si>
  <si>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</si>
  <si>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</si>
  <si>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</si>
  <si>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</si>
  <si>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</si>
  <si>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42003810667001604452</t>
  </si>
  <si>
    <t>42004810967000005046</t>
  </si>
  <si>
    <t>облигации ВЭБ.РФ 4-23-00004-T</t>
  </si>
  <si>
    <t>RU000A0JT403</t>
  </si>
  <si>
    <t>облигации АО "АЛЬФА-БАНК"4B020101326B002P</t>
  </si>
  <si>
    <t>RU000A0ZZEW4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</si>
  <si>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</si>
  <si>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</si>
  <si>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</si>
  <si>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</si>
  <si>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</si>
  <si>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</si>
  <si>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RU000A0JTVJ2</t>
  </si>
  <si>
    <t>RU000A0JWM07</t>
  </si>
  <si>
    <t>RU000A0JXPD9</t>
  </si>
  <si>
    <t>RU000A0ZYUA9</t>
  </si>
  <si>
    <t>RU000A0ZZG93</t>
  </si>
  <si>
    <t>RU000A102788</t>
  </si>
  <si>
    <t>RU000A1028E3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</si>
  <si>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</si>
  <si>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</si>
  <si>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</si>
  <si>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</si>
  <si>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ПАО "ТМК" 4B02-06-29031-H</t>
  </si>
  <si>
    <t>облигации федерального займа РФ 26224RMFS</t>
  </si>
  <si>
    <t>облигации ООО "СУЭК-Финанс" 4B02-02-36393-R-001P</t>
  </si>
  <si>
    <t>облигации АО "АЛЬФА-БАНК" 4B02-07-01326-B-002P</t>
  </si>
  <si>
    <t>облигации федерального займа РФ 26235RMFS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</si>
  <si>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</si>
  <si>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</si>
  <si>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</si>
  <si>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</si>
  <si>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</si>
  <si>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</si>
  <si>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</si>
  <si>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</si>
  <si>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</si>
  <si>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</si>
  <si>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 ВЭБ.РФ 4B02-09-00004-T-001P</t>
  </si>
  <si>
    <t>облигации федерального займа РФ 24021RMFS</t>
  </si>
  <si>
    <t>облигации АО "РН Банк" 4B02-08-00170-B-001P</t>
  </si>
  <si>
    <t>42004810267000005037</t>
  </si>
  <si>
    <t>предварительная оплата по договору обслуживания объектов недвижимости (ФГКУ "УВО МВД ПО РЕСПУБЛИКЕ ТАТАРСТАН")</t>
  </si>
  <si>
    <t>Состав средств пенсионных резервов фонда на 31.05.2021</t>
  </si>
  <si>
    <t>Состав инвестиционного портфеля фонда по обязательному пенсионному страхованию на 31.05.2021</t>
  </si>
  <si>
    <t>RU000A0JRMB2</t>
  </si>
  <si>
    <t>облигации АО "Россельхозбанк" 41203349B</t>
  </si>
  <si>
    <t>RU000A1012B3</t>
  </si>
  <si>
    <t>облигации АО "ФПК" 4B02-07-55465-E-001P</t>
  </si>
  <si>
    <t>RU0009084396</t>
  </si>
  <si>
    <t>RU000A0JKQU8</t>
  </si>
  <si>
    <t>акции обыкновенные ПАО "Магнит" 4B02-01-60525-P-003P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</si>
  <si>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</si>
  <si>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</si>
  <si>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42004810300470000153</t>
  </si>
  <si>
    <t>42003810767001604459</t>
  </si>
  <si>
    <t>42003810167001604460</t>
  </si>
  <si>
    <t>RU000A0JV4N8</t>
  </si>
  <si>
    <t>оплата комиссий по сделкам Т+ (покупка облигаций ПАО "ТМК" 4B02-01-29031-H-001P)</t>
  </si>
  <si>
    <t>погашение облигаций ПАО Сбербанк 4B021901481B</t>
  </si>
  <si>
    <t>оплата комиссий по сделкам Т+ (покупка акций ПАО "НЛМК" 1-01-00102-A)</t>
  </si>
  <si>
    <t>оплата комиссий по сделкам Т+ (покупка акций ПАО "ФосАгро" 1-02-06556-A)</t>
  </si>
  <si>
    <t>оплата комиссий по сделкам Т+ (покупка акций ПАО "Газпром" 1-02-00028-A)</t>
  </si>
  <si>
    <t>переоценка по сделкам Т+ (покупка акций ПАО "Газпром" 1-02-00028-A)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</si>
</sst>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0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1" fontId="0" fillId="0" borderId="4" xfId="0" quotePrefix="1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abSelected="1" topLeftCell="A191" workbookViewId="0">
      <selection activeCell="F202" sqref="F202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13.28515625" customWidth="1"/>
    <col min="10" max="10" width="15.85546875" customWidth="1"/>
    <col min="11" max="11" width="21.7109375" customWidth="1"/>
  </cols>
  <sheetData>
    <row r="1" spans="1:7" ht="33.75" customHeight="1" x14ac:dyDescent="0.25">
      <c r="A1" s="75" t="s">
        <v>782</v>
      </c>
      <c r="B1" s="76"/>
      <c r="C1" s="76"/>
      <c r="D1" s="76"/>
      <c r="E1" s="76"/>
      <c r="F1" s="76"/>
      <c r="G1" s="76"/>
    </row>
    <row r="2" spans="1:7" ht="18.75" x14ac:dyDescent="0.3">
      <c r="A2" s="1"/>
      <c r="B2" s="1"/>
      <c r="C2" s="1"/>
    </row>
    <row r="3" spans="1:7" x14ac:dyDescent="0.25">
      <c r="A3" t="s">
        <v>611</v>
      </c>
    </row>
    <row r="4" spans="1:7" ht="30" x14ac:dyDescent="0.25">
      <c r="A4" s="2" t="s">
        <v>0</v>
      </c>
      <c r="B4" s="2" t="s">
        <v>20</v>
      </c>
      <c r="C4" s="2" t="s">
        <v>1</v>
      </c>
      <c r="D4" s="2" t="s">
        <v>22</v>
      </c>
      <c r="E4" s="2" t="s">
        <v>10</v>
      </c>
      <c r="F4" s="2" t="s">
        <v>6</v>
      </c>
      <c r="G4" s="2" t="s">
        <v>2</v>
      </c>
    </row>
    <row r="5" spans="1:7" ht="30" x14ac:dyDescent="0.25">
      <c r="A5" s="3" t="s">
        <v>369</v>
      </c>
      <c r="B5" s="3" t="s">
        <v>222</v>
      </c>
      <c r="C5" s="39" t="s">
        <v>223</v>
      </c>
      <c r="D5" s="35" t="s">
        <v>689</v>
      </c>
      <c r="E5" s="8">
        <v>15668</v>
      </c>
      <c r="F5" s="9">
        <v>16585518.08</v>
      </c>
      <c r="G5" s="11">
        <f t="shared" ref="G5:G36" si="0">F5/$F$267</f>
        <v>3.2455865736357526E-3</v>
      </c>
    </row>
    <row r="6" spans="1:7" x14ac:dyDescent="0.25">
      <c r="A6" s="3" t="s">
        <v>337</v>
      </c>
      <c r="B6" s="3" t="s">
        <v>192</v>
      </c>
      <c r="C6" s="3" t="s">
        <v>193</v>
      </c>
      <c r="D6" s="52" t="s">
        <v>660</v>
      </c>
      <c r="E6" s="8">
        <v>35000</v>
      </c>
      <c r="F6" s="9">
        <v>5429883.8499999996</v>
      </c>
      <c r="G6" s="11">
        <f t="shared" si="0"/>
        <v>1.0625630164192981E-3</v>
      </c>
    </row>
    <row r="7" spans="1:7" ht="30" x14ac:dyDescent="0.25">
      <c r="A7" s="3" t="s">
        <v>784</v>
      </c>
      <c r="B7" s="3" t="s">
        <v>202</v>
      </c>
      <c r="C7" s="3" t="s">
        <v>203</v>
      </c>
      <c r="D7" s="35" t="s">
        <v>783</v>
      </c>
      <c r="E7" s="8">
        <v>410</v>
      </c>
      <c r="F7" s="9">
        <v>424764.2</v>
      </c>
      <c r="G7" s="11">
        <f t="shared" si="0"/>
        <v>8.3121249383433886E-5</v>
      </c>
    </row>
    <row r="8" spans="1:7" ht="30" x14ac:dyDescent="0.25">
      <c r="A8" s="3" t="s">
        <v>349</v>
      </c>
      <c r="B8" s="3" t="s">
        <v>202</v>
      </c>
      <c r="C8" s="52" t="s">
        <v>203</v>
      </c>
      <c r="D8" s="35" t="s">
        <v>678</v>
      </c>
      <c r="E8" s="8">
        <v>5577</v>
      </c>
      <c r="F8" s="9">
        <v>5635670.04</v>
      </c>
      <c r="G8" s="11">
        <f t="shared" si="0"/>
        <v>1.1028329007896306E-3</v>
      </c>
    </row>
    <row r="9" spans="1:7" x14ac:dyDescent="0.25">
      <c r="A9" s="3" t="s">
        <v>601</v>
      </c>
      <c r="B9" s="3" t="s">
        <v>324</v>
      </c>
      <c r="C9" s="39" t="s">
        <v>325</v>
      </c>
      <c r="D9" s="35" t="s">
        <v>62</v>
      </c>
      <c r="E9" s="8">
        <v>80174</v>
      </c>
      <c r="F9" s="9">
        <v>83721699.5</v>
      </c>
      <c r="G9" s="11">
        <f t="shared" si="0"/>
        <v>1.6383330475930907E-2</v>
      </c>
    </row>
    <row r="10" spans="1:7" x14ac:dyDescent="0.25">
      <c r="A10" s="39" t="s">
        <v>28</v>
      </c>
      <c r="B10" s="39" t="s">
        <v>184</v>
      </c>
      <c r="C10" s="39" t="s">
        <v>185</v>
      </c>
      <c r="D10" s="39" t="s">
        <v>133</v>
      </c>
      <c r="E10" s="8">
        <v>20675</v>
      </c>
      <c r="F10" s="9">
        <v>21621708.25</v>
      </c>
      <c r="G10" s="11">
        <f t="shared" si="0"/>
        <v>4.2311084680490959E-3</v>
      </c>
    </row>
    <row r="11" spans="1:7" x14ac:dyDescent="0.25">
      <c r="A11" s="46" t="s">
        <v>740</v>
      </c>
      <c r="B11" s="46" t="s">
        <v>324</v>
      </c>
      <c r="C11" s="46" t="s">
        <v>325</v>
      </c>
      <c r="D11" s="35" t="s">
        <v>741</v>
      </c>
      <c r="E11" s="8">
        <v>986</v>
      </c>
      <c r="F11" s="9">
        <v>1016436.51</v>
      </c>
      <c r="G11" s="11">
        <f t="shared" si="0"/>
        <v>1.9890441009420566E-4</v>
      </c>
    </row>
    <row r="12" spans="1:7" x14ac:dyDescent="0.25">
      <c r="A12" s="3" t="s">
        <v>600</v>
      </c>
      <c r="B12" s="3" t="s">
        <v>324</v>
      </c>
      <c r="C12" s="3" t="s">
        <v>325</v>
      </c>
      <c r="D12" s="35" t="s">
        <v>61</v>
      </c>
      <c r="E12" s="8">
        <v>49172</v>
      </c>
      <c r="F12" s="9">
        <v>50320657.920000002</v>
      </c>
      <c r="G12" s="11">
        <f t="shared" si="0"/>
        <v>9.8471480320299759E-3</v>
      </c>
    </row>
    <row r="13" spans="1:7" ht="30" x14ac:dyDescent="0.25">
      <c r="A13" s="3" t="s">
        <v>430</v>
      </c>
      <c r="B13" s="3" t="s">
        <v>278</v>
      </c>
      <c r="C13" s="36" t="s">
        <v>279</v>
      </c>
      <c r="D13" s="35" t="s">
        <v>123</v>
      </c>
      <c r="E13" s="8">
        <v>20000</v>
      </c>
      <c r="F13" s="9">
        <v>20667800</v>
      </c>
      <c r="G13" s="11">
        <f t="shared" si="0"/>
        <v>4.0444400870104751E-3</v>
      </c>
    </row>
    <row r="14" spans="1:7" ht="30" x14ac:dyDescent="0.25">
      <c r="A14" s="3" t="s">
        <v>364</v>
      </c>
      <c r="B14" s="3" t="s">
        <v>214</v>
      </c>
      <c r="C14" s="39" t="s">
        <v>215</v>
      </c>
      <c r="D14" s="35" t="s">
        <v>170</v>
      </c>
      <c r="E14" s="8">
        <v>22860</v>
      </c>
      <c r="F14" s="9">
        <v>23589165.649999999</v>
      </c>
      <c r="G14" s="11">
        <f t="shared" si="0"/>
        <v>4.61611623752845E-3</v>
      </c>
    </row>
    <row r="15" spans="1:7" ht="30" x14ac:dyDescent="0.25">
      <c r="A15" s="3" t="s">
        <v>469</v>
      </c>
      <c r="B15" s="3" t="s">
        <v>308</v>
      </c>
      <c r="C15" s="3" t="s">
        <v>309</v>
      </c>
      <c r="D15" s="35" t="s">
        <v>56</v>
      </c>
      <c r="E15" s="8">
        <v>29997</v>
      </c>
      <c r="F15" s="9">
        <v>31193580.329999998</v>
      </c>
      <c r="G15" s="11">
        <f t="shared" si="0"/>
        <v>6.1042088051961709E-3</v>
      </c>
    </row>
    <row r="16" spans="1:7" ht="30" x14ac:dyDescent="0.25">
      <c r="A16" s="3" t="s">
        <v>470</v>
      </c>
      <c r="B16" s="3" t="s">
        <v>308</v>
      </c>
      <c r="C16" s="3" t="s">
        <v>309</v>
      </c>
      <c r="D16" s="35" t="s">
        <v>710</v>
      </c>
      <c r="E16" s="8">
        <v>67033</v>
      </c>
      <c r="F16" s="9">
        <v>69572880.370000005</v>
      </c>
      <c r="G16" s="11">
        <f t="shared" si="0"/>
        <v>1.3614576604051335E-2</v>
      </c>
    </row>
    <row r="17" spans="1:7" ht="30" x14ac:dyDescent="0.25">
      <c r="A17" s="45" t="s">
        <v>431</v>
      </c>
      <c r="B17" s="45" t="s">
        <v>278</v>
      </c>
      <c r="C17" s="45" t="s">
        <v>279</v>
      </c>
      <c r="D17" s="45" t="s">
        <v>124</v>
      </c>
      <c r="E17" s="8">
        <v>6630</v>
      </c>
      <c r="F17" s="9">
        <v>6835530</v>
      </c>
      <c r="G17" s="11">
        <f t="shared" si="0"/>
        <v>1.337631075777911E-3</v>
      </c>
    </row>
    <row r="18" spans="1:7" ht="30" x14ac:dyDescent="0.25">
      <c r="A18" s="3" t="s">
        <v>760</v>
      </c>
      <c r="B18" s="3" t="s">
        <v>202</v>
      </c>
      <c r="C18" s="3" t="s">
        <v>203</v>
      </c>
      <c r="D18" s="35" t="s">
        <v>750</v>
      </c>
      <c r="E18" s="8">
        <v>4800</v>
      </c>
      <c r="F18" s="9">
        <v>4919616</v>
      </c>
      <c r="G18" s="11">
        <f t="shared" si="0"/>
        <v>9.6270973026147549E-4</v>
      </c>
    </row>
    <row r="19" spans="1:7" ht="30" x14ac:dyDescent="0.25">
      <c r="A19" s="3" t="s">
        <v>437</v>
      </c>
      <c r="B19" s="3" t="s">
        <v>278</v>
      </c>
      <c r="C19" s="3" t="s">
        <v>279</v>
      </c>
      <c r="D19" s="35" t="s">
        <v>126</v>
      </c>
      <c r="E19" s="8">
        <v>2</v>
      </c>
      <c r="F19" s="9">
        <v>2074.17</v>
      </c>
      <c r="G19" s="11">
        <f t="shared" si="0"/>
        <v>4.0589014289254379E-7</v>
      </c>
    </row>
    <row r="20" spans="1:7" ht="30" x14ac:dyDescent="0.25">
      <c r="A20" s="3" t="s">
        <v>438</v>
      </c>
      <c r="B20" s="3" t="s">
        <v>278</v>
      </c>
      <c r="C20" s="3" t="s">
        <v>279</v>
      </c>
      <c r="D20" s="35" t="s">
        <v>669</v>
      </c>
      <c r="E20" s="8">
        <v>2150</v>
      </c>
      <c r="F20" s="9">
        <v>2247545.5</v>
      </c>
      <c r="G20" s="11">
        <f t="shared" si="0"/>
        <v>4.3981764472174112E-4</v>
      </c>
    </row>
    <row r="21" spans="1:7" ht="30" x14ac:dyDescent="0.25">
      <c r="A21" s="3" t="s">
        <v>354</v>
      </c>
      <c r="B21" s="3" t="s">
        <v>202</v>
      </c>
      <c r="C21" s="3" t="s">
        <v>203</v>
      </c>
      <c r="D21" s="35" t="s">
        <v>131</v>
      </c>
      <c r="E21" s="8">
        <v>1259</v>
      </c>
      <c r="F21" s="9">
        <v>1286438.8600000001</v>
      </c>
      <c r="G21" s="11">
        <f t="shared" si="0"/>
        <v>2.51740625265972E-4</v>
      </c>
    </row>
    <row r="22" spans="1:7" ht="30" x14ac:dyDescent="0.25">
      <c r="A22" s="3" t="s">
        <v>355</v>
      </c>
      <c r="B22" s="3" t="s">
        <v>202</v>
      </c>
      <c r="C22" s="3" t="s">
        <v>203</v>
      </c>
      <c r="D22" s="35" t="s">
        <v>664</v>
      </c>
      <c r="E22" s="8">
        <v>270</v>
      </c>
      <c r="F22" s="9">
        <v>275762.46999999997</v>
      </c>
      <c r="G22" s="11">
        <f t="shared" si="0"/>
        <v>5.3963401434164418E-5</v>
      </c>
    </row>
    <row r="23" spans="1:7" ht="30" x14ac:dyDescent="0.25">
      <c r="A23" s="3" t="s">
        <v>433</v>
      </c>
      <c r="B23" s="3" t="s">
        <v>278</v>
      </c>
      <c r="C23" s="3" t="s">
        <v>279</v>
      </c>
      <c r="D23" s="52" t="s">
        <v>125</v>
      </c>
      <c r="E23" s="8">
        <v>53130</v>
      </c>
      <c r="F23" s="9">
        <v>59692254.729999997</v>
      </c>
      <c r="G23" s="11">
        <f t="shared" si="0"/>
        <v>1.1681056905623851E-2</v>
      </c>
    </row>
    <row r="24" spans="1:7" ht="30" x14ac:dyDescent="0.25">
      <c r="A24" s="3" t="s">
        <v>439</v>
      </c>
      <c r="B24" s="3" t="s">
        <v>278</v>
      </c>
      <c r="C24" s="3" t="s">
        <v>279</v>
      </c>
      <c r="D24" s="37" t="s">
        <v>661</v>
      </c>
      <c r="E24" s="8">
        <v>18</v>
      </c>
      <c r="F24" s="9">
        <v>20219.400000000001</v>
      </c>
      <c r="G24" s="11">
        <f t="shared" si="0"/>
        <v>3.9566935956076406E-6</v>
      </c>
    </row>
    <row r="25" spans="1:7" x14ac:dyDescent="0.25">
      <c r="A25" s="3" t="s">
        <v>41</v>
      </c>
      <c r="B25" s="3" t="s">
        <v>184</v>
      </c>
      <c r="C25" s="38" t="s">
        <v>185</v>
      </c>
      <c r="D25" s="35" t="s">
        <v>146</v>
      </c>
      <c r="E25" s="8">
        <v>41337</v>
      </c>
      <c r="F25" s="9">
        <v>42598605.240000002</v>
      </c>
      <c r="G25" s="11">
        <f t="shared" si="0"/>
        <v>8.3360351214638462E-3</v>
      </c>
    </row>
    <row r="26" spans="1:7" x14ac:dyDescent="0.25">
      <c r="A26" s="3" t="s">
        <v>42</v>
      </c>
      <c r="B26" s="3" t="s">
        <v>184</v>
      </c>
      <c r="C26" s="3" t="s">
        <v>185</v>
      </c>
      <c r="D26" s="35" t="s">
        <v>147</v>
      </c>
      <c r="E26" s="8">
        <v>32000</v>
      </c>
      <c r="F26" s="9">
        <v>33256000</v>
      </c>
      <c r="G26" s="11">
        <f t="shared" si="0"/>
        <v>6.507799549716E-3</v>
      </c>
    </row>
    <row r="27" spans="1:7" ht="30" x14ac:dyDescent="0.25">
      <c r="A27" s="3" t="s">
        <v>401</v>
      </c>
      <c r="B27" s="3" t="s">
        <v>258</v>
      </c>
      <c r="C27" s="3" t="s">
        <v>259</v>
      </c>
      <c r="D27" s="35" t="s">
        <v>81</v>
      </c>
      <c r="E27" s="8">
        <v>60000</v>
      </c>
      <c r="F27" s="9">
        <v>61968600</v>
      </c>
      <c r="G27" s="11">
        <f t="shared" si="0"/>
        <v>1.2126510319236557E-2</v>
      </c>
    </row>
    <row r="28" spans="1:7" ht="30" x14ac:dyDescent="0.25">
      <c r="A28" s="3" t="s">
        <v>450</v>
      </c>
      <c r="B28" s="3" t="s">
        <v>288</v>
      </c>
      <c r="C28" s="3" t="s">
        <v>289</v>
      </c>
      <c r="D28" s="35" t="s">
        <v>153</v>
      </c>
      <c r="E28" s="8">
        <v>425</v>
      </c>
      <c r="F28" s="9">
        <v>449156.67</v>
      </c>
      <c r="G28" s="11">
        <f t="shared" si="0"/>
        <v>8.7894562628636574E-5</v>
      </c>
    </row>
    <row r="29" spans="1:7" x14ac:dyDescent="0.25">
      <c r="A29" s="3" t="s">
        <v>441</v>
      </c>
      <c r="B29" s="3" t="s">
        <v>282</v>
      </c>
      <c r="C29" s="3" t="s">
        <v>283</v>
      </c>
      <c r="D29" s="35" t="s">
        <v>102</v>
      </c>
      <c r="E29" s="8">
        <v>37300</v>
      </c>
      <c r="F29" s="9">
        <v>39461162</v>
      </c>
      <c r="G29" s="11">
        <f t="shared" si="0"/>
        <v>7.7220751832712932E-3</v>
      </c>
    </row>
    <row r="30" spans="1:7" x14ac:dyDescent="0.25">
      <c r="A30" s="3" t="s">
        <v>44</v>
      </c>
      <c r="B30" s="3" t="s">
        <v>184</v>
      </c>
      <c r="C30" s="38" t="s">
        <v>185</v>
      </c>
      <c r="D30" s="36" t="s">
        <v>99</v>
      </c>
      <c r="E30" s="8">
        <v>72221</v>
      </c>
      <c r="F30" s="9">
        <v>95628798.340000004</v>
      </c>
      <c r="G30" s="11">
        <f t="shared" si="0"/>
        <v>1.8713406626681927E-2</v>
      </c>
    </row>
    <row r="31" spans="1:7" x14ac:dyDescent="0.25">
      <c r="A31" s="3" t="s">
        <v>29</v>
      </c>
      <c r="B31" s="3" t="s">
        <v>184</v>
      </c>
      <c r="C31" s="3" t="s">
        <v>185</v>
      </c>
      <c r="D31" s="35" t="s">
        <v>134</v>
      </c>
      <c r="E31" s="8">
        <v>18751</v>
      </c>
      <c r="F31" s="9">
        <v>19228587.969999999</v>
      </c>
      <c r="G31" s="11">
        <f t="shared" si="0"/>
        <v>3.7628035883100941E-3</v>
      </c>
    </row>
    <row r="32" spans="1:7" ht="30" x14ac:dyDescent="0.25">
      <c r="A32" s="3" t="s">
        <v>352</v>
      </c>
      <c r="B32" s="3" t="s">
        <v>202</v>
      </c>
      <c r="C32" s="3" t="s">
        <v>203</v>
      </c>
      <c r="D32" s="36" t="s">
        <v>663</v>
      </c>
      <c r="E32" s="8">
        <v>225</v>
      </c>
      <c r="F32" s="9">
        <v>228395.25</v>
      </c>
      <c r="G32" s="11">
        <f t="shared" si="0"/>
        <v>4.4694205710466479E-5</v>
      </c>
    </row>
    <row r="33" spans="1:7" ht="30" x14ac:dyDescent="0.25">
      <c r="A33" s="3" t="s">
        <v>403</v>
      </c>
      <c r="B33" s="3" t="s">
        <v>258</v>
      </c>
      <c r="C33" s="3" t="s">
        <v>259</v>
      </c>
      <c r="D33" s="35" t="s">
        <v>662</v>
      </c>
      <c r="E33" s="8">
        <v>2490</v>
      </c>
      <c r="F33" s="9">
        <v>2711734.5</v>
      </c>
      <c r="G33" s="11">
        <f t="shared" si="0"/>
        <v>5.306538536820226E-4</v>
      </c>
    </row>
    <row r="34" spans="1:7" ht="27.75" customHeight="1" x14ac:dyDescent="0.25">
      <c r="A34" s="3" t="s">
        <v>404</v>
      </c>
      <c r="B34" s="3" t="s">
        <v>258</v>
      </c>
      <c r="C34" s="38" t="s">
        <v>259</v>
      </c>
      <c r="D34" s="35" t="s">
        <v>82</v>
      </c>
      <c r="E34" s="8">
        <v>34629</v>
      </c>
      <c r="F34" s="9">
        <v>34874865.899999999</v>
      </c>
      <c r="G34" s="11">
        <f t="shared" si="0"/>
        <v>6.8245921518049644E-3</v>
      </c>
    </row>
    <row r="35" spans="1:7" ht="30" x14ac:dyDescent="0.25">
      <c r="A35" s="3" t="s">
        <v>373</v>
      </c>
      <c r="B35" s="3" t="s">
        <v>222</v>
      </c>
      <c r="C35" s="3" t="s">
        <v>223</v>
      </c>
      <c r="D35" s="35" t="s">
        <v>112</v>
      </c>
      <c r="E35" s="8">
        <v>470</v>
      </c>
      <c r="F35" s="9">
        <v>478883</v>
      </c>
      <c r="G35" s="11">
        <f t="shared" si="0"/>
        <v>9.3711648176769525E-5</v>
      </c>
    </row>
    <row r="36" spans="1:7" ht="30" x14ac:dyDescent="0.25">
      <c r="A36" s="3" t="s">
        <v>386</v>
      </c>
      <c r="B36" s="3" t="s">
        <v>238</v>
      </c>
      <c r="C36" s="3" t="s">
        <v>239</v>
      </c>
      <c r="D36" s="35" t="s">
        <v>665</v>
      </c>
      <c r="E36" s="8">
        <v>742</v>
      </c>
      <c r="F36" s="9">
        <v>767298.93</v>
      </c>
      <c r="G36" s="11">
        <f t="shared" si="0"/>
        <v>1.5015117967138468E-4</v>
      </c>
    </row>
    <row r="37" spans="1:7" x14ac:dyDescent="0.25">
      <c r="A37" s="45" t="s">
        <v>341</v>
      </c>
      <c r="B37" s="45" t="s">
        <v>196</v>
      </c>
      <c r="C37" s="45" t="s">
        <v>197</v>
      </c>
      <c r="D37" s="45" t="s">
        <v>672</v>
      </c>
      <c r="E37" s="8">
        <v>3700</v>
      </c>
      <c r="F37" s="9">
        <v>3800418</v>
      </c>
      <c r="G37" s="11">
        <f t="shared" ref="G37:G68" si="1">F37/$F$267</f>
        <v>7.4369613149905531E-4</v>
      </c>
    </row>
    <row r="38" spans="1:7" x14ac:dyDescent="0.25">
      <c r="A38" s="3" t="s">
        <v>759</v>
      </c>
      <c r="B38" s="3" t="s">
        <v>184</v>
      </c>
      <c r="C38" s="52" t="s">
        <v>185</v>
      </c>
      <c r="D38" s="35" t="s">
        <v>751</v>
      </c>
      <c r="E38" s="8">
        <v>13000</v>
      </c>
      <c r="F38" s="9">
        <v>13830440</v>
      </c>
      <c r="G38" s="11">
        <f t="shared" si="1"/>
        <v>2.7064509022243855E-3</v>
      </c>
    </row>
    <row r="39" spans="1:7" x14ac:dyDescent="0.25">
      <c r="A39" s="3" t="s">
        <v>419</v>
      </c>
      <c r="B39" s="3" t="s">
        <v>268</v>
      </c>
      <c r="C39" s="39" t="s">
        <v>269</v>
      </c>
      <c r="D39" s="35" t="s">
        <v>93</v>
      </c>
      <c r="E39" s="8">
        <v>27100</v>
      </c>
      <c r="F39" s="9">
        <v>28052023</v>
      </c>
      <c r="G39" s="11">
        <f t="shared" si="1"/>
        <v>5.4894437890312389E-3</v>
      </c>
    </row>
    <row r="40" spans="1:7" x14ac:dyDescent="0.25">
      <c r="A40" s="3" t="s">
        <v>420</v>
      </c>
      <c r="B40" s="3" t="s">
        <v>268</v>
      </c>
      <c r="C40" s="3" t="s">
        <v>269</v>
      </c>
      <c r="D40" s="35" t="s">
        <v>94</v>
      </c>
      <c r="E40" s="8">
        <v>17370</v>
      </c>
      <c r="F40" s="9">
        <v>17931745.800000001</v>
      </c>
      <c r="G40" s="11">
        <f t="shared" si="1"/>
        <v>3.5090271602977443E-3</v>
      </c>
    </row>
    <row r="41" spans="1:7" ht="30" x14ac:dyDescent="0.25">
      <c r="A41" s="3" t="s">
        <v>406</v>
      </c>
      <c r="B41" s="3" t="s">
        <v>258</v>
      </c>
      <c r="C41" s="3" t="s">
        <v>259</v>
      </c>
      <c r="D41" s="35" t="s">
        <v>681</v>
      </c>
      <c r="E41" s="8">
        <v>7087</v>
      </c>
      <c r="F41" s="9">
        <v>7359424.2800000003</v>
      </c>
      <c r="G41" s="11">
        <f t="shared" si="1"/>
        <v>1.4401508905326258E-3</v>
      </c>
    </row>
    <row r="42" spans="1:7" x14ac:dyDescent="0.25">
      <c r="A42" s="3" t="s">
        <v>442</v>
      </c>
      <c r="B42" s="3" t="s">
        <v>284</v>
      </c>
      <c r="C42" s="3" t="s">
        <v>285</v>
      </c>
      <c r="D42" s="35" t="s">
        <v>670</v>
      </c>
      <c r="E42" s="8">
        <v>3030</v>
      </c>
      <c r="F42" s="9">
        <v>3180288</v>
      </c>
      <c r="G42" s="11">
        <f t="shared" si="1"/>
        <v>6.2234414284241036E-4</v>
      </c>
    </row>
    <row r="43" spans="1:7" x14ac:dyDescent="0.25">
      <c r="A43" s="3" t="s">
        <v>396</v>
      </c>
      <c r="B43" s="3" t="s">
        <v>254</v>
      </c>
      <c r="C43" s="38" t="s">
        <v>255</v>
      </c>
      <c r="D43" s="35" t="s">
        <v>676</v>
      </c>
      <c r="E43" s="8">
        <v>5000</v>
      </c>
      <c r="F43" s="9">
        <v>4996000</v>
      </c>
      <c r="G43" s="11">
        <f t="shared" si="1"/>
        <v>9.7765716112524471E-4</v>
      </c>
    </row>
    <row r="44" spans="1:7" x14ac:dyDescent="0.25">
      <c r="A44" s="3" t="s">
        <v>457</v>
      </c>
      <c r="B44" s="3" t="s">
        <v>298</v>
      </c>
      <c r="C44" s="3" t="s">
        <v>299</v>
      </c>
      <c r="D44" s="35" t="s">
        <v>165</v>
      </c>
      <c r="E44" s="8">
        <v>20</v>
      </c>
      <c r="F44" s="9">
        <v>21075.84</v>
      </c>
      <c r="G44" s="11">
        <f t="shared" si="1"/>
        <v>4.1242886114351233E-6</v>
      </c>
    </row>
    <row r="45" spans="1:7" x14ac:dyDescent="0.25">
      <c r="A45" s="3" t="s">
        <v>43</v>
      </c>
      <c r="B45" s="3" t="s">
        <v>184</v>
      </c>
      <c r="C45" s="3" t="s">
        <v>185</v>
      </c>
      <c r="D45" s="35" t="s">
        <v>148</v>
      </c>
      <c r="E45" s="8">
        <v>85110</v>
      </c>
      <c r="F45" s="9">
        <v>84474228.299999997</v>
      </c>
      <c r="G45" s="11">
        <f t="shared" si="1"/>
        <v>1.653059131865969E-2</v>
      </c>
    </row>
    <row r="46" spans="1:7" ht="30" x14ac:dyDescent="0.25">
      <c r="A46" s="3" t="s">
        <v>432</v>
      </c>
      <c r="B46" s="3" t="s">
        <v>278</v>
      </c>
      <c r="C46" s="3" t="s">
        <v>279</v>
      </c>
      <c r="D46" s="38" t="s">
        <v>119</v>
      </c>
      <c r="E46" s="8">
        <v>30360</v>
      </c>
      <c r="F46" s="9">
        <v>32157008.399999999</v>
      </c>
      <c r="G46" s="11">
        <f t="shared" si="1"/>
        <v>6.2927401006054135E-3</v>
      </c>
    </row>
    <row r="47" spans="1:7" x14ac:dyDescent="0.25">
      <c r="A47" s="3" t="s">
        <v>30</v>
      </c>
      <c r="B47" s="3" t="s">
        <v>184</v>
      </c>
      <c r="C47" s="3" t="s">
        <v>185</v>
      </c>
      <c r="D47" s="36" t="s">
        <v>135</v>
      </c>
      <c r="E47" s="8">
        <v>8176</v>
      </c>
      <c r="F47" s="9">
        <v>8636145.2799999993</v>
      </c>
      <c r="G47" s="11">
        <f t="shared" si="1"/>
        <v>1.6899898473799E-3</v>
      </c>
    </row>
    <row r="48" spans="1:7" ht="30" x14ac:dyDescent="0.25">
      <c r="A48" s="3" t="s">
        <v>400</v>
      </c>
      <c r="B48" s="3" t="s">
        <v>258</v>
      </c>
      <c r="C48" s="3" t="s">
        <v>259</v>
      </c>
      <c r="D48" s="35" t="s">
        <v>701</v>
      </c>
      <c r="E48" s="8">
        <v>34526</v>
      </c>
      <c r="F48" s="9">
        <v>37731048.579999998</v>
      </c>
      <c r="G48" s="11">
        <f t="shared" si="1"/>
        <v>7.383512778423037E-3</v>
      </c>
    </row>
    <row r="49" spans="1:7" ht="30" x14ac:dyDescent="0.25">
      <c r="A49" s="3" t="s">
        <v>421</v>
      </c>
      <c r="B49" s="3" t="s">
        <v>270</v>
      </c>
      <c r="C49" s="3" t="s">
        <v>271</v>
      </c>
      <c r="D49" s="35" t="s">
        <v>95</v>
      </c>
      <c r="E49" s="8">
        <v>3035</v>
      </c>
      <c r="F49" s="9">
        <v>3179648.1</v>
      </c>
      <c r="G49" s="11">
        <f t="shared" si="1"/>
        <v>6.2221892210233753E-4</v>
      </c>
    </row>
    <row r="50" spans="1:7" x14ac:dyDescent="0.25">
      <c r="A50" s="3" t="s">
        <v>31</v>
      </c>
      <c r="B50" s="3" t="s">
        <v>184</v>
      </c>
      <c r="C50" s="3" t="s">
        <v>185</v>
      </c>
      <c r="D50" s="35" t="s">
        <v>136</v>
      </c>
      <c r="E50" s="8">
        <v>34139</v>
      </c>
      <c r="F50" s="9">
        <v>36099261.380000003</v>
      </c>
      <c r="G50" s="11">
        <f t="shared" si="1"/>
        <v>7.0641916332043605E-3</v>
      </c>
    </row>
    <row r="51" spans="1:7" ht="30" x14ac:dyDescent="0.25">
      <c r="A51" s="3" t="s">
        <v>465</v>
      </c>
      <c r="B51" s="3" t="s">
        <v>304</v>
      </c>
      <c r="C51" s="3" t="s">
        <v>305</v>
      </c>
      <c r="D51" s="35" t="s">
        <v>666</v>
      </c>
      <c r="E51" s="8">
        <v>865</v>
      </c>
      <c r="F51" s="9">
        <v>933257.15</v>
      </c>
      <c r="G51" s="11">
        <f t="shared" si="1"/>
        <v>1.8262720894092008E-4</v>
      </c>
    </row>
    <row r="52" spans="1:7" x14ac:dyDescent="0.25">
      <c r="A52" s="45" t="s">
        <v>412</v>
      </c>
      <c r="B52" s="45" t="s">
        <v>260</v>
      </c>
      <c r="C52" s="45" t="s">
        <v>261</v>
      </c>
      <c r="D52" s="45" t="s">
        <v>70</v>
      </c>
      <c r="E52" s="8">
        <v>10000</v>
      </c>
      <c r="F52" s="9">
        <v>10388700</v>
      </c>
      <c r="G52" s="11">
        <f t="shared" si="1"/>
        <v>2.0329437449523279E-3</v>
      </c>
    </row>
    <row r="53" spans="1:7" ht="30" x14ac:dyDescent="0.25">
      <c r="A53" s="3" t="s">
        <v>761</v>
      </c>
      <c r="B53" s="3" t="s">
        <v>294</v>
      </c>
      <c r="C53" s="3" t="s">
        <v>295</v>
      </c>
      <c r="D53" s="35" t="s">
        <v>752</v>
      </c>
      <c r="E53" s="8">
        <v>7434</v>
      </c>
      <c r="F53" s="9">
        <v>7523133.6600000001</v>
      </c>
      <c r="G53" s="11">
        <f t="shared" si="1"/>
        <v>1.4721868488393459E-3</v>
      </c>
    </row>
    <row r="54" spans="1:7" ht="30" x14ac:dyDescent="0.25">
      <c r="A54" s="3" t="s">
        <v>402</v>
      </c>
      <c r="B54" s="3" t="s">
        <v>258</v>
      </c>
      <c r="C54" s="3" t="s">
        <v>259</v>
      </c>
      <c r="D54" s="35" t="s">
        <v>77</v>
      </c>
      <c r="E54" s="8">
        <v>63997</v>
      </c>
      <c r="F54" s="9">
        <v>67789462.219999999</v>
      </c>
      <c r="G54" s="11">
        <f t="shared" si="1"/>
        <v>1.3265583104125745E-2</v>
      </c>
    </row>
    <row r="55" spans="1:7" x14ac:dyDescent="0.25">
      <c r="A55" s="3" t="s">
        <v>443</v>
      </c>
      <c r="B55" s="3" t="s">
        <v>284</v>
      </c>
      <c r="C55" s="3" t="s">
        <v>285</v>
      </c>
      <c r="D55" s="36" t="s">
        <v>680</v>
      </c>
      <c r="E55" s="8">
        <v>6086</v>
      </c>
      <c r="F55" s="9">
        <v>6320797.8799999999</v>
      </c>
      <c r="G55" s="11">
        <f t="shared" si="1"/>
        <v>1.236904185629957E-3</v>
      </c>
    </row>
    <row r="56" spans="1:7" x14ac:dyDescent="0.25">
      <c r="A56" s="3" t="s">
        <v>32</v>
      </c>
      <c r="B56" s="3" t="s">
        <v>184</v>
      </c>
      <c r="C56" s="3" t="s">
        <v>185</v>
      </c>
      <c r="D56" s="36" t="s">
        <v>137</v>
      </c>
      <c r="E56" s="8">
        <v>11900</v>
      </c>
      <c r="F56" s="9">
        <v>12266163</v>
      </c>
      <c r="G56" s="11">
        <f t="shared" si="1"/>
        <v>2.4003406918493824E-3</v>
      </c>
    </row>
    <row r="57" spans="1:7" ht="30" x14ac:dyDescent="0.25">
      <c r="A57" s="3" t="s">
        <v>434</v>
      </c>
      <c r="B57" s="3" t="s">
        <v>278</v>
      </c>
      <c r="C57" s="3" t="s">
        <v>279</v>
      </c>
      <c r="D57" s="52" t="s">
        <v>120</v>
      </c>
      <c r="E57" s="8">
        <v>110795</v>
      </c>
      <c r="F57" s="9">
        <v>115368617.59999999</v>
      </c>
      <c r="G57" s="11">
        <f t="shared" si="1"/>
        <v>2.2576252034779809E-2</v>
      </c>
    </row>
    <row r="58" spans="1:7" ht="30" x14ac:dyDescent="0.25">
      <c r="A58" s="3" t="s">
        <v>387</v>
      </c>
      <c r="B58" s="3" t="s">
        <v>240</v>
      </c>
      <c r="C58" s="3" t="s">
        <v>241</v>
      </c>
      <c r="D58" s="35" t="s">
        <v>86</v>
      </c>
      <c r="E58" s="8">
        <v>15754</v>
      </c>
      <c r="F58" s="9">
        <v>16674191.140000001</v>
      </c>
      <c r="G58" s="11">
        <f t="shared" si="1"/>
        <v>3.2629388258591089E-3</v>
      </c>
    </row>
    <row r="59" spans="1:7" x14ac:dyDescent="0.25">
      <c r="A59" s="3" t="s">
        <v>342</v>
      </c>
      <c r="B59" s="3" t="s">
        <v>196</v>
      </c>
      <c r="C59" s="3" t="s">
        <v>197</v>
      </c>
      <c r="D59" s="35" t="s">
        <v>675</v>
      </c>
      <c r="E59" s="8">
        <v>4731</v>
      </c>
      <c r="F59" s="9">
        <v>4687569.42</v>
      </c>
      <c r="G59" s="11">
        <f t="shared" si="1"/>
        <v>9.1730100314946152E-4</v>
      </c>
    </row>
    <row r="60" spans="1:7" x14ac:dyDescent="0.25">
      <c r="A60" s="3" t="s">
        <v>397</v>
      </c>
      <c r="B60" s="3" t="s">
        <v>254</v>
      </c>
      <c r="C60" s="3" t="s">
        <v>255</v>
      </c>
      <c r="D60" s="35" t="s">
        <v>52</v>
      </c>
      <c r="E60" s="8">
        <v>8850</v>
      </c>
      <c r="F60" s="9">
        <v>9381020.1799999997</v>
      </c>
      <c r="G60" s="11">
        <f t="shared" si="1"/>
        <v>1.8357529138585732E-3</v>
      </c>
    </row>
    <row r="61" spans="1:7" x14ac:dyDescent="0.25">
      <c r="A61" s="3" t="s">
        <v>602</v>
      </c>
      <c r="B61" s="3" t="s">
        <v>324</v>
      </c>
      <c r="C61" s="3" t="s">
        <v>325</v>
      </c>
      <c r="D61" s="35" t="s">
        <v>63</v>
      </c>
      <c r="E61" s="8">
        <v>3120</v>
      </c>
      <c r="F61" s="9">
        <v>3245798.4</v>
      </c>
      <c r="G61" s="11">
        <f t="shared" si="1"/>
        <v>6.35163740858459E-4</v>
      </c>
    </row>
    <row r="62" spans="1:7" ht="30" x14ac:dyDescent="0.25">
      <c r="A62" s="3" t="s">
        <v>370</v>
      </c>
      <c r="B62" s="3" t="s">
        <v>222</v>
      </c>
      <c r="C62" s="3" t="s">
        <v>223</v>
      </c>
      <c r="D62" s="35" t="s">
        <v>107</v>
      </c>
      <c r="E62" s="8">
        <v>17452</v>
      </c>
      <c r="F62" s="9">
        <v>18754617.280000001</v>
      </c>
      <c r="G62" s="11">
        <f t="shared" si="1"/>
        <v>3.6700532201671856E-3</v>
      </c>
    </row>
    <row r="63" spans="1:7" ht="30" x14ac:dyDescent="0.25">
      <c r="A63" s="3" t="s">
        <v>365</v>
      </c>
      <c r="B63" s="3" t="s">
        <v>216</v>
      </c>
      <c r="C63" s="3" t="s">
        <v>217</v>
      </c>
      <c r="D63" s="35" t="s">
        <v>705</v>
      </c>
      <c r="E63" s="8">
        <v>49950</v>
      </c>
      <c r="F63" s="9">
        <v>34464201.299999997</v>
      </c>
      <c r="G63" s="11">
        <f t="shared" si="1"/>
        <v>6.7442300247011538E-3</v>
      </c>
    </row>
    <row r="64" spans="1:7" ht="30" x14ac:dyDescent="0.25">
      <c r="A64" s="3" t="s">
        <v>350</v>
      </c>
      <c r="B64" s="3" t="s">
        <v>202</v>
      </c>
      <c r="C64" s="3" t="s">
        <v>203</v>
      </c>
      <c r="D64" s="35" t="s">
        <v>127</v>
      </c>
      <c r="E64" s="8">
        <v>59307</v>
      </c>
      <c r="F64" s="9">
        <v>60792500.979999997</v>
      </c>
      <c r="G64" s="11">
        <f t="shared" si="1"/>
        <v>1.189636187466182E-2</v>
      </c>
    </row>
    <row r="65" spans="1:7" x14ac:dyDescent="0.25">
      <c r="A65" s="3" t="s">
        <v>417</v>
      </c>
      <c r="B65" s="3" t="s">
        <v>264</v>
      </c>
      <c r="C65" s="3" t="s">
        <v>265</v>
      </c>
      <c r="D65" s="35" t="s">
        <v>75</v>
      </c>
      <c r="E65" s="8">
        <v>74570</v>
      </c>
      <c r="F65" s="9">
        <v>76709413.299999997</v>
      </c>
      <c r="G65" s="11">
        <f t="shared" si="1"/>
        <v>1.5011110335960986E-2</v>
      </c>
    </row>
    <row r="66" spans="1:7" x14ac:dyDescent="0.25">
      <c r="A66" s="3" t="s">
        <v>427</v>
      </c>
      <c r="B66" s="3" t="s">
        <v>274</v>
      </c>
      <c r="C66" s="3" t="s">
        <v>275</v>
      </c>
      <c r="D66" s="35" t="s">
        <v>90</v>
      </c>
      <c r="E66" s="8">
        <v>2800</v>
      </c>
      <c r="F66" s="9">
        <v>2873192</v>
      </c>
      <c r="G66" s="11">
        <f t="shared" si="1"/>
        <v>5.6224914613446034E-4</v>
      </c>
    </row>
    <row r="67" spans="1:7" x14ac:dyDescent="0.25">
      <c r="A67" s="3" t="s">
        <v>27</v>
      </c>
      <c r="B67" s="3" t="s">
        <v>184</v>
      </c>
      <c r="C67" s="3" t="s">
        <v>185</v>
      </c>
      <c r="D67" s="35" t="s">
        <v>132</v>
      </c>
      <c r="E67" s="8">
        <v>62767</v>
      </c>
      <c r="F67" s="9">
        <v>65197965.909999996</v>
      </c>
      <c r="G67" s="11">
        <f t="shared" si="1"/>
        <v>1.2758458419277637E-2</v>
      </c>
    </row>
    <row r="68" spans="1:7" ht="30" x14ac:dyDescent="0.25">
      <c r="A68" s="3" t="s">
        <v>462</v>
      </c>
      <c r="B68" s="3" t="s">
        <v>302</v>
      </c>
      <c r="C68" s="39" t="s">
        <v>303</v>
      </c>
      <c r="D68" s="35" t="s">
        <v>679</v>
      </c>
      <c r="E68" s="8">
        <v>6000</v>
      </c>
      <c r="F68" s="9">
        <v>6183300</v>
      </c>
      <c r="G68" s="11">
        <f t="shared" si="1"/>
        <v>1.2099975028794486E-3</v>
      </c>
    </row>
    <row r="69" spans="1:7" x14ac:dyDescent="0.25">
      <c r="A69" s="3" t="s">
        <v>414</v>
      </c>
      <c r="B69" s="3" t="s">
        <v>260</v>
      </c>
      <c r="C69" s="38" t="s">
        <v>261</v>
      </c>
      <c r="D69" s="35" t="s">
        <v>71</v>
      </c>
      <c r="E69" s="8">
        <v>30000</v>
      </c>
      <c r="F69" s="9">
        <v>30870900</v>
      </c>
      <c r="G69" s="11">
        <f t="shared" ref="G69:G100" si="2">F69/$F$267</f>
        <v>6.0410641423901757E-3</v>
      </c>
    </row>
    <row r="70" spans="1:7" ht="30" x14ac:dyDescent="0.25">
      <c r="A70" s="3" t="s">
        <v>463</v>
      </c>
      <c r="B70" s="3" t="s">
        <v>302</v>
      </c>
      <c r="C70" s="3" t="s">
        <v>303</v>
      </c>
      <c r="D70" s="35" t="s">
        <v>703</v>
      </c>
      <c r="E70" s="8">
        <v>47505</v>
      </c>
      <c r="F70" s="9">
        <v>49240357.649999999</v>
      </c>
      <c r="G70" s="11">
        <f t="shared" si="2"/>
        <v>9.6357462515794089E-3</v>
      </c>
    </row>
    <row r="71" spans="1:7" x14ac:dyDescent="0.25">
      <c r="A71" s="39" t="s">
        <v>47</v>
      </c>
      <c r="B71" s="39" t="s">
        <v>186</v>
      </c>
      <c r="C71" s="39" t="s">
        <v>187</v>
      </c>
      <c r="D71" s="39" t="s">
        <v>91</v>
      </c>
      <c r="E71" s="8">
        <v>4000</v>
      </c>
      <c r="F71" s="9">
        <v>2061920</v>
      </c>
      <c r="G71" s="11">
        <f t="shared" si="2"/>
        <v>4.0349296510555735E-4</v>
      </c>
    </row>
    <row r="72" spans="1:7" ht="30" x14ac:dyDescent="0.25">
      <c r="A72" s="3" t="s">
        <v>405</v>
      </c>
      <c r="B72" s="3" t="s">
        <v>258</v>
      </c>
      <c r="C72" s="39" t="s">
        <v>259</v>
      </c>
      <c r="D72" s="35" t="s">
        <v>682</v>
      </c>
      <c r="E72" s="8">
        <v>9950</v>
      </c>
      <c r="F72" s="9">
        <v>9765527</v>
      </c>
      <c r="G72" s="11">
        <f t="shared" si="2"/>
        <v>1.9109962777645972E-3</v>
      </c>
    </row>
    <row r="73" spans="1:7" x14ac:dyDescent="0.25">
      <c r="A73" s="3" t="s">
        <v>338</v>
      </c>
      <c r="B73" s="3" t="s">
        <v>192</v>
      </c>
      <c r="C73" s="52" t="s">
        <v>193</v>
      </c>
      <c r="D73" s="35" t="s">
        <v>83</v>
      </c>
      <c r="E73" s="8">
        <v>42700</v>
      </c>
      <c r="F73" s="9">
        <v>42643909.710000001</v>
      </c>
      <c r="G73" s="11">
        <f t="shared" si="2"/>
        <v>8.3449006618014129E-3</v>
      </c>
    </row>
    <row r="74" spans="1:7" ht="30" x14ac:dyDescent="0.25">
      <c r="A74" s="3" t="s">
        <v>407</v>
      </c>
      <c r="B74" s="3" t="s">
        <v>258</v>
      </c>
      <c r="C74" s="36" t="s">
        <v>259</v>
      </c>
      <c r="D74" s="35" t="s">
        <v>78</v>
      </c>
      <c r="E74" s="8">
        <v>5793</v>
      </c>
      <c r="F74" s="9">
        <v>5711434.5599999996</v>
      </c>
      <c r="G74" s="11">
        <f t="shared" si="2"/>
        <v>1.1176591068619316E-3</v>
      </c>
    </row>
    <row r="75" spans="1:7" ht="30" x14ac:dyDescent="0.25">
      <c r="A75" s="3" t="s">
        <v>435</v>
      </c>
      <c r="B75" s="3" t="s">
        <v>278</v>
      </c>
      <c r="C75" s="38" t="s">
        <v>279</v>
      </c>
      <c r="D75" s="35" t="s">
        <v>121</v>
      </c>
      <c r="E75" s="8">
        <v>11085</v>
      </c>
      <c r="F75" s="9">
        <v>11492928</v>
      </c>
      <c r="G75" s="11">
        <f t="shared" si="2"/>
        <v>2.2490278946150593E-3</v>
      </c>
    </row>
    <row r="76" spans="1:7" ht="30" x14ac:dyDescent="0.25">
      <c r="A76" s="3" t="s">
        <v>371</v>
      </c>
      <c r="B76" s="3" t="s">
        <v>222</v>
      </c>
      <c r="C76" s="39" t="s">
        <v>223</v>
      </c>
      <c r="D76" s="35" t="s">
        <v>702</v>
      </c>
      <c r="E76" s="8">
        <v>44756</v>
      </c>
      <c r="F76" s="9">
        <v>46009168</v>
      </c>
      <c r="G76" s="11">
        <f t="shared" si="2"/>
        <v>9.0034412675369206E-3</v>
      </c>
    </row>
    <row r="77" spans="1:7" x14ac:dyDescent="0.25">
      <c r="A77" s="45" t="s">
        <v>762</v>
      </c>
      <c r="B77" s="45" t="s">
        <v>184</v>
      </c>
      <c r="C77" s="45" t="s">
        <v>185</v>
      </c>
      <c r="D77" s="45" t="s">
        <v>753</v>
      </c>
      <c r="E77" s="8">
        <v>5000</v>
      </c>
      <c r="F77" s="9">
        <v>5179400</v>
      </c>
      <c r="G77" s="11">
        <f t="shared" si="2"/>
        <v>1.0135463371361273E-3</v>
      </c>
    </row>
    <row r="78" spans="1:7" x14ac:dyDescent="0.25">
      <c r="A78" s="3" t="s">
        <v>33</v>
      </c>
      <c r="B78" s="3" t="s">
        <v>184</v>
      </c>
      <c r="C78" s="3" t="s">
        <v>185</v>
      </c>
      <c r="D78" s="35" t="s">
        <v>138</v>
      </c>
      <c r="E78" s="8">
        <v>29000</v>
      </c>
      <c r="F78" s="9">
        <v>29353800</v>
      </c>
      <c r="G78" s="11">
        <f t="shared" si="2"/>
        <v>5.7441859039708181E-3</v>
      </c>
    </row>
    <row r="79" spans="1:7" ht="30" x14ac:dyDescent="0.25">
      <c r="A79" s="3" t="s">
        <v>380</v>
      </c>
      <c r="B79" s="3" t="s">
        <v>230</v>
      </c>
      <c r="C79" s="3" t="s">
        <v>231</v>
      </c>
      <c r="D79" s="35" t="s">
        <v>69</v>
      </c>
      <c r="E79" s="8">
        <v>5000</v>
      </c>
      <c r="F79" s="9">
        <v>5144683.3499999996</v>
      </c>
      <c r="G79" s="11">
        <f t="shared" si="2"/>
        <v>1.0067527059346103E-3</v>
      </c>
    </row>
    <row r="80" spans="1:7" ht="30" x14ac:dyDescent="0.25">
      <c r="A80" s="3" t="s">
        <v>436</v>
      </c>
      <c r="B80" s="3" t="s">
        <v>278</v>
      </c>
      <c r="C80" s="52" t="s">
        <v>279</v>
      </c>
      <c r="D80" s="35" t="s">
        <v>122</v>
      </c>
      <c r="E80" s="8">
        <v>15070</v>
      </c>
      <c r="F80" s="9">
        <v>15523607</v>
      </c>
      <c r="G80" s="11">
        <f t="shared" si="2"/>
        <v>3.0377833366781377E-3</v>
      </c>
    </row>
    <row r="81" spans="1:7" ht="30" x14ac:dyDescent="0.25">
      <c r="A81" s="3" t="s">
        <v>422</v>
      </c>
      <c r="B81" s="3" t="s">
        <v>270</v>
      </c>
      <c r="C81" s="3" t="s">
        <v>271</v>
      </c>
      <c r="D81" s="35" t="s">
        <v>96</v>
      </c>
      <c r="E81" s="8">
        <v>8900</v>
      </c>
      <c r="F81" s="9">
        <v>9089659</v>
      </c>
      <c r="G81" s="11">
        <f t="shared" si="2"/>
        <v>1.7787370323331727E-3</v>
      </c>
    </row>
    <row r="82" spans="1:7" ht="30" x14ac:dyDescent="0.25">
      <c r="A82" s="3" t="s">
        <v>423</v>
      </c>
      <c r="B82" s="3" t="s">
        <v>270</v>
      </c>
      <c r="C82" s="3" t="s">
        <v>271</v>
      </c>
      <c r="D82" s="35" t="s">
        <v>668</v>
      </c>
      <c r="E82" s="8">
        <v>1943</v>
      </c>
      <c r="F82" s="9">
        <v>2006691.54</v>
      </c>
      <c r="G82" s="11">
        <f t="shared" si="2"/>
        <v>3.9268541918543743E-4</v>
      </c>
    </row>
    <row r="83" spans="1:7" x14ac:dyDescent="0.25">
      <c r="A83" s="3" t="s">
        <v>415</v>
      </c>
      <c r="B83" s="3" t="s">
        <v>260</v>
      </c>
      <c r="C83" s="3" t="s">
        <v>261</v>
      </c>
      <c r="D83" s="35" t="s">
        <v>72</v>
      </c>
      <c r="E83" s="8">
        <v>20000</v>
      </c>
      <c r="F83" s="9">
        <v>20705600</v>
      </c>
      <c r="G83" s="11">
        <f t="shared" si="2"/>
        <v>4.0518370927531758E-3</v>
      </c>
    </row>
    <row r="84" spans="1:7" x14ac:dyDescent="0.25">
      <c r="A84" s="3" t="s">
        <v>446</v>
      </c>
      <c r="B84" s="3" t="s">
        <v>284</v>
      </c>
      <c r="C84" s="3" t="s">
        <v>285</v>
      </c>
      <c r="D84" s="35" t="s">
        <v>149</v>
      </c>
      <c r="E84" s="8">
        <v>50000</v>
      </c>
      <c r="F84" s="9">
        <v>51018500</v>
      </c>
      <c r="G84" s="11">
        <f t="shared" si="2"/>
        <v>9.9837073408463369E-3</v>
      </c>
    </row>
    <row r="85" spans="1:7" x14ac:dyDescent="0.25">
      <c r="A85" s="3" t="s">
        <v>45</v>
      </c>
      <c r="B85" s="3" t="s">
        <v>184</v>
      </c>
      <c r="C85" s="39" t="s">
        <v>185</v>
      </c>
      <c r="D85" s="35" t="s">
        <v>100</v>
      </c>
      <c r="E85" s="8">
        <v>29440</v>
      </c>
      <c r="F85" s="9">
        <v>33664609.560000002</v>
      </c>
      <c r="G85" s="11">
        <f t="shared" si="2"/>
        <v>6.5877595301880258E-3</v>
      </c>
    </row>
    <row r="86" spans="1:7" ht="30" x14ac:dyDescent="0.25">
      <c r="A86" s="3" t="s">
        <v>372</v>
      </c>
      <c r="B86" s="3" t="s">
        <v>222</v>
      </c>
      <c r="C86" s="38" t="s">
        <v>223</v>
      </c>
      <c r="D86" s="35" t="s">
        <v>108</v>
      </c>
      <c r="E86" s="8">
        <v>60000</v>
      </c>
      <c r="F86" s="9">
        <v>60869857.200000003</v>
      </c>
      <c r="G86" s="11">
        <f t="shared" si="2"/>
        <v>1.1911499557296045E-2</v>
      </c>
    </row>
    <row r="87" spans="1:7" x14ac:dyDescent="0.25">
      <c r="A87" s="3" t="s">
        <v>718</v>
      </c>
      <c r="B87" s="3" t="s">
        <v>192</v>
      </c>
      <c r="C87" s="3" t="s">
        <v>193</v>
      </c>
      <c r="D87" s="35" t="s">
        <v>711</v>
      </c>
      <c r="E87" s="8">
        <v>800</v>
      </c>
      <c r="F87" s="9">
        <v>829464</v>
      </c>
      <c r="G87" s="11">
        <f t="shared" si="2"/>
        <v>1.6231613680856485E-4</v>
      </c>
    </row>
    <row r="88" spans="1:7" ht="30" x14ac:dyDescent="0.25">
      <c r="A88" s="3" t="s">
        <v>374</v>
      </c>
      <c r="B88" s="3" t="s">
        <v>222</v>
      </c>
      <c r="C88" s="38" t="s">
        <v>223</v>
      </c>
      <c r="D88" s="35" t="s">
        <v>109</v>
      </c>
      <c r="E88" s="8">
        <v>28470</v>
      </c>
      <c r="F88" s="9">
        <v>29500614</v>
      </c>
      <c r="G88" s="11">
        <f t="shared" si="2"/>
        <v>5.7729156394498897E-3</v>
      </c>
    </row>
    <row r="89" spans="1:7" x14ac:dyDescent="0.25">
      <c r="A89" s="3" t="s">
        <v>459</v>
      </c>
      <c r="B89" s="3" t="s">
        <v>300</v>
      </c>
      <c r="C89" s="3" t="s">
        <v>301</v>
      </c>
      <c r="D89" s="35" t="s">
        <v>674</v>
      </c>
      <c r="E89" s="8">
        <v>4500</v>
      </c>
      <c r="F89" s="9">
        <v>4708215</v>
      </c>
      <c r="G89" s="11">
        <f t="shared" si="2"/>
        <v>9.2134109504949833E-4</v>
      </c>
    </row>
    <row r="90" spans="1:7" ht="30" x14ac:dyDescent="0.25">
      <c r="A90" s="3" t="s">
        <v>416</v>
      </c>
      <c r="B90" s="3" t="s">
        <v>262</v>
      </c>
      <c r="C90" s="3" t="s">
        <v>263</v>
      </c>
      <c r="D90" s="35" t="s">
        <v>696</v>
      </c>
      <c r="E90" s="8">
        <v>28275</v>
      </c>
      <c r="F90" s="9">
        <v>29361325.5</v>
      </c>
      <c r="G90" s="11">
        <f t="shared" si="2"/>
        <v>5.7456585538839585E-3</v>
      </c>
    </row>
    <row r="91" spans="1:7" x14ac:dyDescent="0.25">
      <c r="A91" s="3" t="s">
        <v>478</v>
      </c>
      <c r="B91" s="3" t="s">
        <v>314</v>
      </c>
      <c r="C91" s="3" t="s">
        <v>315</v>
      </c>
      <c r="D91" s="35" t="s">
        <v>154</v>
      </c>
      <c r="E91" s="8">
        <v>23264</v>
      </c>
      <c r="F91" s="9">
        <v>24035434.239999998</v>
      </c>
      <c r="G91" s="11">
        <f t="shared" si="2"/>
        <v>4.7034456376082671E-3</v>
      </c>
    </row>
    <row r="92" spans="1:7" x14ac:dyDescent="0.25">
      <c r="A92" s="3" t="s">
        <v>723</v>
      </c>
      <c r="B92" s="3" t="s">
        <v>318</v>
      </c>
      <c r="C92" s="40" t="s">
        <v>319</v>
      </c>
      <c r="D92" s="35" t="s">
        <v>712</v>
      </c>
      <c r="E92" s="8">
        <v>47</v>
      </c>
      <c r="F92" s="9">
        <v>50197.88</v>
      </c>
      <c r="G92" s="11">
        <f t="shared" si="2"/>
        <v>9.8231218685559833E-6</v>
      </c>
    </row>
    <row r="93" spans="1:7" x14ac:dyDescent="0.25">
      <c r="A93" s="38" t="s">
        <v>742</v>
      </c>
      <c r="B93" s="38" t="s">
        <v>190</v>
      </c>
      <c r="C93" s="38" t="s">
        <v>191</v>
      </c>
      <c r="D93" s="38" t="s">
        <v>743</v>
      </c>
      <c r="E93" s="8">
        <v>300</v>
      </c>
      <c r="F93" s="9">
        <v>309021</v>
      </c>
      <c r="G93" s="11">
        <f t="shared" si="2"/>
        <v>6.047169607447643E-5</v>
      </c>
    </row>
    <row r="94" spans="1:7" ht="30" x14ac:dyDescent="0.25">
      <c r="A94" s="45" t="s">
        <v>763</v>
      </c>
      <c r="B94" s="45" t="s">
        <v>250</v>
      </c>
      <c r="C94" s="45">
        <v>1107746282687</v>
      </c>
      <c r="D94" s="45" t="s">
        <v>754</v>
      </c>
      <c r="E94" s="8">
        <v>17938</v>
      </c>
      <c r="F94" s="9">
        <v>18439725.859999999</v>
      </c>
      <c r="G94" s="11">
        <f t="shared" si="2"/>
        <v>3.6084327534458287E-3</v>
      </c>
    </row>
    <row r="95" spans="1:7" ht="30" x14ac:dyDescent="0.25">
      <c r="A95" s="3" t="s">
        <v>351</v>
      </c>
      <c r="B95" s="3" t="s">
        <v>202</v>
      </c>
      <c r="C95" s="3" t="s">
        <v>203</v>
      </c>
      <c r="D95" s="35" t="s">
        <v>128</v>
      </c>
      <c r="E95" s="8">
        <v>40500</v>
      </c>
      <c r="F95" s="9">
        <v>42221250</v>
      </c>
      <c r="G95" s="11">
        <f t="shared" si="2"/>
        <v>8.2621912358205041E-3</v>
      </c>
    </row>
    <row r="96" spans="1:7" ht="30" x14ac:dyDescent="0.25">
      <c r="A96" s="39" t="s">
        <v>461</v>
      </c>
      <c r="B96" s="39" t="s">
        <v>302</v>
      </c>
      <c r="C96" s="39" t="s">
        <v>303</v>
      </c>
      <c r="D96" s="39" t="s">
        <v>169</v>
      </c>
      <c r="E96" s="8">
        <v>5246</v>
      </c>
      <c r="F96" s="9">
        <v>5518267.4000000004</v>
      </c>
      <c r="G96" s="11">
        <f t="shared" si="2"/>
        <v>1.079858615014809E-3</v>
      </c>
    </row>
    <row r="97" spans="1:7" ht="30" x14ac:dyDescent="0.25">
      <c r="A97" s="3" t="s">
        <v>362</v>
      </c>
      <c r="B97" s="3" t="s">
        <v>212</v>
      </c>
      <c r="C97" s="39" t="s">
        <v>213</v>
      </c>
      <c r="D97" s="35" t="s">
        <v>684</v>
      </c>
      <c r="E97" s="8">
        <v>10200</v>
      </c>
      <c r="F97" s="9">
        <v>10723941.050000001</v>
      </c>
      <c r="G97" s="11">
        <f t="shared" si="2"/>
        <v>2.0985463897152676E-3</v>
      </c>
    </row>
    <row r="98" spans="1:7" x14ac:dyDescent="0.25">
      <c r="A98" s="3" t="s">
        <v>460</v>
      </c>
      <c r="B98" s="3" t="s">
        <v>300</v>
      </c>
      <c r="C98" s="3" t="s">
        <v>301</v>
      </c>
      <c r="D98" s="35" t="s">
        <v>166</v>
      </c>
      <c r="E98" s="8">
        <v>10332</v>
      </c>
      <c r="F98" s="9">
        <v>10498345.199999999</v>
      </c>
      <c r="G98" s="11">
        <f t="shared" si="2"/>
        <v>2.0543999929433223E-3</v>
      </c>
    </row>
    <row r="99" spans="1:7" x14ac:dyDescent="0.25">
      <c r="A99" s="3" t="s">
        <v>346</v>
      </c>
      <c r="B99" s="3" t="s">
        <v>198</v>
      </c>
      <c r="C99" s="3" t="s">
        <v>199</v>
      </c>
      <c r="D99" s="35" t="s">
        <v>113</v>
      </c>
      <c r="E99" s="8">
        <v>9200</v>
      </c>
      <c r="F99" s="9">
        <v>9356676</v>
      </c>
      <c r="G99" s="11">
        <f t="shared" si="2"/>
        <v>1.8309890503860509E-3</v>
      </c>
    </row>
    <row r="100" spans="1:7" ht="30" x14ac:dyDescent="0.25">
      <c r="A100" s="3" t="s">
        <v>408</v>
      </c>
      <c r="B100" s="3" t="s">
        <v>258</v>
      </c>
      <c r="C100" s="3" t="s">
        <v>259</v>
      </c>
      <c r="D100" s="35" t="s">
        <v>688</v>
      </c>
      <c r="E100" s="8">
        <v>13900</v>
      </c>
      <c r="F100" s="9">
        <v>14168409</v>
      </c>
      <c r="G100" s="11">
        <f t="shared" si="2"/>
        <v>2.772587374019489E-3</v>
      </c>
    </row>
    <row r="101" spans="1:7" ht="30" x14ac:dyDescent="0.25">
      <c r="A101" s="3" t="s">
        <v>375</v>
      </c>
      <c r="B101" s="3" t="s">
        <v>222</v>
      </c>
      <c r="C101" s="3" t="s">
        <v>223</v>
      </c>
      <c r="D101" s="35" t="s">
        <v>110</v>
      </c>
      <c r="E101" s="8">
        <v>500</v>
      </c>
      <c r="F101" s="9">
        <v>535485</v>
      </c>
      <c r="G101" s="11">
        <f t="shared" ref="G101:G132" si="3">F101/$F$267</f>
        <v>1.0478797936852515E-4</v>
      </c>
    </row>
    <row r="102" spans="1:7" x14ac:dyDescent="0.25">
      <c r="A102" s="3" t="s">
        <v>34</v>
      </c>
      <c r="B102" s="3" t="s">
        <v>184</v>
      </c>
      <c r="C102" s="3" t="s">
        <v>185</v>
      </c>
      <c r="D102" s="35" t="s">
        <v>139</v>
      </c>
      <c r="E102" s="8">
        <v>127109</v>
      </c>
      <c r="F102" s="9">
        <v>135690128.59</v>
      </c>
      <c r="G102" s="11">
        <f t="shared" si="3"/>
        <v>2.6552927524022978E-2</v>
      </c>
    </row>
    <row r="103" spans="1:7" x14ac:dyDescent="0.25">
      <c r="A103" s="3" t="s">
        <v>719</v>
      </c>
      <c r="B103" s="3" t="s">
        <v>324</v>
      </c>
      <c r="C103" s="3" t="s">
        <v>325</v>
      </c>
      <c r="D103" s="35" t="s">
        <v>713</v>
      </c>
      <c r="E103" s="8">
        <v>1500</v>
      </c>
      <c r="F103" s="9">
        <v>1549920</v>
      </c>
      <c r="G103" s="11">
        <f t="shared" si="3"/>
        <v>3.0330071800865476E-4</v>
      </c>
    </row>
    <row r="104" spans="1:7" ht="30" x14ac:dyDescent="0.25">
      <c r="A104" s="3" t="s">
        <v>385</v>
      </c>
      <c r="B104" s="3" t="s">
        <v>238</v>
      </c>
      <c r="C104" s="3" t="s">
        <v>239</v>
      </c>
      <c r="D104" s="35" t="s">
        <v>84</v>
      </c>
      <c r="E104" s="8">
        <v>100000</v>
      </c>
      <c r="F104" s="9">
        <v>103187393</v>
      </c>
      <c r="G104" s="11">
        <f t="shared" si="3"/>
        <v>2.0192532767072648E-2</v>
      </c>
    </row>
    <row r="105" spans="1:7" ht="30" x14ac:dyDescent="0.25">
      <c r="A105" s="3" t="s">
        <v>409</v>
      </c>
      <c r="B105" s="3" t="s">
        <v>258</v>
      </c>
      <c r="C105" s="3" t="s">
        <v>259</v>
      </c>
      <c r="D105" s="35" t="s">
        <v>79</v>
      </c>
      <c r="E105" s="8">
        <v>4536</v>
      </c>
      <c r="F105" s="9">
        <v>4645090.8</v>
      </c>
      <c r="G105" s="11">
        <f t="shared" si="3"/>
        <v>9.0898844769755633E-4</v>
      </c>
    </row>
    <row r="106" spans="1:7" x14ac:dyDescent="0.25">
      <c r="A106" s="3" t="s">
        <v>418</v>
      </c>
      <c r="B106" s="3" t="s">
        <v>266</v>
      </c>
      <c r="C106" s="3" t="s">
        <v>267</v>
      </c>
      <c r="D106" s="35" t="s">
        <v>85</v>
      </c>
      <c r="E106" s="8">
        <v>51355</v>
      </c>
      <c r="F106" s="9">
        <v>26747224.649999999</v>
      </c>
      <c r="G106" s="11">
        <f t="shared" si="3"/>
        <v>5.2341104322053975E-3</v>
      </c>
    </row>
    <row r="107" spans="1:7" ht="30" x14ac:dyDescent="0.25">
      <c r="A107" s="3" t="s">
        <v>395</v>
      </c>
      <c r="B107" s="3" t="s">
        <v>252</v>
      </c>
      <c r="C107" s="3" t="s">
        <v>253</v>
      </c>
      <c r="D107" s="35" t="s">
        <v>168</v>
      </c>
      <c r="E107" s="8">
        <v>110295</v>
      </c>
      <c r="F107" s="9">
        <v>114910845.75</v>
      </c>
      <c r="G107" s="11">
        <f t="shared" si="3"/>
        <v>2.2486671584957145E-2</v>
      </c>
    </row>
    <row r="108" spans="1:7" x14ac:dyDescent="0.25">
      <c r="A108" s="3" t="s">
        <v>347</v>
      </c>
      <c r="B108" s="3" t="s">
        <v>198</v>
      </c>
      <c r="C108" s="3" t="s">
        <v>199</v>
      </c>
      <c r="D108" s="35" t="s">
        <v>114</v>
      </c>
      <c r="E108" s="8">
        <v>7435</v>
      </c>
      <c r="F108" s="9">
        <v>7742214.2000000002</v>
      </c>
      <c r="G108" s="11">
        <f t="shared" si="3"/>
        <v>1.5150582777413045E-3</v>
      </c>
    </row>
    <row r="109" spans="1:7" ht="30" x14ac:dyDescent="0.25">
      <c r="A109" s="3" t="s">
        <v>391</v>
      </c>
      <c r="B109" s="3" t="s">
        <v>248</v>
      </c>
      <c r="C109" s="3" t="s">
        <v>249</v>
      </c>
      <c r="D109" s="35" t="s">
        <v>105</v>
      </c>
      <c r="E109" s="8">
        <v>8490</v>
      </c>
      <c r="F109" s="9">
        <v>8874172.5</v>
      </c>
      <c r="G109" s="11">
        <f t="shared" si="3"/>
        <v>1.7365689138682378E-3</v>
      </c>
    </row>
    <row r="110" spans="1:7" x14ac:dyDescent="0.25">
      <c r="A110" s="3" t="s">
        <v>339</v>
      </c>
      <c r="B110" s="3" t="s">
        <v>192</v>
      </c>
      <c r="C110" s="38" t="s">
        <v>193</v>
      </c>
      <c r="D110" s="35" t="s">
        <v>708</v>
      </c>
      <c r="E110" s="8">
        <v>2500</v>
      </c>
      <c r="F110" s="9">
        <v>2503239.13</v>
      </c>
      <c r="G110" s="11">
        <f t="shared" si="3"/>
        <v>4.8985381534295976E-4</v>
      </c>
    </row>
    <row r="111" spans="1:7" ht="30" x14ac:dyDescent="0.25">
      <c r="A111" s="3" t="s">
        <v>471</v>
      </c>
      <c r="B111" s="3" t="s">
        <v>659</v>
      </c>
      <c r="C111" s="3" t="s">
        <v>311</v>
      </c>
      <c r="D111" s="35" t="s">
        <v>667</v>
      </c>
      <c r="E111" s="8">
        <v>1296</v>
      </c>
      <c r="F111" s="9">
        <v>1354112.64</v>
      </c>
      <c r="G111" s="11">
        <f t="shared" si="3"/>
        <v>2.6498357074984197E-4</v>
      </c>
    </row>
    <row r="112" spans="1:7" x14ac:dyDescent="0.25">
      <c r="A112" s="3" t="s">
        <v>388</v>
      </c>
      <c r="B112" s="3" t="s">
        <v>242</v>
      </c>
      <c r="C112" s="3" t="s">
        <v>243</v>
      </c>
      <c r="D112" s="35" t="s">
        <v>692</v>
      </c>
      <c r="E112" s="8">
        <v>20840</v>
      </c>
      <c r="F112" s="9">
        <v>21490624.800000001</v>
      </c>
      <c r="G112" s="11">
        <f t="shared" si="3"/>
        <v>4.2054570121648881E-3</v>
      </c>
    </row>
    <row r="113" spans="1:7" x14ac:dyDescent="0.25">
      <c r="A113" s="3" t="s">
        <v>35</v>
      </c>
      <c r="B113" s="3" t="s">
        <v>184</v>
      </c>
      <c r="C113" s="36" t="s">
        <v>185</v>
      </c>
      <c r="D113" s="35" t="s">
        <v>140</v>
      </c>
      <c r="E113" s="8">
        <v>94991</v>
      </c>
      <c r="F113" s="9">
        <v>100382689.16</v>
      </c>
      <c r="G113" s="11">
        <f t="shared" si="3"/>
        <v>1.9643685930801336E-2</v>
      </c>
    </row>
    <row r="114" spans="1:7" ht="30" x14ac:dyDescent="0.25">
      <c r="A114" s="3" t="s">
        <v>429</v>
      </c>
      <c r="B114" s="3" t="s">
        <v>276</v>
      </c>
      <c r="C114" s="3" t="s">
        <v>277</v>
      </c>
      <c r="D114" s="35" t="s">
        <v>157</v>
      </c>
      <c r="E114" s="8">
        <v>2070</v>
      </c>
      <c r="F114" s="9">
        <v>2167041.6</v>
      </c>
      <c r="G114" s="11">
        <f t="shared" si="3"/>
        <v>4.2406399893841237E-4</v>
      </c>
    </row>
    <row r="115" spans="1:7" x14ac:dyDescent="0.25">
      <c r="A115" s="3" t="s">
        <v>358</v>
      </c>
      <c r="B115" s="3" t="s">
        <v>206</v>
      </c>
      <c r="C115" s="3" t="s">
        <v>207</v>
      </c>
      <c r="D115" s="35" t="s">
        <v>162</v>
      </c>
      <c r="E115" s="8">
        <v>35000</v>
      </c>
      <c r="F115" s="9">
        <v>36125600</v>
      </c>
      <c r="G115" s="11">
        <f t="shared" si="3"/>
        <v>7.0693457846169212E-3</v>
      </c>
    </row>
    <row r="116" spans="1:7" x14ac:dyDescent="0.25">
      <c r="A116" s="3" t="s">
        <v>451</v>
      </c>
      <c r="B116" s="3" t="s">
        <v>290</v>
      </c>
      <c r="C116" s="3" t="s">
        <v>291</v>
      </c>
      <c r="D116" s="35" t="s">
        <v>691</v>
      </c>
      <c r="E116" s="8">
        <v>20000</v>
      </c>
      <c r="F116" s="9">
        <v>21440600</v>
      </c>
      <c r="G116" s="11">
        <f t="shared" si="3"/>
        <v>4.1956677599723621E-3</v>
      </c>
    </row>
    <row r="117" spans="1:7" ht="30" x14ac:dyDescent="0.25">
      <c r="A117" s="3" t="s">
        <v>360</v>
      </c>
      <c r="B117" s="3" t="s">
        <v>210</v>
      </c>
      <c r="C117" s="3" t="s">
        <v>211</v>
      </c>
      <c r="D117" s="35" t="s">
        <v>697</v>
      </c>
      <c r="E117" s="8">
        <v>30000</v>
      </c>
      <c r="F117" s="9">
        <v>30782953.800000001</v>
      </c>
      <c r="G117" s="11">
        <f t="shared" si="3"/>
        <v>6.02385412793386E-3</v>
      </c>
    </row>
    <row r="118" spans="1:7" x14ac:dyDescent="0.25">
      <c r="A118" s="3" t="s">
        <v>389</v>
      </c>
      <c r="B118" s="3" t="s">
        <v>244</v>
      </c>
      <c r="C118" s="52" t="s">
        <v>245</v>
      </c>
      <c r="D118" s="35" t="s">
        <v>706</v>
      </c>
      <c r="E118" s="8">
        <v>49775</v>
      </c>
      <c r="F118" s="9">
        <v>51020868.25</v>
      </c>
      <c r="G118" s="11">
        <f t="shared" si="3"/>
        <v>9.9841707789111549E-3</v>
      </c>
    </row>
    <row r="119" spans="1:7" ht="30" x14ac:dyDescent="0.25">
      <c r="A119" s="3" t="s">
        <v>377</v>
      </c>
      <c r="B119" s="3" t="s">
        <v>224</v>
      </c>
      <c r="C119" s="3" t="s">
        <v>225</v>
      </c>
      <c r="D119" s="35" t="s">
        <v>709</v>
      </c>
      <c r="E119" s="8">
        <v>65219</v>
      </c>
      <c r="F119" s="9">
        <v>67038610.100000001</v>
      </c>
      <c r="G119" s="11">
        <f t="shared" si="3"/>
        <v>1.3118650367523651E-2</v>
      </c>
    </row>
    <row r="120" spans="1:7" x14ac:dyDescent="0.25">
      <c r="A120" s="3" t="s">
        <v>36</v>
      </c>
      <c r="B120" s="3" t="s">
        <v>184</v>
      </c>
      <c r="C120" s="3" t="s">
        <v>185</v>
      </c>
      <c r="D120" s="35" t="s">
        <v>141</v>
      </c>
      <c r="E120" s="8">
        <v>26000</v>
      </c>
      <c r="F120" s="9">
        <v>27363180</v>
      </c>
      <c r="G120" s="11">
        <f t="shared" si="3"/>
        <v>5.354645492025435E-3</v>
      </c>
    </row>
    <row r="121" spans="1:7" x14ac:dyDescent="0.25">
      <c r="A121" s="3" t="s">
        <v>357</v>
      </c>
      <c r="B121" s="3" t="s">
        <v>204</v>
      </c>
      <c r="C121" s="3" t="s">
        <v>205</v>
      </c>
      <c r="D121" s="35" t="s">
        <v>700</v>
      </c>
      <c r="E121" s="8">
        <v>34000</v>
      </c>
      <c r="F121" s="9">
        <v>34987700</v>
      </c>
      <c r="G121" s="11">
        <f t="shared" si="3"/>
        <v>6.846672429203708E-3</v>
      </c>
    </row>
    <row r="122" spans="1:7" ht="30" x14ac:dyDescent="0.25">
      <c r="A122" s="3" t="s">
        <v>448</v>
      </c>
      <c r="B122" s="3" t="s">
        <v>286</v>
      </c>
      <c r="C122" s="3" t="s">
        <v>287</v>
      </c>
      <c r="D122" s="35" t="s">
        <v>151</v>
      </c>
      <c r="E122" s="8">
        <v>112999</v>
      </c>
      <c r="F122" s="9">
        <v>115601366.97</v>
      </c>
      <c r="G122" s="11">
        <f t="shared" si="3"/>
        <v>2.2621798289449126E-2</v>
      </c>
    </row>
    <row r="123" spans="1:7" x14ac:dyDescent="0.25">
      <c r="A123" s="3" t="s">
        <v>603</v>
      </c>
      <c r="B123" s="3" t="s">
        <v>324</v>
      </c>
      <c r="C123" s="3" t="s">
        <v>325</v>
      </c>
      <c r="D123" s="35" t="s">
        <v>64</v>
      </c>
      <c r="E123" s="8">
        <v>6250</v>
      </c>
      <c r="F123" s="9">
        <v>6437375</v>
      </c>
      <c r="G123" s="11">
        <f t="shared" si="3"/>
        <v>1.2597169270613735E-3</v>
      </c>
    </row>
    <row r="124" spans="1:7" x14ac:dyDescent="0.25">
      <c r="A124" s="3" t="s">
        <v>454</v>
      </c>
      <c r="B124" s="3" t="s">
        <v>292</v>
      </c>
      <c r="C124" s="3" t="s">
        <v>293</v>
      </c>
      <c r="D124" s="35" t="s">
        <v>158</v>
      </c>
      <c r="E124" s="8">
        <v>80000</v>
      </c>
      <c r="F124" s="9">
        <v>79897600</v>
      </c>
      <c r="G124" s="11">
        <f t="shared" si="3"/>
        <v>1.5635000159471647E-2</v>
      </c>
    </row>
    <row r="125" spans="1:7" ht="30" x14ac:dyDescent="0.25">
      <c r="A125" s="3" t="s">
        <v>363</v>
      </c>
      <c r="B125" s="3" t="s">
        <v>212</v>
      </c>
      <c r="C125" s="3" t="s">
        <v>213</v>
      </c>
      <c r="D125" s="35" t="s">
        <v>693</v>
      </c>
      <c r="E125" s="8">
        <v>21200</v>
      </c>
      <c r="F125" s="9">
        <v>21744840</v>
      </c>
      <c r="G125" s="11">
        <f t="shared" si="3"/>
        <v>4.2552038718019743E-3</v>
      </c>
    </row>
    <row r="126" spans="1:7" x14ac:dyDescent="0.25">
      <c r="A126" s="3" t="s">
        <v>38</v>
      </c>
      <c r="B126" s="3" t="s">
        <v>184</v>
      </c>
      <c r="C126" s="3" t="s">
        <v>185</v>
      </c>
      <c r="D126" s="35" t="s">
        <v>143</v>
      </c>
      <c r="E126" s="8">
        <v>24000</v>
      </c>
      <c r="F126" s="9">
        <v>25593840</v>
      </c>
      <c r="G126" s="11">
        <f t="shared" si="3"/>
        <v>5.0084069168722439E-3</v>
      </c>
    </row>
    <row r="127" spans="1:7" x14ac:dyDescent="0.25">
      <c r="A127" s="3" t="s">
        <v>37</v>
      </c>
      <c r="B127" s="3" t="s">
        <v>184</v>
      </c>
      <c r="C127" s="3" t="s">
        <v>185</v>
      </c>
      <c r="D127" s="35" t="s">
        <v>142</v>
      </c>
      <c r="E127" s="8">
        <v>16985</v>
      </c>
      <c r="F127" s="9">
        <v>17466185.050000001</v>
      </c>
      <c r="G127" s="11">
        <f t="shared" si="3"/>
        <v>3.4179225163473159E-3</v>
      </c>
    </row>
    <row r="128" spans="1:7" ht="30" x14ac:dyDescent="0.25">
      <c r="A128" s="3" t="s">
        <v>410</v>
      </c>
      <c r="B128" s="3" t="s">
        <v>258</v>
      </c>
      <c r="C128" s="3" t="s">
        <v>259</v>
      </c>
      <c r="D128" s="35" t="s">
        <v>80</v>
      </c>
      <c r="E128" s="8">
        <v>3607</v>
      </c>
      <c r="F128" s="9">
        <v>3814186.08</v>
      </c>
      <c r="G128" s="11">
        <f t="shared" si="3"/>
        <v>7.4639037929868403E-4</v>
      </c>
    </row>
    <row r="129" spans="1:7" ht="30" x14ac:dyDescent="0.25">
      <c r="A129" s="3" t="s">
        <v>353</v>
      </c>
      <c r="B129" s="3" t="s">
        <v>202</v>
      </c>
      <c r="C129" s="3" t="s">
        <v>203</v>
      </c>
      <c r="D129" s="35" t="s">
        <v>129</v>
      </c>
      <c r="E129" s="8">
        <v>15000</v>
      </c>
      <c r="F129" s="9">
        <v>15559753.65</v>
      </c>
      <c r="G129" s="11">
        <f t="shared" si="3"/>
        <v>3.0448568016947885E-3</v>
      </c>
    </row>
    <row r="130" spans="1:7" x14ac:dyDescent="0.25">
      <c r="A130" s="3" t="s">
        <v>604</v>
      </c>
      <c r="B130" s="3" t="s">
        <v>324</v>
      </c>
      <c r="C130" s="3" t="s">
        <v>325</v>
      </c>
      <c r="D130" s="35" t="s">
        <v>65</v>
      </c>
      <c r="E130" s="8">
        <v>86750</v>
      </c>
      <c r="F130" s="9">
        <v>92031340</v>
      </c>
      <c r="G130" s="11">
        <f t="shared" si="3"/>
        <v>1.8009427261599716E-2</v>
      </c>
    </row>
    <row r="131" spans="1:7" ht="30" x14ac:dyDescent="0.25">
      <c r="A131" s="3" t="s">
        <v>424</v>
      </c>
      <c r="B131" s="3" t="s">
        <v>270</v>
      </c>
      <c r="C131" s="3" t="s">
        <v>271</v>
      </c>
      <c r="D131" s="35" t="s">
        <v>97</v>
      </c>
      <c r="E131" s="8">
        <v>35060</v>
      </c>
      <c r="F131" s="9">
        <v>37025814.200000003</v>
      </c>
      <c r="G131" s="11">
        <f t="shared" si="3"/>
        <v>7.2455068853328215E-3</v>
      </c>
    </row>
    <row r="132" spans="1:7" x14ac:dyDescent="0.25">
      <c r="A132" s="3" t="s">
        <v>477</v>
      </c>
      <c r="B132" s="3" t="s">
        <v>314</v>
      </c>
      <c r="C132" s="3" t="s">
        <v>315</v>
      </c>
      <c r="D132" s="39" t="s">
        <v>155</v>
      </c>
      <c r="E132" s="8">
        <v>120</v>
      </c>
      <c r="F132" s="9">
        <v>125379.6</v>
      </c>
      <c r="G132" s="11">
        <f t="shared" si="3"/>
        <v>2.453528098459142E-5</v>
      </c>
    </row>
    <row r="133" spans="1:7" ht="30" x14ac:dyDescent="0.25">
      <c r="A133" s="3" t="s">
        <v>720</v>
      </c>
      <c r="B133" s="3" t="s">
        <v>194</v>
      </c>
      <c r="C133" s="3" t="s">
        <v>195</v>
      </c>
      <c r="D133" s="35" t="s">
        <v>714</v>
      </c>
      <c r="E133" s="8">
        <v>1485</v>
      </c>
      <c r="F133" s="9">
        <v>1561626</v>
      </c>
      <c r="G133" s="11">
        <f t="shared" ref="G133:G164" si="4">F133/$F$267</f>
        <v>3.0559144153310074E-4</v>
      </c>
    </row>
    <row r="134" spans="1:7" ht="30" x14ac:dyDescent="0.25">
      <c r="A134" s="3" t="s">
        <v>472</v>
      </c>
      <c r="B134" s="3" t="s">
        <v>659</v>
      </c>
      <c r="C134" s="3" t="s">
        <v>311</v>
      </c>
      <c r="D134" s="35" t="s">
        <v>54</v>
      </c>
      <c r="E134" s="8">
        <v>23250</v>
      </c>
      <c r="F134" s="9">
        <v>24855412.5</v>
      </c>
      <c r="G134" s="11">
        <f t="shared" si="4"/>
        <v>4.8639055290926585E-3</v>
      </c>
    </row>
    <row r="135" spans="1:7" ht="30" x14ac:dyDescent="0.25">
      <c r="A135" s="3" t="s">
        <v>384</v>
      </c>
      <c r="B135" s="3" t="s">
        <v>236</v>
      </c>
      <c r="C135" s="39" t="s">
        <v>237</v>
      </c>
      <c r="D135" s="31" t="s">
        <v>687</v>
      </c>
      <c r="E135" s="8">
        <v>12197</v>
      </c>
      <c r="F135" s="9">
        <v>12904669.939999999</v>
      </c>
      <c r="G135" s="11">
        <f t="shared" si="4"/>
        <v>2.5252888268211932E-3</v>
      </c>
    </row>
    <row r="136" spans="1:7" ht="30" x14ac:dyDescent="0.25">
      <c r="A136" s="3" t="s">
        <v>392</v>
      </c>
      <c r="B136" s="3" t="s">
        <v>248</v>
      </c>
      <c r="C136" s="3" t="s">
        <v>249</v>
      </c>
      <c r="D136" s="31" t="s">
        <v>704</v>
      </c>
      <c r="E136" s="8">
        <v>48000</v>
      </c>
      <c r="F136" s="9">
        <v>50500800</v>
      </c>
      <c r="G136" s="11">
        <f t="shared" si="4"/>
        <v>9.8823996722485503E-3</v>
      </c>
    </row>
    <row r="137" spans="1:7" x14ac:dyDescent="0.25">
      <c r="A137" s="3" t="s">
        <v>343</v>
      </c>
      <c r="B137" s="3" t="s">
        <v>196</v>
      </c>
      <c r="C137" s="3" t="s">
        <v>197</v>
      </c>
      <c r="D137" s="31" t="s">
        <v>673</v>
      </c>
      <c r="E137" s="8">
        <v>4000</v>
      </c>
      <c r="F137" s="9">
        <v>4094400</v>
      </c>
      <c r="G137" s="11">
        <f t="shared" si="4"/>
        <v>8.0122487600304279E-4</v>
      </c>
    </row>
    <row r="138" spans="1:7" ht="30" x14ac:dyDescent="0.25">
      <c r="A138" s="3" t="s">
        <v>449</v>
      </c>
      <c r="B138" s="3" t="s">
        <v>286</v>
      </c>
      <c r="C138" s="3" t="s">
        <v>287</v>
      </c>
      <c r="D138" s="31" t="s">
        <v>152</v>
      </c>
      <c r="E138" s="8">
        <v>4460</v>
      </c>
      <c r="F138" s="9">
        <v>4587154.5999999996</v>
      </c>
      <c r="G138" s="11">
        <f t="shared" si="4"/>
        <v>8.9765102959940091E-4</v>
      </c>
    </row>
    <row r="139" spans="1:7" x14ac:dyDescent="0.25">
      <c r="A139" s="3" t="s">
        <v>476</v>
      </c>
      <c r="B139" s="3" t="s">
        <v>312</v>
      </c>
      <c r="C139" s="3" t="s">
        <v>313</v>
      </c>
      <c r="D139" s="31" t="s">
        <v>117</v>
      </c>
      <c r="E139" s="8">
        <v>30720</v>
      </c>
      <c r="F139" s="9">
        <v>31714566.449999999</v>
      </c>
      <c r="G139" s="11">
        <f t="shared" si="4"/>
        <v>6.2061595279873753E-3</v>
      </c>
    </row>
    <row r="140" spans="1:7" ht="30" x14ac:dyDescent="0.25">
      <c r="A140" s="3" t="s">
        <v>399</v>
      </c>
      <c r="B140" s="3" t="s">
        <v>256</v>
      </c>
      <c r="C140" s="36" t="s">
        <v>257</v>
      </c>
      <c r="D140" s="31" t="s">
        <v>699</v>
      </c>
      <c r="E140" s="8">
        <v>33065</v>
      </c>
      <c r="F140" s="9">
        <v>33985198.950000003</v>
      </c>
      <c r="G140" s="11">
        <f t="shared" si="4"/>
        <v>6.6504950211636604E-3</v>
      </c>
    </row>
    <row r="141" spans="1:7" x14ac:dyDescent="0.25">
      <c r="A141" s="3" t="s">
        <v>721</v>
      </c>
      <c r="B141" s="3" t="s">
        <v>282</v>
      </c>
      <c r="C141" s="3" t="s">
        <v>283</v>
      </c>
      <c r="D141" s="31" t="s">
        <v>715</v>
      </c>
      <c r="E141" s="8">
        <v>46265</v>
      </c>
      <c r="F141" s="9">
        <v>47617325.950000003</v>
      </c>
      <c r="G141" s="11">
        <f t="shared" si="4"/>
        <v>9.3181384524924828E-3</v>
      </c>
    </row>
    <row r="142" spans="1:7" x14ac:dyDescent="0.25">
      <c r="A142" s="3" t="s">
        <v>398</v>
      </c>
      <c r="B142" s="3" t="s">
        <v>254</v>
      </c>
      <c r="C142" s="3" t="s">
        <v>255</v>
      </c>
      <c r="D142" s="31" t="s">
        <v>671</v>
      </c>
      <c r="E142" s="8">
        <v>3300</v>
      </c>
      <c r="F142" s="9">
        <v>3341745</v>
      </c>
      <c r="G142" s="11">
        <f t="shared" si="4"/>
        <v>6.5393933745085684E-4</v>
      </c>
    </row>
    <row r="143" spans="1:7" x14ac:dyDescent="0.25">
      <c r="A143" s="3" t="s">
        <v>359</v>
      </c>
      <c r="B143" s="3" t="s">
        <v>208</v>
      </c>
      <c r="C143" s="3" t="s">
        <v>209</v>
      </c>
      <c r="D143" s="31" t="s">
        <v>163</v>
      </c>
      <c r="E143" s="8">
        <v>8705</v>
      </c>
      <c r="F143" s="9">
        <v>8858208</v>
      </c>
      <c r="G143" s="11">
        <f t="shared" si="4"/>
        <v>1.7334448530698422E-3</v>
      </c>
    </row>
    <row r="144" spans="1:7" ht="30" x14ac:dyDescent="0.25">
      <c r="A144" s="3" t="s">
        <v>411</v>
      </c>
      <c r="B144" s="3" t="s">
        <v>258</v>
      </c>
      <c r="C144" s="38" t="s">
        <v>259</v>
      </c>
      <c r="D144" s="31" t="s">
        <v>695</v>
      </c>
      <c r="E144" s="8">
        <v>25000</v>
      </c>
      <c r="F144" s="9">
        <v>25331500</v>
      </c>
      <c r="G144" s="11">
        <f t="shared" si="4"/>
        <v>4.9570701315140384E-3</v>
      </c>
    </row>
    <row r="145" spans="1:7" x14ac:dyDescent="0.25">
      <c r="A145" s="3" t="s">
        <v>426</v>
      </c>
      <c r="B145" s="3" t="s">
        <v>272</v>
      </c>
      <c r="C145" s="3" t="s">
        <v>273</v>
      </c>
      <c r="D145" s="31" t="s">
        <v>89</v>
      </c>
      <c r="E145" s="8">
        <v>2000</v>
      </c>
      <c r="F145" s="9">
        <v>2025200</v>
      </c>
      <c r="G145" s="11">
        <f t="shared" si="4"/>
        <v>3.9630730238407637E-4</v>
      </c>
    </row>
    <row r="146" spans="1:7" ht="30" x14ac:dyDescent="0.25">
      <c r="A146" s="3" t="s">
        <v>473</v>
      </c>
      <c r="B146" s="3" t="s">
        <v>659</v>
      </c>
      <c r="C146" s="3" t="s">
        <v>311</v>
      </c>
      <c r="D146" s="31" t="s">
        <v>707</v>
      </c>
      <c r="E146" s="8">
        <v>55000</v>
      </c>
      <c r="F146" s="9">
        <v>55600050</v>
      </c>
      <c r="G146" s="11">
        <f t="shared" si="4"/>
        <v>1.0880261617578395E-2</v>
      </c>
    </row>
    <row r="147" spans="1:7" x14ac:dyDescent="0.25">
      <c r="A147" s="3" t="s">
        <v>458</v>
      </c>
      <c r="B147" s="3" t="s">
        <v>298</v>
      </c>
      <c r="C147" s="3" t="s">
        <v>299</v>
      </c>
      <c r="D147" s="31" t="s">
        <v>698</v>
      </c>
      <c r="E147" s="8">
        <v>33000</v>
      </c>
      <c r="F147" s="9">
        <v>32950500</v>
      </c>
      <c r="G147" s="11">
        <f t="shared" si="4"/>
        <v>6.4480168710282972E-3</v>
      </c>
    </row>
    <row r="148" spans="1:7" x14ac:dyDescent="0.25">
      <c r="A148" s="3" t="s">
        <v>413</v>
      </c>
      <c r="B148" s="3" t="s">
        <v>260</v>
      </c>
      <c r="C148" s="3" t="s">
        <v>261</v>
      </c>
      <c r="D148" s="38" t="s">
        <v>73</v>
      </c>
      <c r="E148" s="8">
        <v>2000</v>
      </c>
      <c r="F148" s="9">
        <v>2012500</v>
      </c>
      <c r="G148" s="11">
        <f t="shared" si="4"/>
        <v>3.9382206500491491E-4</v>
      </c>
    </row>
    <row r="149" spans="1:7" ht="30" x14ac:dyDescent="0.25">
      <c r="A149" s="3" t="s">
        <v>356</v>
      </c>
      <c r="B149" s="3" t="s">
        <v>202</v>
      </c>
      <c r="C149" s="3" t="s">
        <v>203</v>
      </c>
      <c r="D149" s="38" t="s">
        <v>130</v>
      </c>
      <c r="E149" s="8">
        <v>13903</v>
      </c>
      <c r="F149" s="9">
        <v>13991423.08</v>
      </c>
      <c r="G149" s="11">
        <f t="shared" si="4"/>
        <v>2.7379533563841128E-3</v>
      </c>
    </row>
    <row r="150" spans="1:7" x14ac:dyDescent="0.25">
      <c r="A150" s="3" t="s">
        <v>605</v>
      </c>
      <c r="B150" s="3" t="s">
        <v>324</v>
      </c>
      <c r="C150" s="3" t="s">
        <v>325</v>
      </c>
      <c r="D150" s="38" t="s">
        <v>66</v>
      </c>
      <c r="E150" s="8">
        <v>6743</v>
      </c>
      <c r="F150" s="9">
        <v>6761880.4000000004</v>
      </c>
      <c r="G150" s="11">
        <f t="shared" si="4"/>
        <v>1.3232187341337938E-3</v>
      </c>
    </row>
    <row r="151" spans="1:7" x14ac:dyDescent="0.25">
      <c r="A151" s="3" t="s">
        <v>39</v>
      </c>
      <c r="B151" s="3" t="s">
        <v>184</v>
      </c>
      <c r="C151" s="38" t="s">
        <v>185</v>
      </c>
      <c r="D151" s="39" t="s">
        <v>144</v>
      </c>
      <c r="E151" s="8">
        <v>57900</v>
      </c>
      <c r="F151" s="9">
        <v>56183265</v>
      </c>
      <c r="G151" s="11">
        <f t="shared" si="4"/>
        <v>1.0994389784356949E-2</v>
      </c>
    </row>
    <row r="152" spans="1:7" ht="30" x14ac:dyDescent="0.25">
      <c r="A152" s="3" t="s">
        <v>366</v>
      </c>
      <c r="B152" s="3" t="s">
        <v>218</v>
      </c>
      <c r="C152" s="3" t="s">
        <v>219</v>
      </c>
      <c r="D152" s="31" t="s">
        <v>171</v>
      </c>
      <c r="E152" s="8">
        <v>3850</v>
      </c>
      <c r="F152" s="9">
        <v>3951409</v>
      </c>
      <c r="G152" s="11">
        <f t="shared" si="4"/>
        <v>7.7324325568149362E-4</v>
      </c>
    </row>
    <row r="153" spans="1:7" ht="30" x14ac:dyDescent="0.25">
      <c r="A153" s="3" t="s">
        <v>608</v>
      </c>
      <c r="B153" s="3" t="s">
        <v>326</v>
      </c>
      <c r="C153" s="3" t="s">
        <v>327</v>
      </c>
      <c r="D153" s="38" t="s">
        <v>50</v>
      </c>
      <c r="E153" s="8">
        <v>35722</v>
      </c>
      <c r="F153" s="9">
        <v>35118476.82</v>
      </c>
      <c r="G153" s="11">
        <f t="shared" si="4"/>
        <v>6.8722638812818079E-3</v>
      </c>
    </row>
    <row r="154" spans="1:7" ht="30" x14ac:dyDescent="0.25">
      <c r="A154" s="3" t="s">
        <v>456</v>
      </c>
      <c r="B154" s="3" t="s">
        <v>296</v>
      </c>
      <c r="C154" s="3" t="s">
        <v>297</v>
      </c>
      <c r="D154" s="31" t="s">
        <v>686</v>
      </c>
      <c r="E154" s="8">
        <v>11975</v>
      </c>
      <c r="F154" s="9">
        <v>12136542.75</v>
      </c>
      <c r="G154" s="11">
        <f t="shared" si="4"/>
        <v>2.3749755666213311E-3</v>
      </c>
    </row>
    <row r="155" spans="1:7" ht="30" x14ac:dyDescent="0.25">
      <c r="A155" s="3" t="s">
        <v>394</v>
      </c>
      <c r="B155" s="3" t="s">
        <v>250</v>
      </c>
      <c r="C155" s="36" t="s">
        <v>251</v>
      </c>
      <c r="D155" s="38" t="s">
        <v>161</v>
      </c>
      <c r="E155" s="8">
        <v>15698</v>
      </c>
      <c r="F155" s="9">
        <v>15719035.32</v>
      </c>
      <c r="G155" s="11">
        <f t="shared" si="4"/>
        <v>3.0760263103640217E-3</v>
      </c>
    </row>
    <row r="156" spans="1:7" x14ac:dyDescent="0.25">
      <c r="A156" s="3" t="s">
        <v>382</v>
      </c>
      <c r="B156" s="3" t="s">
        <v>232</v>
      </c>
      <c r="C156" s="3" t="s">
        <v>233</v>
      </c>
      <c r="D156" s="31" t="s">
        <v>74</v>
      </c>
      <c r="E156" s="8">
        <v>42000</v>
      </c>
      <c r="F156" s="9">
        <v>42929460</v>
      </c>
      <c r="G156" s="11">
        <f t="shared" si="4"/>
        <v>8.4007794219855374E-3</v>
      </c>
    </row>
    <row r="157" spans="1:7" x14ac:dyDescent="0.25">
      <c r="A157" s="3" t="s">
        <v>40</v>
      </c>
      <c r="B157" s="3" t="s">
        <v>184</v>
      </c>
      <c r="C157" s="39" t="s">
        <v>185</v>
      </c>
      <c r="D157" s="31" t="s">
        <v>145</v>
      </c>
      <c r="E157" s="8">
        <v>15000</v>
      </c>
      <c r="F157" s="9">
        <v>13929150</v>
      </c>
      <c r="G157" s="11">
        <f t="shared" si="4"/>
        <v>2.7257672629879309E-3</v>
      </c>
    </row>
    <row r="158" spans="1:7" x14ac:dyDescent="0.25">
      <c r="A158" s="3" t="s">
        <v>444</v>
      </c>
      <c r="B158" s="3" t="s">
        <v>284</v>
      </c>
      <c r="C158" s="3" t="s">
        <v>285</v>
      </c>
      <c r="D158" s="31" t="s">
        <v>683</v>
      </c>
      <c r="E158" s="8">
        <v>10000</v>
      </c>
      <c r="F158" s="9">
        <v>10162100</v>
      </c>
      <c r="G158" s="11">
        <f t="shared" si="4"/>
        <v>1.9886008480926439E-3</v>
      </c>
    </row>
    <row r="159" spans="1:7" x14ac:dyDescent="0.25">
      <c r="A159" s="3" t="s">
        <v>445</v>
      </c>
      <c r="B159" s="3" t="s">
        <v>284</v>
      </c>
      <c r="C159" s="39" t="s">
        <v>285</v>
      </c>
      <c r="D159" s="31" t="s">
        <v>150</v>
      </c>
      <c r="E159" s="8">
        <v>1310</v>
      </c>
      <c r="F159" s="9">
        <v>1324239.7</v>
      </c>
      <c r="G159" s="11">
        <f t="shared" si="4"/>
        <v>2.5913779538657837E-4</v>
      </c>
    </row>
    <row r="160" spans="1:7" ht="30" x14ac:dyDescent="0.25">
      <c r="A160" s="3" t="s">
        <v>340</v>
      </c>
      <c r="B160" s="3" t="s">
        <v>194</v>
      </c>
      <c r="C160" s="52" t="s">
        <v>195</v>
      </c>
      <c r="D160" s="31" t="s">
        <v>694</v>
      </c>
      <c r="E160" s="8">
        <v>22200</v>
      </c>
      <c r="F160" s="9">
        <v>22851348</v>
      </c>
      <c r="G160" s="11">
        <f t="shared" si="4"/>
        <v>4.4717341900650598E-3</v>
      </c>
    </row>
    <row r="161" spans="1:7" ht="30" x14ac:dyDescent="0.25">
      <c r="A161" s="3" t="s">
        <v>455</v>
      </c>
      <c r="B161" s="3" t="s">
        <v>294</v>
      </c>
      <c r="C161" s="50" t="s">
        <v>295</v>
      </c>
      <c r="D161" s="31" t="s">
        <v>690</v>
      </c>
      <c r="E161" s="8">
        <v>21575</v>
      </c>
      <c r="F161" s="9">
        <v>22017719</v>
      </c>
      <c r="G161" s="11">
        <f t="shared" si="4"/>
        <v>4.3086030128089191E-3</v>
      </c>
    </row>
    <row r="162" spans="1:7" ht="30" x14ac:dyDescent="0.25">
      <c r="A162" s="3" t="s">
        <v>464</v>
      </c>
      <c r="B162" s="3" t="s">
        <v>302</v>
      </c>
      <c r="C162" s="36" t="s">
        <v>303</v>
      </c>
      <c r="D162" s="31" t="s">
        <v>677</v>
      </c>
      <c r="E162" s="8">
        <v>5550</v>
      </c>
      <c r="F162" s="9">
        <v>5551780.3899999997</v>
      </c>
      <c r="G162" s="11">
        <f t="shared" si="4"/>
        <v>1.086416704419176E-3</v>
      </c>
    </row>
    <row r="163" spans="1:7" x14ac:dyDescent="0.25">
      <c r="A163" s="3" t="s">
        <v>447</v>
      </c>
      <c r="B163" s="3" t="s">
        <v>284</v>
      </c>
      <c r="C163" s="39" t="s">
        <v>285</v>
      </c>
      <c r="D163" s="31" t="s">
        <v>685</v>
      </c>
      <c r="E163" s="8">
        <v>10253</v>
      </c>
      <c r="F163" s="9">
        <v>10349685.789999999</v>
      </c>
      <c r="G163" s="11">
        <f t="shared" si="4"/>
        <v>2.0253091329042604E-3</v>
      </c>
    </row>
    <row r="164" spans="1:7" ht="30" x14ac:dyDescent="0.25">
      <c r="A164" s="3" t="s">
        <v>376</v>
      </c>
      <c r="B164" s="3" t="s">
        <v>222</v>
      </c>
      <c r="C164" s="26" t="s">
        <v>223</v>
      </c>
      <c r="D164" s="31" t="s">
        <v>111</v>
      </c>
      <c r="E164" s="8">
        <v>45992</v>
      </c>
      <c r="F164" s="9">
        <v>46725572.399999999</v>
      </c>
      <c r="G164" s="11">
        <f t="shared" si="4"/>
        <v>9.1436329993066622E-3</v>
      </c>
    </row>
    <row r="165" spans="1:7" x14ac:dyDescent="0.25">
      <c r="A165" s="3" t="s">
        <v>452</v>
      </c>
      <c r="B165" s="3" t="s">
        <v>292</v>
      </c>
      <c r="C165" s="39" t="s">
        <v>293</v>
      </c>
      <c r="D165" s="31" t="s">
        <v>159</v>
      </c>
      <c r="E165" s="8">
        <v>20000</v>
      </c>
      <c r="F165" s="9">
        <v>19856897.600000001</v>
      </c>
      <c r="G165" s="11">
        <f t="shared" ref="G165:G196" si="5">F165/$F$267</f>
        <v>3.885756232259945E-3</v>
      </c>
    </row>
    <row r="166" spans="1:7" ht="30" x14ac:dyDescent="0.25">
      <c r="A166" s="3" t="s">
        <v>367</v>
      </c>
      <c r="B166" s="3" t="s">
        <v>220</v>
      </c>
      <c r="C166" s="3" t="s">
        <v>221</v>
      </c>
      <c r="D166" s="31" t="s">
        <v>57</v>
      </c>
      <c r="E166" s="8">
        <v>970</v>
      </c>
      <c r="F166" s="9">
        <v>971316.58</v>
      </c>
      <c r="G166" s="11">
        <f t="shared" si="5"/>
        <v>1.9007498201694986E-4</v>
      </c>
    </row>
    <row r="167" spans="1:7" x14ac:dyDescent="0.25">
      <c r="A167" s="3" t="s">
        <v>425</v>
      </c>
      <c r="B167" s="3" t="s">
        <v>272</v>
      </c>
      <c r="C167" s="3" t="s">
        <v>273</v>
      </c>
      <c r="D167" s="31" t="s">
        <v>88</v>
      </c>
      <c r="E167" s="8">
        <v>34415</v>
      </c>
      <c r="F167" s="9">
        <v>33889138.799999997</v>
      </c>
      <c r="G167" s="11">
        <f t="shared" si="5"/>
        <v>6.6316972042008366E-3</v>
      </c>
    </row>
    <row r="168" spans="1:7" ht="30" x14ac:dyDescent="0.25">
      <c r="A168" s="3" t="s">
        <v>361</v>
      </c>
      <c r="B168" s="3" t="s">
        <v>210</v>
      </c>
      <c r="C168" s="52" t="s">
        <v>211</v>
      </c>
      <c r="D168" s="31" t="s">
        <v>164</v>
      </c>
      <c r="E168" s="8">
        <v>15000</v>
      </c>
      <c r="F168" s="9">
        <v>14757600</v>
      </c>
      <c r="G168" s="11">
        <f t="shared" si="5"/>
        <v>2.8878849721821281E-3</v>
      </c>
    </row>
    <row r="169" spans="1:7" x14ac:dyDescent="0.25">
      <c r="A169" s="3" t="s">
        <v>651</v>
      </c>
      <c r="B169" s="3" t="s">
        <v>184</v>
      </c>
      <c r="C169" s="50" t="s">
        <v>185</v>
      </c>
      <c r="D169" s="31" t="s">
        <v>650</v>
      </c>
      <c r="E169" s="8">
        <v>47950</v>
      </c>
      <c r="F169" s="9">
        <v>45353507.5</v>
      </c>
      <c r="G169" s="11">
        <f t="shared" si="5"/>
        <v>8.8751363870141105E-3</v>
      </c>
    </row>
    <row r="170" spans="1:7" ht="30" x14ac:dyDescent="0.25">
      <c r="A170" s="3" t="s">
        <v>381</v>
      </c>
      <c r="B170" s="3" t="s">
        <v>230</v>
      </c>
      <c r="C170" s="3" t="s">
        <v>231</v>
      </c>
      <c r="D170" s="31" t="s">
        <v>68</v>
      </c>
      <c r="E170" s="8">
        <v>220</v>
      </c>
      <c r="F170" s="9">
        <v>215899.2</v>
      </c>
      <c r="G170" s="11">
        <f t="shared" si="5"/>
        <v>4.2248878895358577E-5</v>
      </c>
    </row>
    <row r="171" spans="1:7" x14ac:dyDescent="0.25">
      <c r="A171" s="3" t="s">
        <v>336</v>
      </c>
      <c r="B171" s="3" t="s">
        <v>190</v>
      </c>
      <c r="C171" s="3" t="s">
        <v>191</v>
      </c>
      <c r="D171" s="31" t="s">
        <v>53</v>
      </c>
      <c r="E171" s="8">
        <v>5309</v>
      </c>
      <c r="F171" s="9">
        <v>5458713.7999999998</v>
      </c>
      <c r="G171" s="11">
        <f t="shared" si="5"/>
        <v>1.0682046911735781E-3</v>
      </c>
    </row>
    <row r="172" spans="1:7" x14ac:dyDescent="0.25">
      <c r="A172" s="3" t="s">
        <v>348</v>
      </c>
      <c r="B172" s="3" t="s">
        <v>200</v>
      </c>
      <c r="C172" s="38" t="s">
        <v>201</v>
      </c>
      <c r="D172" s="31" t="s">
        <v>116</v>
      </c>
      <c r="E172" s="8">
        <v>38000</v>
      </c>
      <c r="F172" s="9">
        <v>38883500</v>
      </c>
      <c r="G172" s="11">
        <f t="shared" si="5"/>
        <v>7.6090336718601789E-3</v>
      </c>
    </row>
    <row r="173" spans="1:7" ht="30" x14ac:dyDescent="0.25">
      <c r="A173" s="3" t="s">
        <v>428</v>
      </c>
      <c r="B173" s="3" t="s">
        <v>276</v>
      </c>
      <c r="C173" s="3" t="s">
        <v>277</v>
      </c>
      <c r="D173" s="31" t="s">
        <v>156</v>
      </c>
      <c r="E173" s="8">
        <v>2492</v>
      </c>
      <c r="F173" s="9">
        <v>2412723</v>
      </c>
      <c r="G173" s="11">
        <f t="shared" si="5"/>
        <v>4.7214089646949235E-4</v>
      </c>
    </row>
    <row r="174" spans="1:7" ht="30" x14ac:dyDescent="0.25">
      <c r="A174" s="3" t="s">
        <v>466</v>
      </c>
      <c r="B174" s="3" t="s">
        <v>304</v>
      </c>
      <c r="C174" s="39" t="s">
        <v>305</v>
      </c>
      <c r="D174" s="31" t="s">
        <v>172</v>
      </c>
      <c r="E174" s="8">
        <v>50400</v>
      </c>
      <c r="F174" s="9">
        <v>49437360</v>
      </c>
      <c r="G174" s="11">
        <f t="shared" si="5"/>
        <v>9.6742972440205625E-3</v>
      </c>
    </row>
    <row r="175" spans="1:7" ht="45" x14ac:dyDescent="0.25">
      <c r="A175" s="3" t="s">
        <v>440</v>
      </c>
      <c r="B175" s="3" t="s">
        <v>280</v>
      </c>
      <c r="C175" s="3" t="s">
        <v>281</v>
      </c>
      <c r="D175" s="31" t="s">
        <v>98</v>
      </c>
      <c r="E175" s="8">
        <v>22203</v>
      </c>
      <c r="F175" s="9">
        <v>22216469.010000002</v>
      </c>
      <c r="G175" s="11">
        <f t="shared" si="5"/>
        <v>4.3474960013097632E-3</v>
      </c>
    </row>
    <row r="176" spans="1:7" ht="30" x14ac:dyDescent="0.25">
      <c r="A176" s="3" t="s">
        <v>474</v>
      </c>
      <c r="B176" s="3" t="s">
        <v>659</v>
      </c>
      <c r="C176" s="3" t="s">
        <v>311</v>
      </c>
      <c r="D176" s="31" t="s">
        <v>55</v>
      </c>
      <c r="E176" s="8">
        <v>34949</v>
      </c>
      <c r="F176" s="9">
        <v>34668010.039999999</v>
      </c>
      <c r="G176" s="11">
        <f t="shared" si="5"/>
        <v>6.784112945870272E-3</v>
      </c>
    </row>
    <row r="177" spans="1:7" x14ac:dyDescent="0.25">
      <c r="A177" s="3" t="s">
        <v>344</v>
      </c>
      <c r="B177" s="3" t="s">
        <v>196</v>
      </c>
      <c r="C177" s="3" t="s">
        <v>197</v>
      </c>
      <c r="D177" s="31" t="s">
        <v>103</v>
      </c>
      <c r="E177" s="8">
        <v>25000</v>
      </c>
      <c r="F177" s="9">
        <v>24676750</v>
      </c>
      <c r="G177" s="11">
        <f t="shared" si="5"/>
        <v>4.8289434248993957E-3</v>
      </c>
    </row>
    <row r="178" spans="1:7" x14ac:dyDescent="0.25">
      <c r="A178" s="3" t="s">
        <v>46</v>
      </c>
      <c r="B178" s="3" t="s">
        <v>184</v>
      </c>
      <c r="C178" s="3" t="s">
        <v>185</v>
      </c>
      <c r="D178" s="31" t="s">
        <v>101</v>
      </c>
      <c r="E178" s="8">
        <v>40301</v>
      </c>
      <c r="F178" s="9">
        <v>41730049.240000002</v>
      </c>
      <c r="G178" s="11">
        <f t="shared" si="5"/>
        <v>8.1660691500390469E-3</v>
      </c>
    </row>
    <row r="179" spans="1:7" x14ac:dyDescent="0.25">
      <c r="A179" s="3" t="s">
        <v>390</v>
      </c>
      <c r="B179" s="3" t="s">
        <v>246</v>
      </c>
      <c r="C179" s="3" t="s">
        <v>247</v>
      </c>
      <c r="D179" s="31" t="s">
        <v>104</v>
      </c>
      <c r="E179" s="8">
        <v>7100</v>
      </c>
      <c r="F179" s="9">
        <v>7110437</v>
      </c>
      <c r="G179" s="11">
        <f t="shared" si="5"/>
        <v>1.3914270720135913E-3</v>
      </c>
    </row>
    <row r="180" spans="1:7" x14ac:dyDescent="0.25">
      <c r="A180" s="31" t="s">
        <v>49</v>
      </c>
      <c r="B180" s="3" t="s">
        <v>188</v>
      </c>
      <c r="C180" s="3" t="s">
        <v>189</v>
      </c>
      <c r="D180" s="31" t="s">
        <v>87</v>
      </c>
      <c r="E180" s="8">
        <v>2000</v>
      </c>
      <c r="F180" s="9">
        <v>1993649.54</v>
      </c>
      <c r="G180" s="11">
        <f t="shared" si="5"/>
        <v>3.9013325651622295E-4</v>
      </c>
    </row>
    <row r="181" spans="1:7" ht="30" x14ac:dyDescent="0.25">
      <c r="A181" s="3" t="s">
        <v>368</v>
      </c>
      <c r="B181" s="3" t="s">
        <v>220</v>
      </c>
      <c r="C181" s="3" t="s">
        <v>221</v>
      </c>
      <c r="D181" s="31" t="s">
        <v>58</v>
      </c>
      <c r="E181" s="8">
        <v>13650</v>
      </c>
      <c r="F181" s="9">
        <v>13618159.609999999</v>
      </c>
      <c r="G181" s="11">
        <f t="shared" si="5"/>
        <v>2.6649101809573797E-3</v>
      </c>
    </row>
    <row r="182" spans="1:7" x14ac:dyDescent="0.25">
      <c r="A182" s="45" t="s">
        <v>764</v>
      </c>
      <c r="B182" s="45" t="s">
        <v>190</v>
      </c>
      <c r="C182" s="45" t="s">
        <v>191</v>
      </c>
      <c r="D182" s="45" t="s">
        <v>755</v>
      </c>
      <c r="E182" s="8">
        <v>133</v>
      </c>
      <c r="F182" s="9">
        <v>135503.06</v>
      </c>
      <c r="G182" s="11">
        <f t="shared" si="5"/>
        <v>2.6516320449035967E-5</v>
      </c>
    </row>
    <row r="183" spans="1:7" x14ac:dyDescent="0.25">
      <c r="A183" s="45" t="s">
        <v>765</v>
      </c>
      <c r="B183" s="45" t="s">
        <v>184</v>
      </c>
      <c r="C183" s="45" t="s">
        <v>185</v>
      </c>
      <c r="D183" s="45" t="s">
        <v>756</v>
      </c>
      <c r="E183" s="8">
        <v>27635</v>
      </c>
      <c r="F183" s="9">
        <v>25690048.699999999</v>
      </c>
      <c r="G183" s="11">
        <f t="shared" si="5"/>
        <v>5.0272338032848847E-3</v>
      </c>
    </row>
    <row r="184" spans="1:7" ht="30" x14ac:dyDescent="0.25">
      <c r="A184" s="3" t="s">
        <v>378</v>
      </c>
      <c r="B184" s="3" t="s">
        <v>226</v>
      </c>
      <c r="C184" s="3" t="s">
        <v>227</v>
      </c>
      <c r="D184" s="31" t="s">
        <v>59</v>
      </c>
      <c r="E184" s="8">
        <v>11000</v>
      </c>
      <c r="F184" s="9">
        <v>11024310</v>
      </c>
      <c r="G184" s="11">
        <f t="shared" si="5"/>
        <v>2.1573249835797931E-3</v>
      </c>
    </row>
    <row r="185" spans="1:7" x14ac:dyDescent="0.25">
      <c r="A185" s="3" t="s">
        <v>345</v>
      </c>
      <c r="B185" s="3" t="s">
        <v>198</v>
      </c>
      <c r="C185" s="3" t="s">
        <v>199</v>
      </c>
      <c r="D185" s="31" t="s">
        <v>115</v>
      </c>
      <c r="E185" s="8">
        <v>50000</v>
      </c>
      <c r="F185" s="9">
        <v>49645446</v>
      </c>
      <c r="G185" s="11">
        <f t="shared" si="5"/>
        <v>9.7150171735701837E-3</v>
      </c>
    </row>
    <row r="186" spans="1:7" ht="30" x14ac:dyDescent="0.25">
      <c r="A186" s="3" t="s">
        <v>609</v>
      </c>
      <c r="B186" s="3" t="s">
        <v>328</v>
      </c>
      <c r="C186" s="3" t="s">
        <v>329</v>
      </c>
      <c r="D186" s="31" t="s">
        <v>167</v>
      </c>
      <c r="E186" s="8">
        <v>12000</v>
      </c>
      <c r="F186" s="9">
        <v>11759640</v>
      </c>
      <c r="G186" s="11">
        <f t="shared" si="5"/>
        <v>2.3012202278332411E-3</v>
      </c>
    </row>
    <row r="187" spans="1:7" ht="30" x14ac:dyDescent="0.25">
      <c r="A187" s="38" t="s">
        <v>724</v>
      </c>
      <c r="B187" s="38" t="s">
        <v>559</v>
      </c>
      <c r="C187" s="40" t="s">
        <v>560</v>
      </c>
      <c r="D187" s="38" t="s">
        <v>523</v>
      </c>
      <c r="E187" s="8">
        <v>2780</v>
      </c>
      <c r="F187" s="9">
        <v>2699102</v>
      </c>
      <c r="G187" s="11">
        <f t="shared" si="5"/>
        <v>5.2818182524168734E-4</v>
      </c>
    </row>
    <row r="188" spans="1:7" ht="30" x14ac:dyDescent="0.25">
      <c r="A188" s="3" t="s">
        <v>468</v>
      </c>
      <c r="B188" s="3" t="s">
        <v>306</v>
      </c>
      <c r="C188" s="3" t="s">
        <v>307</v>
      </c>
      <c r="D188" s="31" t="s">
        <v>174</v>
      </c>
      <c r="E188" s="8">
        <v>32500</v>
      </c>
      <c r="F188" s="9">
        <v>32954675</v>
      </c>
      <c r="G188" s="11">
        <f t="shared" si="5"/>
        <v>6.4488338683556991E-3</v>
      </c>
    </row>
    <row r="189" spans="1:7" ht="29.25" customHeight="1" x14ac:dyDescent="0.25">
      <c r="A189" s="3" t="s">
        <v>475</v>
      </c>
      <c r="B189" s="3" t="s">
        <v>312</v>
      </c>
      <c r="C189" s="3" t="s">
        <v>313</v>
      </c>
      <c r="D189" s="31" t="s">
        <v>118</v>
      </c>
      <c r="E189" s="8">
        <v>32000</v>
      </c>
      <c r="F189" s="9">
        <v>31503535.039999999</v>
      </c>
      <c r="G189" s="11">
        <f t="shared" si="5"/>
        <v>6.1648632170968913E-3</v>
      </c>
    </row>
    <row r="190" spans="1:7" ht="36" customHeight="1" x14ac:dyDescent="0.25">
      <c r="A190" s="3" t="s">
        <v>467</v>
      </c>
      <c r="B190" s="3" t="s">
        <v>304</v>
      </c>
      <c r="C190" s="3" t="s">
        <v>305</v>
      </c>
      <c r="D190" s="31" t="s">
        <v>173</v>
      </c>
      <c r="E190" s="8">
        <v>29250</v>
      </c>
      <c r="F190" s="9">
        <v>29316397.5</v>
      </c>
      <c r="G190" s="11">
        <f t="shared" si="5"/>
        <v>5.7368666842012054E-3</v>
      </c>
    </row>
    <row r="191" spans="1:7" ht="26.25" customHeight="1" x14ac:dyDescent="0.25">
      <c r="A191" s="3" t="s">
        <v>606</v>
      </c>
      <c r="B191" s="3" t="s">
        <v>324</v>
      </c>
      <c r="C191" s="38" t="s">
        <v>325</v>
      </c>
      <c r="D191" s="31" t="s">
        <v>67</v>
      </c>
      <c r="E191" s="8">
        <v>17222</v>
      </c>
      <c r="F191" s="9">
        <v>17350476.120000001</v>
      </c>
      <c r="G191" s="11">
        <f t="shared" si="5"/>
        <v>3.3952796692655225E-3</v>
      </c>
    </row>
    <row r="192" spans="1:7" ht="27.75" customHeight="1" x14ac:dyDescent="0.25">
      <c r="A192" s="38" t="s">
        <v>453</v>
      </c>
      <c r="B192" s="3" t="s">
        <v>292</v>
      </c>
      <c r="C192" s="3" t="s">
        <v>293</v>
      </c>
      <c r="D192" s="31" t="s">
        <v>160</v>
      </c>
      <c r="E192" s="8">
        <v>20000</v>
      </c>
      <c r="F192" s="9">
        <v>20242800</v>
      </c>
      <c r="G192" s="11">
        <f t="shared" si="5"/>
        <v>3.961272694400741E-3</v>
      </c>
    </row>
    <row r="193" spans="1:7" ht="30" customHeight="1" x14ac:dyDescent="0.25">
      <c r="A193" s="38" t="s">
        <v>48</v>
      </c>
      <c r="B193" s="38" t="s">
        <v>186</v>
      </c>
      <c r="C193" s="38" t="s">
        <v>187</v>
      </c>
      <c r="D193" s="31" t="s">
        <v>92</v>
      </c>
      <c r="E193" s="8">
        <v>10500</v>
      </c>
      <c r="F193" s="9">
        <v>10379565</v>
      </c>
      <c r="G193" s="11">
        <f t="shared" si="5"/>
        <v>2.0311561352311749E-3</v>
      </c>
    </row>
    <row r="194" spans="1:7" ht="31.5" customHeight="1" x14ac:dyDescent="0.25">
      <c r="A194" s="38" t="s">
        <v>379</v>
      </c>
      <c r="B194" s="3" t="s">
        <v>228</v>
      </c>
      <c r="C194" s="36" t="s">
        <v>229</v>
      </c>
      <c r="D194" s="31" t="s">
        <v>60</v>
      </c>
      <c r="E194" s="8">
        <v>7959</v>
      </c>
      <c r="F194" s="9">
        <v>7901297.25</v>
      </c>
      <c r="G194" s="11">
        <f t="shared" si="5"/>
        <v>1.5461889188634313E-3</v>
      </c>
    </row>
    <row r="195" spans="1:7" ht="30.75" customHeight="1" x14ac:dyDescent="0.25">
      <c r="A195" s="38" t="s">
        <v>607</v>
      </c>
      <c r="B195" s="3" t="s">
        <v>326</v>
      </c>
      <c r="C195" s="3" t="s">
        <v>327</v>
      </c>
      <c r="D195" s="31" t="s">
        <v>51</v>
      </c>
      <c r="E195" s="8">
        <v>74800</v>
      </c>
      <c r="F195" s="9">
        <v>75748464</v>
      </c>
      <c r="G195" s="11">
        <f t="shared" si="5"/>
        <v>1.4823064106052402E-2</v>
      </c>
    </row>
    <row r="196" spans="1:7" ht="30" customHeight="1" x14ac:dyDescent="0.25">
      <c r="A196" s="38" t="s">
        <v>393</v>
      </c>
      <c r="B196" s="3" t="s">
        <v>248</v>
      </c>
      <c r="C196" s="3" t="s">
        <v>249</v>
      </c>
      <c r="D196" s="31" t="s">
        <v>106</v>
      </c>
      <c r="E196" s="8">
        <v>15000</v>
      </c>
      <c r="F196" s="9">
        <v>15198300</v>
      </c>
      <c r="G196" s="11">
        <f t="shared" si="5"/>
        <v>2.9741246661188566E-3</v>
      </c>
    </row>
    <row r="197" spans="1:7" ht="30.75" customHeight="1" x14ac:dyDescent="0.25">
      <c r="A197" s="38" t="s">
        <v>383</v>
      </c>
      <c r="B197" s="38" t="s">
        <v>234</v>
      </c>
      <c r="C197" s="38" t="s">
        <v>235</v>
      </c>
      <c r="D197" s="31" t="s">
        <v>76</v>
      </c>
      <c r="E197" s="8">
        <v>50000</v>
      </c>
      <c r="F197" s="9">
        <v>50361615</v>
      </c>
      <c r="G197" s="11">
        <f t="shared" ref="G197:G228" si="6">F197/$F$267</f>
        <v>9.8551628403888182E-3</v>
      </c>
    </row>
    <row r="198" spans="1:7" ht="30.75" customHeight="1" x14ac:dyDescent="0.25">
      <c r="A198" s="38" t="s">
        <v>722</v>
      </c>
      <c r="B198" s="38" t="s">
        <v>222</v>
      </c>
      <c r="C198" s="38" t="s">
        <v>223</v>
      </c>
      <c r="D198" s="38" t="s">
        <v>716</v>
      </c>
      <c r="E198" s="8">
        <v>56100</v>
      </c>
      <c r="F198" s="9">
        <v>56308692</v>
      </c>
      <c r="G198" s="11">
        <f t="shared" si="6"/>
        <v>1.1018934340951917E-2</v>
      </c>
    </row>
    <row r="199" spans="1:7" ht="30.75" customHeight="1" x14ac:dyDescent="0.25">
      <c r="A199" s="38" t="s">
        <v>726</v>
      </c>
      <c r="B199" s="38" t="s">
        <v>725</v>
      </c>
      <c r="C199" s="40" t="s">
        <v>727</v>
      </c>
      <c r="D199" s="38" t="s">
        <v>717</v>
      </c>
      <c r="E199" s="8">
        <v>40000</v>
      </c>
      <c r="F199" s="9">
        <v>39926400</v>
      </c>
      <c r="G199" s="11">
        <f t="shared" si="6"/>
        <v>7.8131166689253337E-3</v>
      </c>
    </row>
    <row r="200" spans="1:7" ht="15" customHeight="1" x14ac:dyDescent="0.25">
      <c r="A200" s="45" t="s">
        <v>769</v>
      </c>
      <c r="B200" s="45" t="s">
        <v>768</v>
      </c>
      <c r="C200" s="40" t="s">
        <v>770</v>
      </c>
      <c r="D200" s="45" t="s">
        <v>757</v>
      </c>
      <c r="E200" s="8">
        <v>21500</v>
      </c>
      <c r="F200" s="9">
        <v>21646200</v>
      </c>
      <c r="G200" s="11">
        <f t="shared" si="6"/>
        <v>4.2359012091972119E-3</v>
      </c>
    </row>
    <row r="201" spans="1:7" ht="16.5" customHeight="1" x14ac:dyDescent="0.25">
      <c r="A201" s="45" t="s">
        <v>767</v>
      </c>
      <c r="B201" s="45" t="s">
        <v>766</v>
      </c>
      <c r="C201" s="40" t="s">
        <v>771</v>
      </c>
      <c r="D201" s="45" t="s">
        <v>758</v>
      </c>
      <c r="E201" s="8">
        <v>10000</v>
      </c>
      <c r="F201" s="9">
        <v>10068000</v>
      </c>
      <c r="G201" s="11">
        <f t="shared" si="6"/>
        <v>1.970186608928936E-3</v>
      </c>
    </row>
    <row r="202" spans="1:7" ht="16.5" customHeight="1" x14ac:dyDescent="0.25">
      <c r="A202" s="3" t="s">
        <v>330</v>
      </c>
      <c r="B202" s="3"/>
      <c r="C202" s="3"/>
      <c r="D202" s="3"/>
      <c r="E202" s="8"/>
      <c r="F202" s="9">
        <f>SUM(F5:F201)</f>
        <v>4922379355.8599997</v>
      </c>
      <c r="G202" s="11">
        <f t="shared" si="6"/>
        <v>0.96325048579495554</v>
      </c>
    </row>
    <row r="203" spans="1:7" ht="16.5" customHeight="1" x14ac:dyDescent="0.25">
      <c r="A203" s="26"/>
      <c r="B203" s="26"/>
      <c r="C203" s="26"/>
      <c r="D203" s="26"/>
      <c r="E203" s="27"/>
      <c r="F203" s="28"/>
      <c r="G203" s="29"/>
    </row>
    <row r="204" spans="1:7" ht="16.5" customHeight="1" x14ac:dyDescent="0.25">
      <c r="A204" s="30" t="s">
        <v>612</v>
      </c>
      <c r="B204" s="26"/>
      <c r="C204" s="26"/>
      <c r="D204" s="26"/>
      <c r="E204" s="27"/>
      <c r="F204" s="28"/>
      <c r="G204" s="29"/>
    </row>
    <row r="205" spans="1:7" ht="28.5" customHeight="1" x14ac:dyDescent="0.25">
      <c r="A205" s="17" t="s">
        <v>0</v>
      </c>
      <c r="B205" s="17" t="s">
        <v>20</v>
      </c>
      <c r="C205" s="17" t="s">
        <v>1</v>
      </c>
      <c r="D205" s="17" t="s">
        <v>22</v>
      </c>
      <c r="E205" s="17" t="s">
        <v>10</v>
      </c>
      <c r="F205" s="36" t="s">
        <v>6</v>
      </c>
      <c r="G205" s="17" t="s">
        <v>2</v>
      </c>
    </row>
    <row r="206" spans="1:7" ht="30" x14ac:dyDescent="0.25">
      <c r="A206" s="17" t="s">
        <v>479</v>
      </c>
      <c r="B206" s="17" t="s">
        <v>316</v>
      </c>
      <c r="C206" s="17" t="s">
        <v>317</v>
      </c>
      <c r="D206" s="31" t="s">
        <v>175</v>
      </c>
      <c r="E206" s="8">
        <v>63200</v>
      </c>
      <c r="F206" s="9">
        <v>7407040</v>
      </c>
      <c r="G206" s="11">
        <f t="shared" ref="G206:G217" si="7">F206/$F$267</f>
        <v>1.4494687147200026E-3</v>
      </c>
    </row>
    <row r="207" spans="1:7" ht="30" x14ac:dyDescent="0.25">
      <c r="A207" s="17" t="s">
        <v>480</v>
      </c>
      <c r="B207" s="17" t="s">
        <v>256</v>
      </c>
      <c r="C207" s="17" t="s">
        <v>257</v>
      </c>
      <c r="D207" s="31" t="s">
        <v>177</v>
      </c>
      <c r="E207" s="8">
        <v>550</v>
      </c>
      <c r="F207" s="9">
        <v>14521100</v>
      </c>
      <c r="G207" s="11">
        <f t="shared" si="7"/>
        <v>2.8416047642945939E-3</v>
      </c>
    </row>
    <row r="208" spans="1:7" ht="26.25" customHeight="1" x14ac:dyDescent="0.25">
      <c r="A208" s="17" t="s">
        <v>481</v>
      </c>
      <c r="B208" s="17" t="s">
        <v>318</v>
      </c>
      <c r="C208" s="17" t="s">
        <v>319</v>
      </c>
      <c r="D208" s="31" t="s">
        <v>176</v>
      </c>
      <c r="E208" s="8">
        <v>101300</v>
      </c>
      <c r="F208" s="9">
        <v>26446391</v>
      </c>
      <c r="G208" s="11">
        <f t="shared" si="7"/>
        <v>5.1752409021353528E-3</v>
      </c>
    </row>
    <row r="209" spans="1:7" ht="30.75" customHeight="1" x14ac:dyDescent="0.25">
      <c r="A209" s="17" t="s">
        <v>483</v>
      </c>
      <c r="B209" s="17" t="s">
        <v>270</v>
      </c>
      <c r="C209" s="17" t="s">
        <v>271</v>
      </c>
      <c r="D209" s="31" t="s">
        <v>179</v>
      </c>
      <c r="E209" s="8">
        <v>37950</v>
      </c>
      <c r="F209" s="9">
        <v>12842280</v>
      </c>
      <c r="G209" s="11">
        <f t="shared" si="7"/>
        <v>2.5130798653273632E-3</v>
      </c>
    </row>
    <row r="210" spans="1:7" ht="27.75" customHeight="1" x14ac:dyDescent="0.25">
      <c r="A210" s="17" t="s">
        <v>482</v>
      </c>
      <c r="B210" s="17" t="s">
        <v>320</v>
      </c>
      <c r="C210" s="17" t="s">
        <v>321</v>
      </c>
      <c r="D210" s="31" t="s">
        <v>178</v>
      </c>
      <c r="E210" s="8">
        <v>2225</v>
      </c>
      <c r="F210" s="9">
        <v>13332200</v>
      </c>
      <c r="G210" s="11">
        <f t="shared" si="7"/>
        <v>2.6089513217682119E-3</v>
      </c>
    </row>
    <row r="211" spans="1:7" ht="27.75" customHeight="1" x14ac:dyDescent="0.25">
      <c r="A211" s="39" t="s">
        <v>490</v>
      </c>
      <c r="B211" s="39" t="s">
        <v>314</v>
      </c>
      <c r="C211" s="39" t="s">
        <v>315</v>
      </c>
      <c r="D211" s="39" t="s">
        <v>182</v>
      </c>
      <c r="E211" s="8">
        <v>136050</v>
      </c>
      <c r="F211" s="9">
        <v>42281619</v>
      </c>
      <c r="G211" s="11">
        <f t="shared" si="7"/>
        <v>8.2740047236427548E-3</v>
      </c>
    </row>
    <row r="212" spans="1:7" ht="30" x14ac:dyDescent="0.25">
      <c r="A212" s="39" t="s">
        <v>487</v>
      </c>
      <c r="B212" s="39" t="s">
        <v>296</v>
      </c>
      <c r="C212" s="17" t="s">
        <v>297</v>
      </c>
      <c r="D212" s="39" t="s">
        <v>183</v>
      </c>
      <c r="E212" s="8">
        <v>9135</v>
      </c>
      <c r="F212" s="9">
        <v>4576635</v>
      </c>
      <c r="G212" s="11">
        <f t="shared" si="7"/>
        <v>8.9559247029752484E-4</v>
      </c>
    </row>
    <row r="213" spans="1:7" ht="30" customHeight="1" x14ac:dyDescent="0.25">
      <c r="A213" s="17" t="s">
        <v>747</v>
      </c>
      <c r="B213" s="17" t="s">
        <v>746</v>
      </c>
      <c r="C213" s="17" t="s">
        <v>749</v>
      </c>
      <c r="D213" s="31" t="s">
        <v>744</v>
      </c>
      <c r="E213" s="8">
        <v>22500</v>
      </c>
      <c r="F213" s="9">
        <v>5891400</v>
      </c>
      <c r="G213" s="11">
        <f t="shared" si="7"/>
        <v>1.1528761807552575E-3</v>
      </c>
    </row>
    <row r="214" spans="1:7" ht="16.5" customHeight="1" x14ac:dyDescent="0.25">
      <c r="A214" s="17" t="s">
        <v>748</v>
      </c>
      <c r="B214" s="17" t="s">
        <v>290</v>
      </c>
      <c r="C214" s="17" t="s">
        <v>291</v>
      </c>
      <c r="D214" s="31" t="s">
        <v>745</v>
      </c>
      <c r="E214" s="8">
        <v>4175</v>
      </c>
      <c r="F214" s="9">
        <v>7037380</v>
      </c>
      <c r="G214" s="11">
        <f t="shared" si="7"/>
        <v>1.3771306950679692E-3</v>
      </c>
    </row>
    <row r="215" spans="1:7" x14ac:dyDescent="0.25">
      <c r="A215" s="17" t="s">
        <v>485</v>
      </c>
      <c r="B215" s="17" t="s">
        <v>322</v>
      </c>
      <c r="C215" s="17" t="s">
        <v>323</v>
      </c>
      <c r="D215" s="31" t="s">
        <v>180</v>
      </c>
      <c r="E215" s="8">
        <v>6000</v>
      </c>
      <c r="F215" s="9">
        <v>8684400</v>
      </c>
      <c r="G215" s="11">
        <f t="shared" si="7"/>
        <v>1.6994327161881655E-3</v>
      </c>
    </row>
    <row r="216" spans="1:7" ht="30" x14ac:dyDescent="0.25">
      <c r="A216" s="45" t="s">
        <v>484</v>
      </c>
      <c r="B216" s="45" t="s">
        <v>278</v>
      </c>
      <c r="C216" s="45" t="s">
        <v>279</v>
      </c>
      <c r="D216" s="45" t="s">
        <v>181</v>
      </c>
      <c r="E216" s="8">
        <v>28800</v>
      </c>
      <c r="F216" s="9">
        <v>15304320</v>
      </c>
      <c r="G216" s="11">
        <f t="shared" si="7"/>
        <v>2.9948715060352893E-3</v>
      </c>
    </row>
    <row r="217" spans="1:7" ht="16.5" customHeight="1" x14ac:dyDescent="0.25">
      <c r="A217" s="17" t="s">
        <v>330</v>
      </c>
      <c r="B217" s="17"/>
      <c r="C217" s="17"/>
      <c r="D217" s="17"/>
      <c r="E217" s="8"/>
      <c r="F217" s="9">
        <f>SUM(F206:F216)</f>
        <v>158324765</v>
      </c>
      <c r="G217" s="11">
        <f t="shared" si="7"/>
        <v>3.0982253860232487E-2</v>
      </c>
    </row>
    <row r="218" spans="1:7" ht="16.5" customHeight="1" x14ac:dyDescent="0.25">
      <c r="A218" s="26"/>
      <c r="B218" s="26"/>
      <c r="C218" s="26"/>
      <c r="D218" s="26"/>
      <c r="E218" s="27"/>
      <c r="F218" s="28"/>
      <c r="G218" s="29"/>
    </row>
    <row r="219" spans="1:7" x14ac:dyDescent="0.25">
      <c r="A219" t="s">
        <v>613</v>
      </c>
    </row>
    <row r="220" spans="1:7" ht="45" customHeight="1" x14ac:dyDescent="0.25">
      <c r="A220" s="2" t="s">
        <v>3</v>
      </c>
      <c r="B220" s="2" t="s">
        <v>1</v>
      </c>
      <c r="C220" s="23" t="s">
        <v>621</v>
      </c>
      <c r="D220" s="2" t="s">
        <v>7</v>
      </c>
      <c r="E220" s="2" t="s">
        <v>5</v>
      </c>
      <c r="F220" s="36" t="s">
        <v>12</v>
      </c>
      <c r="G220" s="2" t="s">
        <v>2</v>
      </c>
    </row>
    <row r="221" spans="1:7" ht="17.25" customHeight="1" x14ac:dyDescent="0.25">
      <c r="A221" s="3" t="s">
        <v>330</v>
      </c>
      <c r="B221" s="3"/>
      <c r="C221" s="3"/>
      <c r="D221" s="3"/>
      <c r="E221" s="8"/>
      <c r="F221" s="9"/>
      <c r="G221" s="11"/>
    </row>
    <row r="223" spans="1:7" x14ac:dyDescent="0.25">
      <c r="A223" t="s">
        <v>614</v>
      </c>
    </row>
    <row r="224" spans="1:7" ht="58.5" customHeight="1" x14ac:dyDescent="0.25">
      <c r="A224" s="2" t="s">
        <v>11</v>
      </c>
      <c r="B224" s="2" t="s">
        <v>8</v>
      </c>
      <c r="C224" s="2" t="s">
        <v>9</v>
      </c>
      <c r="D224" s="2" t="s">
        <v>17</v>
      </c>
      <c r="E224" s="2" t="s">
        <v>10</v>
      </c>
      <c r="F224" s="2" t="s">
        <v>6</v>
      </c>
      <c r="G224" s="2" t="s">
        <v>2</v>
      </c>
    </row>
    <row r="225" spans="1:7" ht="17.25" customHeight="1" x14ac:dyDescent="0.25">
      <c r="A225" s="3" t="s">
        <v>330</v>
      </c>
      <c r="B225" s="3"/>
      <c r="C225" s="3"/>
      <c r="D225" s="3"/>
      <c r="E225" s="8"/>
      <c r="F225" s="9"/>
      <c r="G225" s="11"/>
    </row>
    <row r="227" spans="1:7" x14ac:dyDescent="0.25">
      <c r="A227" t="s">
        <v>615</v>
      </c>
    </row>
    <row r="228" spans="1:7" ht="42.75" customHeight="1" x14ac:dyDescent="0.25">
      <c r="A228" s="2" t="s">
        <v>15</v>
      </c>
      <c r="B228" s="2" t="s">
        <v>14</v>
      </c>
      <c r="C228" s="2" t="s">
        <v>16</v>
      </c>
      <c r="D228" s="56" t="s">
        <v>13</v>
      </c>
      <c r="E228" s="58"/>
      <c r="F228" s="2" t="s">
        <v>6</v>
      </c>
      <c r="G228" s="2" t="s">
        <v>2</v>
      </c>
    </row>
    <row r="229" spans="1:7" ht="17.25" customHeight="1" x14ac:dyDescent="0.25">
      <c r="A229" s="3" t="s">
        <v>330</v>
      </c>
      <c r="B229" s="3"/>
      <c r="C229" s="3"/>
      <c r="D229" s="56"/>
      <c r="E229" s="58"/>
      <c r="F229" s="9"/>
      <c r="G229" s="11"/>
    </row>
    <row r="231" spans="1:7" x14ac:dyDescent="0.25">
      <c r="A231" t="s">
        <v>616</v>
      </c>
    </row>
    <row r="232" spans="1:7" ht="28.5" customHeight="1" x14ac:dyDescent="0.25">
      <c r="A232" s="2" t="s">
        <v>3</v>
      </c>
      <c r="B232" s="21" t="s">
        <v>1</v>
      </c>
      <c r="C232" s="23" t="s">
        <v>621</v>
      </c>
      <c r="D232" s="56" t="s">
        <v>4</v>
      </c>
      <c r="E232" s="58"/>
      <c r="F232" s="4" t="s">
        <v>18</v>
      </c>
      <c r="G232" s="2" t="s">
        <v>2</v>
      </c>
    </row>
    <row r="233" spans="1:7" x14ac:dyDescent="0.25">
      <c r="A233" s="3" t="s">
        <v>332</v>
      </c>
      <c r="B233" s="32">
        <v>1027700167110</v>
      </c>
      <c r="C233" s="44" t="s">
        <v>626</v>
      </c>
      <c r="D233" s="70" t="s">
        <v>331</v>
      </c>
      <c r="E233" s="70"/>
      <c r="F233" s="9">
        <v>16529.55</v>
      </c>
      <c r="G233" s="11">
        <f t="shared" ref="G233:G240" si="8">F233/$F$267</f>
        <v>3.2346342929699334E-6</v>
      </c>
    </row>
    <row r="234" spans="1:7" x14ac:dyDescent="0.25">
      <c r="A234" s="3" t="s">
        <v>332</v>
      </c>
      <c r="B234" s="32">
        <v>1027700167110</v>
      </c>
      <c r="C234" s="44" t="s">
        <v>627</v>
      </c>
      <c r="D234" s="70" t="s">
        <v>331</v>
      </c>
      <c r="E234" s="70"/>
      <c r="F234" s="9">
        <v>18818.23</v>
      </c>
      <c r="G234" s="11">
        <f t="shared" si="8"/>
        <v>3.6825014650123925E-6</v>
      </c>
    </row>
    <row r="235" spans="1:7" x14ac:dyDescent="0.25">
      <c r="A235" s="3" t="s">
        <v>332</v>
      </c>
      <c r="B235" s="32">
        <v>1027700167110</v>
      </c>
      <c r="C235" s="44" t="s">
        <v>625</v>
      </c>
      <c r="D235" s="70" t="s">
        <v>331</v>
      </c>
      <c r="E235" s="70"/>
      <c r="F235" s="9">
        <v>109956.58</v>
      </c>
      <c r="G235" s="11">
        <f t="shared" si="8"/>
        <v>2.1517181315020189E-5</v>
      </c>
    </row>
    <row r="236" spans="1:7" x14ac:dyDescent="0.25">
      <c r="A236" s="3" t="s">
        <v>332</v>
      </c>
      <c r="B236" s="32">
        <v>1027700167110</v>
      </c>
      <c r="C236" s="44" t="s">
        <v>624</v>
      </c>
      <c r="D236" s="70" t="s">
        <v>331</v>
      </c>
      <c r="E236" s="70"/>
      <c r="F236" s="9">
        <v>1139.3399999999999</v>
      </c>
      <c r="G236" s="11">
        <f t="shared" si="8"/>
        <v>2.2295514610817378E-7</v>
      </c>
    </row>
    <row r="237" spans="1:7" ht="30" x14ac:dyDescent="0.25">
      <c r="A237" s="38" t="s">
        <v>333</v>
      </c>
      <c r="B237" s="32">
        <v>1027700167110</v>
      </c>
      <c r="C237" s="42" t="s">
        <v>728</v>
      </c>
      <c r="D237" s="71" t="s">
        <v>331</v>
      </c>
      <c r="E237" s="71"/>
      <c r="F237" s="9">
        <v>69979.899999999994</v>
      </c>
      <c r="G237" s="11">
        <f t="shared" si="8"/>
        <v>1.3694225454329164E-5</v>
      </c>
    </row>
    <row r="238" spans="1:7" ht="30" x14ac:dyDescent="0.25">
      <c r="A238" s="3" t="s">
        <v>333</v>
      </c>
      <c r="B238" s="32">
        <v>1027700167110</v>
      </c>
      <c r="C238" s="44" t="s">
        <v>622</v>
      </c>
      <c r="D238" s="71" t="s">
        <v>331</v>
      </c>
      <c r="E238" s="71"/>
      <c r="F238" s="9">
        <v>29704.46</v>
      </c>
      <c r="G238" s="11">
        <f t="shared" si="8"/>
        <v>5.8128058519532397E-6</v>
      </c>
    </row>
    <row r="239" spans="1:7" ht="30" x14ac:dyDescent="0.25">
      <c r="A239" s="3" t="s">
        <v>333</v>
      </c>
      <c r="B239" s="32">
        <v>1027700167110</v>
      </c>
      <c r="C239" s="44" t="s">
        <v>623</v>
      </c>
      <c r="D239" s="71" t="s">
        <v>331</v>
      </c>
      <c r="E239" s="71"/>
      <c r="F239" s="9">
        <v>28863.09</v>
      </c>
      <c r="G239" s="11">
        <f t="shared" si="8"/>
        <v>5.6481598540237066E-6</v>
      </c>
    </row>
    <row r="240" spans="1:7" x14ac:dyDescent="0.25">
      <c r="A240" s="3" t="s">
        <v>330</v>
      </c>
      <c r="B240" s="78"/>
      <c r="C240" s="78"/>
      <c r="D240" s="77"/>
      <c r="E240" s="77"/>
      <c r="F240" s="9">
        <f>SUM(F233:F239)</f>
        <v>274991.14999999997</v>
      </c>
      <c r="G240" s="11">
        <f t="shared" si="8"/>
        <v>5.3812463379416793E-5</v>
      </c>
    </row>
    <row r="242" spans="1:7" ht="15.75" x14ac:dyDescent="0.25">
      <c r="A242" t="s">
        <v>617</v>
      </c>
      <c r="B242" s="12"/>
    </row>
    <row r="243" spans="1:7" ht="30" x14ac:dyDescent="0.25">
      <c r="A243" s="2" t="s">
        <v>19</v>
      </c>
      <c r="B243" s="22" t="s">
        <v>1</v>
      </c>
      <c r="C243" s="33" t="s">
        <v>628</v>
      </c>
      <c r="D243" s="60" t="s">
        <v>632</v>
      </c>
      <c r="E243" s="61"/>
      <c r="F243" s="4" t="s">
        <v>18</v>
      </c>
      <c r="G243" s="2" t="s">
        <v>2</v>
      </c>
    </row>
    <row r="244" spans="1:7" ht="30" x14ac:dyDescent="0.25">
      <c r="A244" s="3" t="s">
        <v>332</v>
      </c>
      <c r="B244" s="25">
        <v>1027700167110</v>
      </c>
      <c r="C244" s="23" t="s">
        <v>629</v>
      </c>
      <c r="D244" s="68" t="s">
        <v>634</v>
      </c>
      <c r="E244" s="69"/>
      <c r="F244" s="9">
        <v>37490.199999999997</v>
      </c>
      <c r="G244" s="11">
        <f t="shared" ref="G244:G250" si="9">F244/$F$267</f>
        <v>7.3363816056880794E-6</v>
      </c>
    </row>
    <row r="245" spans="1:7" ht="30" x14ac:dyDescent="0.25">
      <c r="A245" s="3" t="s">
        <v>332</v>
      </c>
      <c r="B245" s="25">
        <v>1027700167110</v>
      </c>
      <c r="C245" s="23" t="s">
        <v>629</v>
      </c>
      <c r="D245" s="68" t="s">
        <v>635</v>
      </c>
      <c r="E245" s="69"/>
      <c r="F245" s="9">
        <v>12163.12</v>
      </c>
      <c r="G245" s="11">
        <f t="shared" si="9"/>
        <v>2.380176415057183E-6</v>
      </c>
    </row>
    <row r="246" spans="1:7" ht="30" x14ac:dyDescent="0.25">
      <c r="A246" s="3" t="s">
        <v>332</v>
      </c>
      <c r="B246" s="25">
        <v>1027700167110</v>
      </c>
      <c r="C246" s="23" t="s">
        <v>629</v>
      </c>
      <c r="D246" s="68" t="s">
        <v>636</v>
      </c>
      <c r="E246" s="69"/>
      <c r="F246" s="9">
        <v>3266.02</v>
      </c>
      <c r="G246" s="11">
        <f t="shared" si="9"/>
        <v>6.3912086496762845E-7</v>
      </c>
    </row>
    <row r="247" spans="1:7" ht="30" x14ac:dyDescent="0.25">
      <c r="A247" s="3" t="s">
        <v>190</v>
      </c>
      <c r="B247" s="25">
        <v>1027700067328</v>
      </c>
      <c r="C247" s="23" t="s">
        <v>630</v>
      </c>
      <c r="D247" s="68" t="s">
        <v>633</v>
      </c>
      <c r="E247" s="69"/>
      <c r="F247" s="9">
        <v>1624856.99</v>
      </c>
      <c r="G247" s="11">
        <f t="shared" si="9"/>
        <v>3.1796498640470581E-4</v>
      </c>
    </row>
    <row r="248" spans="1:7" ht="30" x14ac:dyDescent="0.25">
      <c r="A248" s="3" t="s">
        <v>334</v>
      </c>
      <c r="B248" s="25">
        <v>1047796383030</v>
      </c>
      <c r="C248" s="23" t="s">
        <v>631</v>
      </c>
      <c r="D248" s="68" t="s">
        <v>637</v>
      </c>
      <c r="E248" s="69"/>
      <c r="F248" s="9">
        <v>18976870.59</v>
      </c>
      <c r="G248" s="11">
        <f t="shared" si="9"/>
        <v>3.7135455220297332E-3</v>
      </c>
    </row>
    <row r="249" spans="1:7" ht="30" x14ac:dyDescent="0.25">
      <c r="A249" s="3" t="s">
        <v>334</v>
      </c>
      <c r="B249" s="25">
        <v>1047796383030</v>
      </c>
      <c r="C249" s="23" t="s">
        <v>631</v>
      </c>
      <c r="D249" s="68" t="s">
        <v>638</v>
      </c>
      <c r="E249" s="69"/>
      <c r="F249" s="9">
        <v>2956421.13</v>
      </c>
      <c r="G249" s="11">
        <f t="shared" si="9"/>
        <v>5.7853608667864044E-4</v>
      </c>
    </row>
    <row r="250" spans="1:7" x14ac:dyDescent="0.25">
      <c r="A250" s="3" t="s">
        <v>330</v>
      </c>
      <c r="B250" s="59"/>
      <c r="C250" s="60"/>
      <c r="D250" s="60"/>
      <c r="E250" s="61"/>
      <c r="F250" s="9">
        <f>SUM(F244:F249)</f>
        <v>23611068.050000001</v>
      </c>
      <c r="G250" s="11">
        <f t="shared" si="9"/>
        <v>4.6204022739987924E-3</v>
      </c>
    </row>
    <row r="252" spans="1:7" x14ac:dyDescent="0.25">
      <c r="A252" t="s">
        <v>618</v>
      </c>
    </row>
    <row r="253" spans="1:7" ht="46.5" customHeight="1" x14ac:dyDescent="0.25">
      <c r="A253" s="3" t="s">
        <v>20</v>
      </c>
      <c r="B253" s="78" t="s">
        <v>1</v>
      </c>
      <c r="C253" s="78"/>
      <c r="D253" s="78" t="s">
        <v>22</v>
      </c>
      <c r="E253" s="78"/>
      <c r="F253" s="5" t="s">
        <v>21</v>
      </c>
      <c r="G253" s="2" t="s">
        <v>2</v>
      </c>
    </row>
    <row r="254" spans="1:7" ht="30" x14ac:dyDescent="0.25">
      <c r="A254" s="52" t="s">
        <v>212</v>
      </c>
      <c r="B254" s="56" t="s">
        <v>213</v>
      </c>
      <c r="C254" s="58"/>
      <c r="D254" s="56" t="s">
        <v>693</v>
      </c>
      <c r="E254" s="58"/>
      <c r="F254" s="54">
        <v>887856</v>
      </c>
      <c r="G254" s="11">
        <f t="shared" ref="G254:G256" si="10">F254/$F$267</f>
        <v>1.737427494891944E-4</v>
      </c>
    </row>
    <row r="255" spans="1:7" ht="16.5" customHeight="1" x14ac:dyDescent="0.25">
      <c r="A255" s="52" t="s">
        <v>312</v>
      </c>
      <c r="B255" s="56" t="s">
        <v>313</v>
      </c>
      <c r="C255" s="58"/>
      <c r="D255" s="56" t="s">
        <v>118</v>
      </c>
      <c r="E255" s="58"/>
      <c r="F255" s="54">
        <v>898560</v>
      </c>
      <c r="G255" s="11">
        <f t="shared" si="10"/>
        <v>1.7583739365506403E-4</v>
      </c>
    </row>
    <row r="256" spans="1:7" ht="16.5" customHeight="1" x14ac:dyDescent="0.25">
      <c r="A256" s="3" t="s">
        <v>330</v>
      </c>
      <c r="B256" s="66"/>
      <c r="C256" s="67"/>
      <c r="D256" s="56"/>
      <c r="E256" s="58"/>
      <c r="F256" s="9">
        <f>F254+F255</f>
        <v>1786416</v>
      </c>
      <c r="G256" s="11">
        <f t="shared" si="10"/>
        <v>3.4958014314425843E-4</v>
      </c>
    </row>
    <row r="258" spans="1:7" x14ac:dyDescent="0.25">
      <c r="A258" t="s">
        <v>619</v>
      </c>
    </row>
    <row r="259" spans="1:7" ht="30" customHeight="1" x14ac:dyDescent="0.25">
      <c r="A259" s="2" t="s">
        <v>23</v>
      </c>
      <c r="B259" s="56" t="s">
        <v>20</v>
      </c>
      <c r="C259" s="58"/>
      <c r="D259" s="2" t="s">
        <v>22</v>
      </c>
      <c r="E259" s="2" t="s">
        <v>24</v>
      </c>
      <c r="F259" s="2" t="s">
        <v>21</v>
      </c>
      <c r="G259" s="2" t="s">
        <v>2</v>
      </c>
    </row>
    <row r="260" spans="1:7" ht="45" customHeight="1" x14ac:dyDescent="0.25">
      <c r="A260" s="39" t="s">
        <v>335</v>
      </c>
      <c r="B260" s="66" t="s">
        <v>184</v>
      </c>
      <c r="C260" s="67"/>
      <c r="D260" s="45" t="s">
        <v>142</v>
      </c>
      <c r="E260" s="20">
        <v>3883</v>
      </c>
      <c r="F260" s="9">
        <v>3799239.25</v>
      </c>
      <c r="G260" s="11">
        <f>F260/$F$267</f>
        <v>7.4346546428955235E-4</v>
      </c>
    </row>
    <row r="261" spans="1:7" x14ac:dyDescent="0.25">
      <c r="A261" s="3" t="s">
        <v>330</v>
      </c>
      <c r="B261" s="62"/>
      <c r="C261" s="62"/>
      <c r="D261" s="7"/>
      <c r="E261" s="10"/>
      <c r="F261" s="9">
        <f>SUM(F260:F260)</f>
        <v>3799239.25</v>
      </c>
      <c r="G261" s="11">
        <f>F261/$F$267</f>
        <v>7.4346546428955235E-4</v>
      </c>
    </row>
    <row r="263" spans="1:7" x14ac:dyDescent="0.25">
      <c r="A263" t="s">
        <v>620</v>
      </c>
    </row>
    <row r="264" spans="1:7" ht="30" x14ac:dyDescent="0.25">
      <c r="A264" s="63" t="s">
        <v>25</v>
      </c>
      <c r="B264" s="64"/>
      <c r="C264" s="64"/>
      <c r="D264" s="64"/>
      <c r="E264" s="65"/>
      <c r="F264" s="2" t="s">
        <v>21</v>
      </c>
      <c r="G264" s="2" t="s">
        <v>2</v>
      </c>
    </row>
    <row r="265" spans="1:7" x14ac:dyDescent="0.25">
      <c r="A265" s="56" t="s">
        <v>330</v>
      </c>
      <c r="B265" s="57"/>
      <c r="C265" s="57"/>
      <c r="D265" s="57"/>
      <c r="E265" s="58"/>
      <c r="F265" s="9"/>
      <c r="G265" s="11"/>
    </row>
    <row r="267" spans="1:7" x14ac:dyDescent="0.25">
      <c r="A267" s="72" t="s">
        <v>26</v>
      </c>
      <c r="B267" s="73"/>
      <c r="C267" s="73"/>
      <c r="D267" s="73"/>
      <c r="E267" s="74"/>
      <c r="F267" s="9">
        <f>F202+F221+F225+F229+F240+F250+F256+F261+F265+F217</f>
        <v>5110175835.3099995</v>
      </c>
      <c r="G267" s="11">
        <f>F267/$F$267</f>
        <v>1</v>
      </c>
    </row>
  </sheetData>
  <autoFilter ref="A205:I205">
    <sortState ref="A206:I217">
      <sortCondition ref="D205"/>
    </sortState>
  </autoFilter>
  <mergeCells count="35">
    <mergeCell ref="A267:E267"/>
    <mergeCell ref="A1:G1"/>
    <mergeCell ref="B259:C259"/>
    <mergeCell ref="D240:E240"/>
    <mergeCell ref="B253:C253"/>
    <mergeCell ref="D253:E253"/>
    <mergeCell ref="B240:C240"/>
    <mergeCell ref="D233:E233"/>
    <mergeCell ref="D228:E228"/>
    <mergeCell ref="D232:E232"/>
    <mergeCell ref="D234:E234"/>
    <mergeCell ref="D235:E235"/>
    <mergeCell ref="D237:E237"/>
    <mergeCell ref="D243:E243"/>
    <mergeCell ref="D244:E244"/>
    <mergeCell ref="D236:E236"/>
    <mergeCell ref="D229:E229"/>
    <mergeCell ref="B256:C256"/>
    <mergeCell ref="D256:E256"/>
    <mergeCell ref="D247:E247"/>
    <mergeCell ref="D248:E248"/>
    <mergeCell ref="D249:E249"/>
    <mergeCell ref="D245:E245"/>
    <mergeCell ref="D246:E246"/>
    <mergeCell ref="D238:E238"/>
    <mergeCell ref="D239:E239"/>
    <mergeCell ref="A265:E265"/>
    <mergeCell ref="B250:E250"/>
    <mergeCell ref="B261:C261"/>
    <mergeCell ref="A264:E264"/>
    <mergeCell ref="B260:C260"/>
    <mergeCell ref="D254:E254"/>
    <mergeCell ref="D255:E255"/>
    <mergeCell ref="B254:C254"/>
    <mergeCell ref="B255:C2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opLeftCell="A205" workbookViewId="0">
      <selection activeCell="D234" sqref="D234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8" width="32.42578125" customWidth="1"/>
    <col min="9" max="11" width="41.7109375" customWidth="1"/>
    <col min="12" max="12" width="36.5703125" customWidth="1"/>
    <col min="13" max="13" width="9.140625" customWidth="1"/>
  </cols>
  <sheetData>
    <row r="1" spans="1:7" ht="33.75" customHeight="1" x14ac:dyDescent="0.25">
      <c r="A1" s="75" t="s">
        <v>781</v>
      </c>
      <c r="B1" s="76"/>
      <c r="C1" s="76"/>
      <c r="D1" s="76"/>
      <c r="E1" s="76"/>
      <c r="F1" s="76"/>
      <c r="G1" s="76"/>
    </row>
    <row r="2" spans="1:7" ht="18.75" x14ac:dyDescent="0.3">
      <c r="A2" s="1"/>
      <c r="B2" s="1"/>
      <c r="C2" s="1"/>
    </row>
    <row r="3" spans="1:7" x14ac:dyDescent="0.25">
      <c r="A3" t="s">
        <v>611</v>
      </c>
    </row>
    <row r="4" spans="1:7" ht="45" x14ac:dyDescent="0.25">
      <c r="A4" s="15" t="s">
        <v>0</v>
      </c>
      <c r="B4" s="15" t="s">
        <v>20</v>
      </c>
      <c r="C4" s="15" t="s">
        <v>1</v>
      </c>
      <c r="D4" s="15" t="s">
        <v>22</v>
      </c>
      <c r="E4" s="15" t="s">
        <v>10</v>
      </c>
      <c r="F4" s="15" t="s">
        <v>6</v>
      </c>
      <c r="G4" s="17" t="s">
        <v>610</v>
      </c>
    </row>
    <row r="5" spans="1:7" ht="30" x14ac:dyDescent="0.25">
      <c r="A5" s="15" t="s">
        <v>504</v>
      </c>
      <c r="B5" s="15" t="s">
        <v>222</v>
      </c>
      <c r="C5" s="15" t="s">
        <v>223</v>
      </c>
      <c r="D5" s="35" t="s">
        <v>536</v>
      </c>
      <c r="E5" s="8">
        <v>1002</v>
      </c>
      <c r="F5" s="9">
        <v>1064635.02</v>
      </c>
      <c r="G5" s="11">
        <f t="shared" ref="G5:G36" si="0">F5/$F$226</f>
        <v>6.9148891322241357E-4</v>
      </c>
    </row>
    <row r="6" spans="1:7" x14ac:dyDescent="0.25">
      <c r="A6" s="15" t="s">
        <v>502</v>
      </c>
      <c r="B6" s="15" t="s">
        <v>575</v>
      </c>
      <c r="C6" s="15" t="s">
        <v>576</v>
      </c>
      <c r="D6" s="35" t="s">
        <v>534</v>
      </c>
      <c r="E6" s="8">
        <v>9901</v>
      </c>
      <c r="F6" s="9">
        <v>10304168.720000001</v>
      </c>
      <c r="G6" s="11">
        <f t="shared" si="0"/>
        <v>6.692639539373023E-3</v>
      </c>
    </row>
    <row r="7" spans="1:7" x14ac:dyDescent="0.25">
      <c r="A7" s="3" t="s">
        <v>600</v>
      </c>
      <c r="B7" s="3" t="s">
        <v>324</v>
      </c>
      <c r="C7" s="3" t="s">
        <v>325</v>
      </c>
      <c r="D7" s="46" t="s">
        <v>61</v>
      </c>
      <c r="E7" s="8">
        <v>9840</v>
      </c>
      <c r="F7" s="9">
        <v>10069862.4</v>
      </c>
      <c r="G7" s="11">
        <f t="shared" si="0"/>
        <v>6.5404557209429821E-3</v>
      </c>
    </row>
    <row r="8" spans="1:7" ht="30" x14ac:dyDescent="0.25">
      <c r="A8" s="15" t="s">
        <v>515</v>
      </c>
      <c r="B8" s="15" t="s">
        <v>278</v>
      </c>
      <c r="C8" s="15" t="s">
        <v>279</v>
      </c>
      <c r="D8" s="35" t="s">
        <v>547</v>
      </c>
      <c r="E8" s="8">
        <v>5530</v>
      </c>
      <c r="F8" s="9">
        <v>5710775.7000000002</v>
      </c>
      <c r="G8" s="11">
        <f t="shared" si="0"/>
        <v>3.7091942386508836E-3</v>
      </c>
    </row>
    <row r="9" spans="1:7" ht="30" x14ac:dyDescent="0.25">
      <c r="A9" s="15" t="s">
        <v>430</v>
      </c>
      <c r="B9" s="15" t="s">
        <v>278</v>
      </c>
      <c r="C9" s="15" t="s">
        <v>279</v>
      </c>
      <c r="D9" s="35" t="s">
        <v>123</v>
      </c>
      <c r="E9" s="8">
        <v>333</v>
      </c>
      <c r="F9" s="9">
        <v>344118.87</v>
      </c>
      <c r="G9" s="11">
        <f t="shared" si="0"/>
        <v>2.2350794306543197E-4</v>
      </c>
    </row>
    <row r="10" spans="1:7" ht="30" x14ac:dyDescent="0.25">
      <c r="A10" s="15" t="s">
        <v>364</v>
      </c>
      <c r="B10" s="15" t="s">
        <v>214</v>
      </c>
      <c r="C10" s="15" t="s">
        <v>215</v>
      </c>
      <c r="D10" s="35" t="s">
        <v>170</v>
      </c>
      <c r="E10" s="8">
        <v>24500</v>
      </c>
      <c r="F10" s="9">
        <v>25281476.75</v>
      </c>
      <c r="G10" s="11">
        <f t="shared" si="0"/>
        <v>1.6420520229097121E-2</v>
      </c>
    </row>
    <row r="11" spans="1:7" ht="30" x14ac:dyDescent="0.25">
      <c r="A11" s="15" t="s">
        <v>469</v>
      </c>
      <c r="B11" s="15" t="s">
        <v>308</v>
      </c>
      <c r="C11" s="15" t="s">
        <v>309</v>
      </c>
      <c r="D11" s="35" t="s">
        <v>56</v>
      </c>
      <c r="E11" s="8">
        <v>48000</v>
      </c>
      <c r="F11" s="9">
        <v>49914720</v>
      </c>
      <c r="G11" s="11">
        <f t="shared" si="0"/>
        <v>3.2420007644123026E-2</v>
      </c>
    </row>
    <row r="12" spans="1:7" ht="30" x14ac:dyDescent="0.25">
      <c r="A12" s="15" t="s">
        <v>519</v>
      </c>
      <c r="B12" s="15" t="s">
        <v>308</v>
      </c>
      <c r="C12" s="15" t="s">
        <v>309</v>
      </c>
      <c r="D12" s="35" t="s">
        <v>551</v>
      </c>
      <c r="E12" s="8">
        <v>12150</v>
      </c>
      <c r="F12" s="9">
        <v>12184384.5</v>
      </c>
      <c r="G12" s="11">
        <f t="shared" si="0"/>
        <v>7.9138546430578827E-3</v>
      </c>
    </row>
    <row r="13" spans="1:7" ht="30" x14ac:dyDescent="0.25">
      <c r="A13" s="15" t="s">
        <v>431</v>
      </c>
      <c r="B13" s="15" t="s">
        <v>278</v>
      </c>
      <c r="C13" s="15" t="s">
        <v>279</v>
      </c>
      <c r="D13" s="35" t="s">
        <v>124</v>
      </c>
      <c r="E13" s="8">
        <v>4700</v>
      </c>
      <c r="F13" s="9">
        <v>4845700</v>
      </c>
      <c r="G13" s="11">
        <f t="shared" si="0"/>
        <v>3.1473206909930968E-3</v>
      </c>
    </row>
    <row r="14" spans="1:7" ht="30" x14ac:dyDescent="0.25">
      <c r="A14" s="46" t="s">
        <v>775</v>
      </c>
      <c r="B14" s="46" t="s">
        <v>222</v>
      </c>
      <c r="C14" s="46" t="s">
        <v>223</v>
      </c>
      <c r="D14" s="46" t="s">
        <v>772</v>
      </c>
      <c r="E14" s="8">
        <v>1000</v>
      </c>
      <c r="F14" s="9">
        <v>1013050</v>
      </c>
      <c r="G14" s="11">
        <f t="shared" si="0"/>
        <v>6.5798403244331195E-4</v>
      </c>
    </row>
    <row r="15" spans="1:7" ht="30" x14ac:dyDescent="0.25">
      <c r="A15" s="15" t="s">
        <v>516</v>
      </c>
      <c r="B15" s="15" t="s">
        <v>278</v>
      </c>
      <c r="C15" s="15" t="s">
        <v>279</v>
      </c>
      <c r="D15" s="35" t="s">
        <v>548</v>
      </c>
      <c r="E15" s="8">
        <v>100</v>
      </c>
      <c r="F15" s="9">
        <v>104255.84</v>
      </c>
      <c r="G15" s="11">
        <f t="shared" si="0"/>
        <v>6.7714997294274462E-5</v>
      </c>
    </row>
    <row r="16" spans="1:7" ht="30" x14ac:dyDescent="0.25">
      <c r="A16" s="15" t="s">
        <v>437</v>
      </c>
      <c r="B16" s="15" t="s">
        <v>278</v>
      </c>
      <c r="C16" s="15" t="s">
        <v>279</v>
      </c>
      <c r="D16" s="35" t="s">
        <v>126</v>
      </c>
      <c r="E16" s="8">
        <v>140</v>
      </c>
      <c r="F16" s="9">
        <v>145191.59</v>
      </c>
      <c r="G16" s="11">
        <f t="shared" si="0"/>
        <v>9.4303092507828879E-5</v>
      </c>
    </row>
    <row r="17" spans="1:7" x14ac:dyDescent="0.25">
      <c r="A17" s="15" t="s">
        <v>501</v>
      </c>
      <c r="B17" s="15" t="s">
        <v>192</v>
      </c>
      <c r="C17" s="15" t="s">
        <v>193</v>
      </c>
      <c r="D17" s="35" t="s">
        <v>533</v>
      </c>
      <c r="E17" s="8">
        <v>5000</v>
      </c>
      <c r="F17" s="9">
        <v>5039197.0999999996</v>
      </c>
      <c r="G17" s="11">
        <f t="shared" si="0"/>
        <v>3.2729985964509586E-3</v>
      </c>
    </row>
    <row r="18" spans="1:7" ht="14.25" customHeight="1" x14ac:dyDescent="0.25">
      <c r="A18" s="15" t="s">
        <v>354</v>
      </c>
      <c r="B18" s="15" t="s">
        <v>202</v>
      </c>
      <c r="C18" s="15" t="s">
        <v>203</v>
      </c>
      <c r="D18" s="35" t="s">
        <v>131</v>
      </c>
      <c r="E18" s="8">
        <v>491</v>
      </c>
      <c r="F18" s="9">
        <v>501700.94</v>
      </c>
      <c r="G18" s="11">
        <f t="shared" si="0"/>
        <v>3.2585875088277983E-4</v>
      </c>
    </row>
    <row r="19" spans="1:7" ht="14.25" customHeight="1" x14ac:dyDescent="0.25">
      <c r="A19" s="15" t="s">
        <v>433</v>
      </c>
      <c r="B19" s="15" t="s">
        <v>278</v>
      </c>
      <c r="C19" s="15" t="s">
        <v>279</v>
      </c>
      <c r="D19" s="46" t="s">
        <v>125</v>
      </c>
      <c r="E19" s="8">
        <v>4000</v>
      </c>
      <c r="F19" s="9">
        <v>4494052.68</v>
      </c>
      <c r="G19" s="11">
        <f t="shared" si="0"/>
        <v>2.918922959774022E-3</v>
      </c>
    </row>
    <row r="20" spans="1:7" ht="14.25" customHeight="1" x14ac:dyDescent="0.25">
      <c r="A20" s="15" t="s">
        <v>41</v>
      </c>
      <c r="B20" s="15" t="s">
        <v>184</v>
      </c>
      <c r="C20" s="15" t="s">
        <v>185</v>
      </c>
      <c r="D20" s="35" t="s">
        <v>146</v>
      </c>
      <c r="E20" s="8">
        <v>14500</v>
      </c>
      <c r="F20" s="9">
        <v>14942540</v>
      </c>
      <c r="G20" s="11">
        <f t="shared" si="0"/>
        <v>9.7052985777064185E-3</v>
      </c>
    </row>
    <row r="21" spans="1:7" ht="14.25" customHeight="1" x14ac:dyDescent="0.25">
      <c r="A21" s="15" t="s">
        <v>401</v>
      </c>
      <c r="B21" s="15" t="s">
        <v>258</v>
      </c>
      <c r="C21" s="15" t="s">
        <v>259</v>
      </c>
      <c r="D21" s="35" t="s">
        <v>81</v>
      </c>
      <c r="E21" s="8">
        <v>5144</v>
      </c>
      <c r="F21" s="9">
        <v>5312774.6399999997</v>
      </c>
      <c r="G21" s="11">
        <f t="shared" si="0"/>
        <v>3.4506893846204677E-3</v>
      </c>
    </row>
    <row r="22" spans="1:7" ht="14.25" customHeight="1" x14ac:dyDescent="0.25">
      <c r="A22" s="15" t="s">
        <v>450</v>
      </c>
      <c r="B22" s="15" t="s">
        <v>288</v>
      </c>
      <c r="C22" s="15" t="s">
        <v>289</v>
      </c>
      <c r="D22" s="35" t="s">
        <v>153</v>
      </c>
      <c r="E22" s="8">
        <v>1660</v>
      </c>
      <c r="F22" s="9">
        <v>1754353.12</v>
      </c>
      <c r="G22" s="11">
        <f t="shared" si="0"/>
        <v>1.1394663049475403E-3</v>
      </c>
    </row>
    <row r="23" spans="1:7" ht="14.25" customHeight="1" x14ac:dyDescent="0.25">
      <c r="A23" s="15" t="s">
        <v>496</v>
      </c>
      <c r="B23" s="15" t="s">
        <v>567</v>
      </c>
      <c r="C23" s="15" t="s">
        <v>568</v>
      </c>
      <c r="D23" s="35" t="s">
        <v>528</v>
      </c>
      <c r="E23" s="8">
        <v>4625</v>
      </c>
      <c r="F23" s="9">
        <v>962832.5</v>
      </c>
      <c r="G23" s="11">
        <f t="shared" si="0"/>
        <v>6.2536736678098334E-4</v>
      </c>
    </row>
    <row r="24" spans="1:7" ht="14.25" customHeight="1" x14ac:dyDescent="0.25">
      <c r="A24" s="15" t="s">
        <v>441</v>
      </c>
      <c r="B24" s="15" t="s">
        <v>282</v>
      </c>
      <c r="C24" s="15" t="s">
        <v>283</v>
      </c>
      <c r="D24" s="35" t="s">
        <v>102</v>
      </c>
      <c r="E24" s="8">
        <v>17000</v>
      </c>
      <c r="F24" s="9">
        <v>17984980</v>
      </c>
      <c r="G24" s="11">
        <f t="shared" si="0"/>
        <v>1.1681387556203857E-2</v>
      </c>
    </row>
    <row r="25" spans="1:7" x14ac:dyDescent="0.25">
      <c r="A25" s="15" t="s">
        <v>44</v>
      </c>
      <c r="B25" s="15" t="s">
        <v>184</v>
      </c>
      <c r="C25" s="15" t="s">
        <v>185</v>
      </c>
      <c r="D25" s="35" t="s">
        <v>99</v>
      </c>
      <c r="E25" s="8">
        <v>9000</v>
      </c>
      <c r="F25" s="9">
        <v>11917021.16</v>
      </c>
      <c r="G25" s="11">
        <f t="shared" si="0"/>
        <v>7.7402000272139334E-3</v>
      </c>
    </row>
    <row r="26" spans="1:7" x14ac:dyDescent="0.25">
      <c r="A26" s="15" t="s">
        <v>29</v>
      </c>
      <c r="B26" s="15" t="s">
        <v>184</v>
      </c>
      <c r="C26" s="15" t="s">
        <v>185</v>
      </c>
      <c r="D26" s="35" t="s">
        <v>134</v>
      </c>
      <c r="E26" s="8">
        <v>35000</v>
      </c>
      <c r="F26" s="9">
        <v>35891450</v>
      </c>
      <c r="G26" s="11">
        <f t="shared" si="0"/>
        <v>2.3311782242966792E-2</v>
      </c>
    </row>
    <row r="27" spans="1:7" ht="30" x14ac:dyDescent="0.25">
      <c r="A27" s="15" t="s">
        <v>404</v>
      </c>
      <c r="B27" s="15" t="s">
        <v>258</v>
      </c>
      <c r="C27" s="15" t="s">
        <v>259</v>
      </c>
      <c r="D27" s="38" t="s">
        <v>82</v>
      </c>
      <c r="E27" s="8">
        <v>22100</v>
      </c>
      <c r="F27" s="9">
        <v>22256910</v>
      </c>
      <c r="G27" s="11">
        <f t="shared" si="0"/>
        <v>1.4456040068632225E-2</v>
      </c>
    </row>
    <row r="28" spans="1:7" ht="30" x14ac:dyDescent="0.25">
      <c r="A28" s="15" t="s">
        <v>373</v>
      </c>
      <c r="B28" s="15" t="s">
        <v>222</v>
      </c>
      <c r="C28" s="15" t="s">
        <v>223</v>
      </c>
      <c r="D28" s="35" t="s">
        <v>112</v>
      </c>
      <c r="E28" s="8">
        <v>4700</v>
      </c>
      <c r="F28" s="9">
        <v>4788830</v>
      </c>
      <c r="G28" s="11">
        <f t="shared" si="0"/>
        <v>3.1103831736691238E-3</v>
      </c>
    </row>
    <row r="29" spans="1:7" x14ac:dyDescent="0.25">
      <c r="A29" s="15" t="s">
        <v>419</v>
      </c>
      <c r="B29" s="15" t="s">
        <v>268</v>
      </c>
      <c r="C29" s="15" t="s">
        <v>269</v>
      </c>
      <c r="D29" s="35" t="s">
        <v>93</v>
      </c>
      <c r="E29" s="8">
        <v>342</v>
      </c>
      <c r="F29" s="9">
        <v>354014.46</v>
      </c>
      <c r="G29" s="11">
        <f t="shared" si="0"/>
        <v>2.299352074764736E-4</v>
      </c>
    </row>
    <row r="30" spans="1:7" x14ac:dyDescent="0.25">
      <c r="A30" s="15" t="s">
        <v>420</v>
      </c>
      <c r="B30" s="15" t="s">
        <v>268</v>
      </c>
      <c r="C30" s="15" t="s">
        <v>269</v>
      </c>
      <c r="D30" s="35" t="s">
        <v>94</v>
      </c>
      <c r="E30" s="8">
        <v>1830</v>
      </c>
      <c r="F30" s="9">
        <v>1889182.2</v>
      </c>
      <c r="G30" s="11">
        <f t="shared" si="0"/>
        <v>1.22703886479061E-3</v>
      </c>
    </row>
    <row r="31" spans="1:7" x14ac:dyDescent="0.25">
      <c r="A31" s="15" t="s">
        <v>511</v>
      </c>
      <c r="B31" s="15" t="s">
        <v>260</v>
      </c>
      <c r="C31" s="15" t="s">
        <v>261</v>
      </c>
      <c r="D31" s="39" t="s">
        <v>543</v>
      </c>
      <c r="E31" s="8">
        <v>447</v>
      </c>
      <c r="F31" s="9">
        <v>462636.06</v>
      </c>
      <c r="G31" s="11">
        <f t="shared" si="0"/>
        <v>3.0048580061446721E-4</v>
      </c>
    </row>
    <row r="32" spans="1:7" ht="30" x14ac:dyDescent="0.25">
      <c r="A32" s="15" t="s">
        <v>406</v>
      </c>
      <c r="B32" s="15" t="s">
        <v>258</v>
      </c>
      <c r="C32" s="15" t="s">
        <v>259</v>
      </c>
      <c r="D32" s="39" t="s">
        <v>681</v>
      </c>
      <c r="E32" s="8">
        <v>2440</v>
      </c>
      <c r="F32" s="9">
        <v>2533793.6</v>
      </c>
      <c r="G32" s="11">
        <f t="shared" si="0"/>
        <v>1.6457190961029133E-3</v>
      </c>
    </row>
    <row r="33" spans="1:7" ht="30" x14ac:dyDescent="0.25">
      <c r="A33" s="38" t="s">
        <v>518</v>
      </c>
      <c r="B33" s="38" t="s">
        <v>581</v>
      </c>
      <c r="C33" s="38" t="s">
        <v>582</v>
      </c>
      <c r="D33" s="38" t="s">
        <v>550</v>
      </c>
      <c r="E33" s="8">
        <v>12000</v>
      </c>
      <c r="F33" s="9">
        <v>3075720</v>
      </c>
      <c r="G33" s="11">
        <f t="shared" si="0"/>
        <v>1.9977046031948507E-3</v>
      </c>
    </row>
    <row r="34" spans="1:7" x14ac:dyDescent="0.25">
      <c r="A34" s="15" t="s">
        <v>457</v>
      </c>
      <c r="B34" s="15" t="s">
        <v>298</v>
      </c>
      <c r="C34" s="15" t="s">
        <v>299</v>
      </c>
      <c r="D34" s="38" t="s">
        <v>165</v>
      </c>
      <c r="E34" s="8">
        <v>9220</v>
      </c>
      <c r="F34" s="9">
        <v>9715961.5</v>
      </c>
      <c r="G34" s="11">
        <f t="shared" si="0"/>
        <v>6.3105942715897239E-3</v>
      </c>
    </row>
    <row r="35" spans="1:7" x14ac:dyDescent="0.25">
      <c r="A35" s="15" t="s">
        <v>494</v>
      </c>
      <c r="B35" s="15" t="s">
        <v>563</v>
      </c>
      <c r="C35" s="15" t="s">
        <v>564</v>
      </c>
      <c r="D35" s="35" t="s">
        <v>526</v>
      </c>
      <c r="E35" s="8">
        <v>142</v>
      </c>
      <c r="F35" s="9">
        <v>122993.3</v>
      </c>
      <c r="G35" s="11">
        <f t="shared" si="0"/>
        <v>7.988512659543952E-5</v>
      </c>
    </row>
    <row r="36" spans="1:7" x14ac:dyDescent="0.25">
      <c r="A36" s="15" t="s">
        <v>492</v>
      </c>
      <c r="B36" s="15" t="s">
        <v>186</v>
      </c>
      <c r="C36" s="15" t="s">
        <v>187</v>
      </c>
      <c r="D36" s="35" t="s">
        <v>524</v>
      </c>
      <c r="E36" s="8">
        <v>220</v>
      </c>
      <c r="F36" s="9">
        <v>207501.8</v>
      </c>
      <c r="G36" s="11">
        <f t="shared" si="0"/>
        <v>1.3477406949631866E-4</v>
      </c>
    </row>
    <row r="37" spans="1:7" x14ac:dyDescent="0.25">
      <c r="A37" s="15" t="s">
        <v>43</v>
      </c>
      <c r="B37" s="15" t="s">
        <v>184</v>
      </c>
      <c r="C37" s="15" t="s">
        <v>185</v>
      </c>
      <c r="D37" s="35" t="s">
        <v>148</v>
      </c>
      <c r="E37" s="8">
        <v>17700</v>
      </c>
      <c r="F37" s="9">
        <v>17567781</v>
      </c>
      <c r="G37" s="11">
        <f t="shared" ref="G37:G68" si="1">F37/$F$226</f>
        <v>1.141041348744978E-2</v>
      </c>
    </row>
    <row r="38" spans="1:7" x14ac:dyDescent="0.25">
      <c r="A38" s="15" t="s">
        <v>497</v>
      </c>
      <c r="B38" s="15" t="s">
        <v>569</v>
      </c>
      <c r="C38" s="15" t="s">
        <v>570</v>
      </c>
      <c r="D38" s="35" t="s">
        <v>529</v>
      </c>
      <c r="E38" s="8">
        <v>14717</v>
      </c>
      <c r="F38" s="9">
        <v>4643507.84</v>
      </c>
      <c r="G38" s="11">
        <f t="shared" si="1"/>
        <v>3.0159952749077867E-3</v>
      </c>
    </row>
    <row r="39" spans="1:7" x14ac:dyDescent="0.25">
      <c r="A39" s="15" t="s">
        <v>495</v>
      </c>
      <c r="B39" s="15" t="s">
        <v>565</v>
      </c>
      <c r="C39" s="15" t="s">
        <v>566</v>
      </c>
      <c r="D39" s="35" t="s">
        <v>527</v>
      </c>
      <c r="E39" s="8">
        <v>477</v>
      </c>
      <c r="F39" s="9">
        <v>247511.45</v>
      </c>
      <c r="G39" s="11">
        <f t="shared" si="1"/>
        <v>1.6076065539399951E-4</v>
      </c>
    </row>
    <row r="40" spans="1:7" ht="30" x14ac:dyDescent="0.25">
      <c r="A40" s="15" t="s">
        <v>432</v>
      </c>
      <c r="B40" s="15" t="s">
        <v>278</v>
      </c>
      <c r="C40" s="15" t="s">
        <v>279</v>
      </c>
      <c r="D40" s="35" t="s">
        <v>119</v>
      </c>
      <c r="E40" s="8">
        <v>5446</v>
      </c>
      <c r="F40" s="9">
        <v>5768348.7400000002</v>
      </c>
      <c r="G40" s="11">
        <f t="shared" si="1"/>
        <v>3.74658838604659E-3</v>
      </c>
    </row>
    <row r="41" spans="1:7" x14ac:dyDescent="0.25">
      <c r="A41" s="15" t="s">
        <v>421</v>
      </c>
      <c r="B41" s="15" t="s">
        <v>270</v>
      </c>
      <c r="C41" s="46" t="s">
        <v>271</v>
      </c>
      <c r="D41" s="35" t="s">
        <v>95</v>
      </c>
      <c r="E41" s="8">
        <v>960</v>
      </c>
      <c r="F41" s="9">
        <v>1005753.6</v>
      </c>
      <c r="G41" s="11">
        <f t="shared" si="1"/>
        <v>6.5324496261031316E-4</v>
      </c>
    </row>
    <row r="42" spans="1:7" x14ac:dyDescent="0.25">
      <c r="A42" s="15" t="s">
        <v>31</v>
      </c>
      <c r="B42" s="15" t="s">
        <v>184</v>
      </c>
      <c r="C42" s="15" t="s">
        <v>185</v>
      </c>
      <c r="D42" s="35" t="s">
        <v>136</v>
      </c>
      <c r="E42" s="8">
        <v>13000</v>
      </c>
      <c r="F42" s="9">
        <v>13746460</v>
      </c>
      <c r="G42" s="11">
        <f t="shared" si="1"/>
        <v>8.9284351045068756E-3</v>
      </c>
    </row>
    <row r="43" spans="1:7" x14ac:dyDescent="0.25">
      <c r="A43" s="15" t="s">
        <v>412</v>
      </c>
      <c r="B43" s="15" t="s">
        <v>260</v>
      </c>
      <c r="C43" s="15" t="s">
        <v>261</v>
      </c>
      <c r="D43" s="35" t="s">
        <v>70</v>
      </c>
      <c r="E43" s="8">
        <v>7000</v>
      </c>
      <c r="F43" s="9">
        <v>7272090</v>
      </c>
      <c r="G43" s="11">
        <f t="shared" si="1"/>
        <v>4.7232802946455604E-3</v>
      </c>
    </row>
    <row r="44" spans="1:7" ht="30" x14ac:dyDescent="0.25">
      <c r="A44" s="46" t="s">
        <v>761</v>
      </c>
      <c r="B44" s="46" t="s">
        <v>736</v>
      </c>
      <c r="C44" s="46" t="s">
        <v>295</v>
      </c>
      <c r="D44" s="46" t="s">
        <v>752</v>
      </c>
      <c r="E44" s="8">
        <v>2100</v>
      </c>
      <c r="F44" s="9">
        <v>2125179</v>
      </c>
      <c r="G44" s="11">
        <f t="shared" si="1"/>
        <v>1.3803206634261343E-3</v>
      </c>
    </row>
    <row r="45" spans="1:7" ht="30" x14ac:dyDescent="0.25">
      <c r="A45" s="15" t="s">
        <v>402</v>
      </c>
      <c r="B45" s="15" t="s">
        <v>258</v>
      </c>
      <c r="C45" s="15" t="s">
        <v>259</v>
      </c>
      <c r="D45" s="35" t="s">
        <v>77</v>
      </c>
      <c r="E45" s="8">
        <v>21849</v>
      </c>
      <c r="F45" s="9">
        <v>23143771.739999998</v>
      </c>
      <c r="G45" s="11">
        <f t="shared" si="1"/>
        <v>1.5032063822548508E-2</v>
      </c>
    </row>
    <row r="46" spans="1:7" ht="30" x14ac:dyDescent="0.25">
      <c r="A46" s="15" t="s">
        <v>434</v>
      </c>
      <c r="B46" s="15" t="s">
        <v>278</v>
      </c>
      <c r="C46" s="15" t="s">
        <v>279</v>
      </c>
      <c r="D46" s="38" t="s">
        <v>120</v>
      </c>
      <c r="E46" s="8">
        <v>7098</v>
      </c>
      <c r="F46" s="9">
        <v>7391005.4400000004</v>
      </c>
      <c r="G46" s="11">
        <f t="shared" si="1"/>
        <v>4.8005168187371357E-3</v>
      </c>
    </row>
    <row r="47" spans="1:7" x14ac:dyDescent="0.25">
      <c r="A47" s="15" t="s">
        <v>493</v>
      </c>
      <c r="B47" s="15" t="s">
        <v>561</v>
      </c>
      <c r="C47" s="15" t="s">
        <v>562</v>
      </c>
      <c r="D47" s="35" t="s">
        <v>525</v>
      </c>
      <c r="E47" s="8">
        <v>138</v>
      </c>
      <c r="F47" s="9">
        <v>122096.98</v>
      </c>
      <c r="G47" s="11">
        <f t="shared" si="1"/>
        <v>7.9302959626425558E-5</v>
      </c>
    </row>
    <row r="48" spans="1:7" x14ac:dyDescent="0.25">
      <c r="A48" s="15" t="s">
        <v>387</v>
      </c>
      <c r="B48" s="15" t="s">
        <v>240</v>
      </c>
      <c r="C48" s="52" t="s">
        <v>241</v>
      </c>
      <c r="D48" s="51" t="s">
        <v>86</v>
      </c>
      <c r="E48" s="8">
        <v>5500</v>
      </c>
      <c r="F48" s="9">
        <v>5821255</v>
      </c>
      <c r="G48" s="11">
        <f t="shared" si="1"/>
        <v>3.7809514227143694E-3</v>
      </c>
    </row>
    <row r="49" spans="1:7" x14ac:dyDescent="0.25">
      <c r="A49" s="15" t="s">
        <v>397</v>
      </c>
      <c r="B49" s="15" t="s">
        <v>254</v>
      </c>
      <c r="C49" s="15" t="s">
        <v>255</v>
      </c>
      <c r="D49" s="35" t="s">
        <v>52</v>
      </c>
      <c r="E49" s="8">
        <v>3000</v>
      </c>
      <c r="F49" s="9">
        <v>3180006.84</v>
      </c>
      <c r="G49" s="11">
        <f t="shared" si="1"/>
        <v>2.0654397352356884E-3</v>
      </c>
    </row>
    <row r="50" spans="1:7" x14ac:dyDescent="0.25">
      <c r="A50" s="15" t="s">
        <v>776</v>
      </c>
      <c r="B50" s="15" t="s">
        <v>324</v>
      </c>
      <c r="C50" s="15" t="s">
        <v>325</v>
      </c>
      <c r="D50" s="35" t="s">
        <v>63</v>
      </c>
      <c r="E50" s="8">
        <v>8000</v>
      </c>
      <c r="F50" s="9">
        <v>8322560</v>
      </c>
      <c r="G50" s="11">
        <f t="shared" si="1"/>
        <v>5.4055689147143879E-3</v>
      </c>
    </row>
    <row r="51" spans="1:7" ht="30" x14ac:dyDescent="0.25">
      <c r="A51" s="46" t="s">
        <v>370</v>
      </c>
      <c r="B51" s="46" t="s">
        <v>222</v>
      </c>
      <c r="C51" s="46" t="s">
        <v>223</v>
      </c>
      <c r="D51" s="46" t="s">
        <v>107</v>
      </c>
      <c r="E51" s="8">
        <v>4737</v>
      </c>
      <c r="F51" s="9">
        <v>5090569.68</v>
      </c>
      <c r="G51" s="11">
        <f t="shared" si="1"/>
        <v>3.3063654957603871E-3</v>
      </c>
    </row>
    <row r="52" spans="1:7" ht="30" x14ac:dyDescent="0.25">
      <c r="A52" s="15" t="s">
        <v>350</v>
      </c>
      <c r="B52" s="15" t="s">
        <v>202</v>
      </c>
      <c r="C52" s="15" t="s">
        <v>203</v>
      </c>
      <c r="D52" s="35" t="s">
        <v>127</v>
      </c>
      <c r="E52" s="8">
        <v>3100</v>
      </c>
      <c r="F52" s="9">
        <v>3177647.72</v>
      </c>
      <c r="G52" s="11">
        <f t="shared" si="1"/>
        <v>2.0639074680320777E-3</v>
      </c>
    </row>
    <row r="53" spans="1:7" x14ac:dyDescent="0.25">
      <c r="A53" s="15" t="s">
        <v>417</v>
      </c>
      <c r="B53" s="15" t="s">
        <v>264</v>
      </c>
      <c r="C53" s="15" t="s">
        <v>265</v>
      </c>
      <c r="D53" s="35" t="s">
        <v>75</v>
      </c>
      <c r="E53" s="8">
        <v>19000</v>
      </c>
      <c r="F53" s="9">
        <v>19545110</v>
      </c>
      <c r="G53" s="11">
        <f t="shared" si="1"/>
        <v>1.2694704399929027E-2</v>
      </c>
    </row>
    <row r="54" spans="1:7" x14ac:dyDescent="0.25">
      <c r="A54" s="15" t="s">
        <v>427</v>
      </c>
      <c r="B54" s="15" t="s">
        <v>274</v>
      </c>
      <c r="C54" s="15" t="s">
        <v>275</v>
      </c>
      <c r="D54" s="35" t="s">
        <v>90</v>
      </c>
      <c r="E54" s="8">
        <v>4973</v>
      </c>
      <c r="F54" s="9">
        <v>5102994.22</v>
      </c>
      <c r="G54" s="11">
        <f t="shared" si="1"/>
        <v>3.3144353333108075E-3</v>
      </c>
    </row>
    <row r="55" spans="1:7" x14ac:dyDescent="0.25">
      <c r="A55" s="15" t="s">
        <v>27</v>
      </c>
      <c r="B55" s="15" t="s">
        <v>184</v>
      </c>
      <c r="C55" s="46" t="s">
        <v>185</v>
      </c>
      <c r="D55" s="35" t="s">
        <v>132</v>
      </c>
      <c r="E55" s="8">
        <v>45075</v>
      </c>
      <c r="F55" s="9">
        <v>46820754.75</v>
      </c>
      <c r="G55" s="11">
        <f t="shared" si="1"/>
        <v>3.0410452605936878E-2</v>
      </c>
    </row>
    <row r="56" spans="1:7" x14ac:dyDescent="0.25">
      <c r="A56" s="15" t="s">
        <v>732</v>
      </c>
      <c r="B56" s="15" t="s">
        <v>298</v>
      </c>
      <c r="C56" s="46" t="s">
        <v>299</v>
      </c>
      <c r="D56" s="35" t="s">
        <v>729</v>
      </c>
      <c r="E56" s="8">
        <v>4000</v>
      </c>
      <c r="F56" s="9">
        <v>4165440</v>
      </c>
      <c r="G56" s="11">
        <f t="shared" si="1"/>
        <v>2.7054864104443703E-3</v>
      </c>
    </row>
    <row r="57" spans="1:7" x14ac:dyDescent="0.25">
      <c r="A57" s="15" t="s">
        <v>512</v>
      </c>
      <c r="B57" s="15" t="s">
        <v>270</v>
      </c>
      <c r="C57" s="15" t="s">
        <v>271</v>
      </c>
      <c r="D57" s="35" t="s">
        <v>544</v>
      </c>
      <c r="E57" s="8">
        <v>30000</v>
      </c>
      <c r="F57" s="9">
        <v>30758100</v>
      </c>
      <c r="G57" s="11">
        <f t="shared" si="1"/>
        <v>1.9977630589106791E-2</v>
      </c>
    </row>
    <row r="58" spans="1:7" x14ac:dyDescent="0.25">
      <c r="A58" s="15" t="s">
        <v>503</v>
      </c>
      <c r="B58" s="15" t="s">
        <v>220</v>
      </c>
      <c r="C58" s="15" t="s">
        <v>221</v>
      </c>
      <c r="D58" s="35" t="s">
        <v>535</v>
      </c>
      <c r="E58" s="8">
        <v>5000</v>
      </c>
      <c r="F58" s="9">
        <v>5146512.3</v>
      </c>
      <c r="G58" s="11">
        <f t="shared" si="1"/>
        <v>3.342700672398306E-3</v>
      </c>
    </row>
    <row r="59" spans="1:7" x14ac:dyDescent="0.25">
      <c r="A59" s="15" t="s">
        <v>499</v>
      </c>
      <c r="B59" s="15" t="s">
        <v>571</v>
      </c>
      <c r="C59" s="15" t="s">
        <v>572</v>
      </c>
      <c r="D59" s="35" t="s">
        <v>531</v>
      </c>
      <c r="E59" s="8">
        <v>14650</v>
      </c>
      <c r="F59" s="9">
        <v>14891432</v>
      </c>
      <c r="G59" s="11">
        <f t="shared" si="1"/>
        <v>9.6721035252113653E-3</v>
      </c>
    </row>
    <row r="60" spans="1:7" ht="30" x14ac:dyDescent="0.25">
      <c r="A60" s="15" t="s">
        <v>407</v>
      </c>
      <c r="B60" s="15" t="s">
        <v>258</v>
      </c>
      <c r="C60" s="15" t="s">
        <v>259</v>
      </c>
      <c r="D60" s="35" t="s">
        <v>78</v>
      </c>
      <c r="E60" s="8">
        <v>6200</v>
      </c>
      <c r="F60" s="9">
        <v>6112704</v>
      </c>
      <c r="G60" s="11">
        <f t="shared" si="1"/>
        <v>3.9702498662971845E-3</v>
      </c>
    </row>
    <row r="61" spans="1:7" ht="30" x14ac:dyDescent="0.25">
      <c r="A61" s="15" t="s">
        <v>435</v>
      </c>
      <c r="B61" s="15" t="s">
        <v>278</v>
      </c>
      <c r="C61" s="15" t="s">
        <v>279</v>
      </c>
      <c r="D61" s="46" t="s">
        <v>121</v>
      </c>
      <c r="E61" s="8">
        <v>5410</v>
      </c>
      <c r="F61" s="9">
        <v>5609088</v>
      </c>
      <c r="G61" s="11">
        <f t="shared" si="1"/>
        <v>3.6431472687126912E-3</v>
      </c>
    </row>
    <row r="62" spans="1:7" x14ac:dyDescent="0.25">
      <c r="A62" s="15" t="s">
        <v>505</v>
      </c>
      <c r="B62" s="15" t="s">
        <v>230</v>
      </c>
      <c r="C62" s="15" t="s">
        <v>231</v>
      </c>
      <c r="D62" s="35" t="s">
        <v>537</v>
      </c>
      <c r="E62" s="8">
        <v>20000</v>
      </c>
      <c r="F62" s="9">
        <v>20568000</v>
      </c>
      <c r="G62" s="11">
        <f t="shared" si="1"/>
        <v>1.3359079590636237E-2</v>
      </c>
    </row>
    <row r="63" spans="1:7" x14ac:dyDescent="0.25">
      <c r="A63" s="15" t="s">
        <v>507</v>
      </c>
      <c r="B63" s="15" t="s">
        <v>230</v>
      </c>
      <c r="C63" s="15" t="s">
        <v>231</v>
      </c>
      <c r="D63" s="35" t="s">
        <v>539</v>
      </c>
      <c r="E63" s="8">
        <v>5500</v>
      </c>
      <c r="F63" s="9">
        <v>5760700</v>
      </c>
      <c r="G63" s="11">
        <f t="shared" si="1"/>
        <v>3.7416204685812027E-3</v>
      </c>
    </row>
    <row r="64" spans="1:7" ht="30" x14ac:dyDescent="0.25">
      <c r="A64" s="15" t="s">
        <v>436</v>
      </c>
      <c r="B64" s="15" t="s">
        <v>278</v>
      </c>
      <c r="C64" s="15" t="s">
        <v>279</v>
      </c>
      <c r="D64" s="35" t="s">
        <v>122</v>
      </c>
      <c r="E64" s="8">
        <v>12170</v>
      </c>
      <c r="F64" s="9">
        <v>12536317</v>
      </c>
      <c r="G64" s="11">
        <f t="shared" si="1"/>
        <v>8.1424376009551786E-3</v>
      </c>
    </row>
    <row r="65" spans="1:7" x14ac:dyDescent="0.25">
      <c r="A65" s="15" t="s">
        <v>498</v>
      </c>
      <c r="B65" s="15" t="s">
        <v>190</v>
      </c>
      <c r="C65" s="15" t="s">
        <v>191</v>
      </c>
      <c r="D65" s="35" t="s">
        <v>530</v>
      </c>
      <c r="E65" s="8">
        <v>2500</v>
      </c>
      <c r="F65" s="9">
        <v>2552954.7999999998</v>
      </c>
      <c r="G65" s="11">
        <f t="shared" si="1"/>
        <v>1.658164447904357E-3</v>
      </c>
    </row>
    <row r="66" spans="1:7" x14ac:dyDescent="0.25">
      <c r="A66" s="15" t="s">
        <v>422</v>
      </c>
      <c r="B66" s="15" t="s">
        <v>270</v>
      </c>
      <c r="C66" s="15" t="s">
        <v>271</v>
      </c>
      <c r="D66" s="35" t="s">
        <v>96</v>
      </c>
      <c r="E66" s="8">
        <v>3400</v>
      </c>
      <c r="F66" s="9">
        <v>3472454</v>
      </c>
      <c r="G66" s="11">
        <f t="shared" si="1"/>
        <v>2.2553864916775167E-3</v>
      </c>
    </row>
    <row r="67" spans="1:7" x14ac:dyDescent="0.25">
      <c r="A67" s="15" t="s">
        <v>415</v>
      </c>
      <c r="B67" s="15" t="s">
        <v>260</v>
      </c>
      <c r="C67" s="15" t="s">
        <v>261</v>
      </c>
      <c r="D67" s="35" t="s">
        <v>72</v>
      </c>
      <c r="E67" s="8">
        <v>30048</v>
      </c>
      <c r="F67" s="9">
        <v>31108093.440000001</v>
      </c>
      <c r="G67" s="11">
        <f t="shared" si="1"/>
        <v>2.0204954112111487E-2</v>
      </c>
    </row>
    <row r="68" spans="1:7" x14ac:dyDescent="0.25">
      <c r="A68" s="15" t="s">
        <v>446</v>
      </c>
      <c r="B68" s="15" t="s">
        <v>284</v>
      </c>
      <c r="C68" s="15" t="s">
        <v>285</v>
      </c>
      <c r="D68" s="35" t="s">
        <v>149</v>
      </c>
      <c r="E68" s="8">
        <v>19998</v>
      </c>
      <c r="F68" s="9">
        <v>20405359.260000002</v>
      </c>
      <c r="G68" s="11">
        <f t="shared" si="1"/>
        <v>1.325344313641901E-2</v>
      </c>
    </row>
    <row r="69" spans="1:7" x14ac:dyDescent="0.25">
      <c r="A69" s="15" t="s">
        <v>45</v>
      </c>
      <c r="B69" s="15" t="s">
        <v>184</v>
      </c>
      <c r="C69" s="15" t="s">
        <v>185</v>
      </c>
      <c r="D69" s="35" t="s">
        <v>100</v>
      </c>
      <c r="E69" s="8">
        <v>19949</v>
      </c>
      <c r="F69" s="9">
        <v>22811660.870000001</v>
      </c>
      <c r="G69" s="11">
        <f t="shared" ref="G69:G100" si="2">F69/$F$226</f>
        <v>1.4816355170990485E-2</v>
      </c>
    </row>
    <row r="70" spans="1:7" x14ac:dyDescent="0.25">
      <c r="A70" s="15" t="s">
        <v>733</v>
      </c>
      <c r="B70" s="15" t="s">
        <v>314</v>
      </c>
      <c r="C70" s="15" t="s">
        <v>315</v>
      </c>
      <c r="D70" s="35" t="s">
        <v>730</v>
      </c>
      <c r="E70" s="8">
        <v>3000</v>
      </c>
      <c r="F70" s="9">
        <v>3040110</v>
      </c>
      <c r="G70" s="11">
        <f t="shared" si="2"/>
        <v>1.974575624965438E-3</v>
      </c>
    </row>
    <row r="71" spans="1:7" ht="30" x14ac:dyDescent="0.25">
      <c r="A71" s="15" t="s">
        <v>372</v>
      </c>
      <c r="B71" s="15" t="s">
        <v>222</v>
      </c>
      <c r="C71" s="15" t="s">
        <v>223</v>
      </c>
      <c r="D71" s="35" t="s">
        <v>108</v>
      </c>
      <c r="E71" s="8">
        <v>630</v>
      </c>
      <c r="F71" s="9">
        <v>639133.5</v>
      </c>
      <c r="G71" s="11">
        <f t="shared" si="2"/>
        <v>4.1512229169301368E-4</v>
      </c>
    </row>
    <row r="72" spans="1:7" ht="30" x14ac:dyDescent="0.25">
      <c r="A72" s="38" t="s">
        <v>374</v>
      </c>
      <c r="B72" s="38" t="s">
        <v>222</v>
      </c>
      <c r="C72" s="38" t="s">
        <v>223</v>
      </c>
      <c r="D72" s="38" t="s">
        <v>109</v>
      </c>
      <c r="E72" s="8">
        <v>2000</v>
      </c>
      <c r="F72" s="9">
        <v>2072400</v>
      </c>
      <c r="G72" s="11">
        <f t="shared" si="2"/>
        <v>1.3460402831405357E-3</v>
      </c>
    </row>
    <row r="73" spans="1:7" x14ac:dyDescent="0.25">
      <c r="A73" s="15" t="s">
        <v>478</v>
      </c>
      <c r="B73" s="15" t="s">
        <v>314</v>
      </c>
      <c r="C73" s="15" t="s">
        <v>315</v>
      </c>
      <c r="D73" s="35" t="s">
        <v>154</v>
      </c>
      <c r="E73" s="8">
        <v>5</v>
      </c>
      <c r="F73" s="9">
        <v>5165.8</v>
      </c>
      <c r="G73" s="11">
        <f t="shared" si="2"/>
        <v>3.3552281869558869E-6</v>
      </c>
    </row>
    <row r="74" spans="1:7" x14ac:dyDescent="0.25">
      <c r="A74" s="15" t="s">
        <v>763</v>
      </c>
      <c r="B74" s="15" t="s">
        <v>250</v>
      </c>
      <c r="C74" s="15" t="s">
        <v>251</v>
      </c>
      <c r="D74" s="39" t="s">
        <v>754</v>
      </c>
      <c r="E74" s="8">
        <v>8000</v>
      </c>
      <c r="F74" s="9">
        <v>8223760</v>
      </c>
      <c r="G74" s="11">
        <f t="shared" si="2"/>
        <v>5.3413975288939455E-3</v>
      </c>
    </row>
    <row r="75" spans="1:7" ht="30" x14ac:dyDescent="0.25">
      <c r="A75" s="46" t="s">
        <v>351</v>
      </c>
      <c r="B75" s="46" t="s">
        <v>202</v>
      </c>
      <c r="C75" s="46" t="s">
        <v>203</v>
      </c>
      <c r="D75" s="46" t="s">
        <v>128</v>
      </c>
      <c r="E75" s="8">
        <v>4500</v>
      </c>
      <c r="F75" s="9">
        <v>4691250</v>
      </c>
      <c r="G75" s="11">
        <f t="shared" si="2"/>
        <v>3.0470041875521321E-3</v>
      </c>
    </row>
    <row r="76" spans="1:7" ht="30" x14ac:dyDescent="0.25">
      <c r="A76" s="15" t="s">
        <v>461</v>
      </c>
      <c r="B76" s="15" t="s">
        <v>302</v>
      </c>
      <c r="C76" s="15" t="s">
        <v>303</v>
      </c>
      <c r="D76" s="35" t="s">
        <v>169</v>
      </c>
      <c r="E76" s="8">
        <v>5735</v>
      </c>
      <c r="F76" s="9">
        <v>6032646.5</v>
      </c>
      <c r="G76" s="11">
        <f t="shared" si="2"/>
        <v>3.918251883297994E-3</v>
      </c>
    </row>
    <row r="77" spans="1:7" x14ac:dyDescent="0.25">
      <c r="A77" s="15" t="s">
        <v>460</v>
      </c>
      <c r="B77" s="15" t="s">
        <v>300</v>
      </c>
      <c r="C77" s="15" t="s">
        <v>301</v>
      </c>
      <c r="D77" s="35" t="s">
        <v>166</v>
      </c>
      <c r="E77" s="8">
        <v>3000</v>
      </c>
      <c r="F77" s="9">
        <v>3048300</v>
      </c>
      <c r="G77" s="11">
        <f t="shared" si="2"/>
        <v>1.9798950951058171E-3</v>
      </c>
    </row>
    <row r="78" spans="1:7" x14ac:dyDescent="0.25">
      <c r="A78" s="15" t="s">
        <v>346</v>
      </c>
      <c r="B78" s="15" t="s">
        <v>198</v>
      </c>
      <c r="C78" s="15" t="s">
        <v>199</v>
      </c>
      <c r="D78" s="35" t="s">
        <v>113</v>
      </c>
      <c r="E78" s="8">
        <v>9996</v>
      </c>
      <c r="F78" s="9">
        <v>10166231.880000001</v>
      </c>
      <c r="G78" s="11">
        <f t="shared" si="2"/>
        <v>6.6030484646919232E-3</v>
      </c>
    </row>
    <row r="79" spans="1:7" x14ac:dyDescent="0.25">
      <c r="A79" s="15" t="s">
        <v>522</v>
      </c>
      <c r="B79" s="15" t="s">
        <v>314</v>
      </c>
      <c r="C79" s="15" t="s">
        <v>315</v>
      </c>
      <c r="D79" s="35" t="s">
        <v>555</v>
      </c>
      <c r="E79" s="8">
        <v>3500</v>
      </c>
      <c r="F79" s="9">
        <v>3646755</v>
      </c>
      <c r="G79" s="11">
        <f t="shared" si="2"/>
        <v>2.3685963775063523E-3</v>
      </c>
    </row>
    <row r="80" spans="1:7" ht="30" x14ac:dyDescent="0.25">
      <c r="A80" s="15" t="s">
        <v>375</v>
      </c>
      <c r="B80" s="15" t="s">
        <v>222</v>
      </c>
      <c r="C80" s="15" t="s">
        <v>223</v>
      </c>
      <c r="D80" s="35" t="s">
        <v>110</v>
      </c>
      <c r="E80" s="8">
        <v>5036</v>
      </c>
      <c r="F80" s="9">
        <v>5393404.9199999999</v>
      </c>
      <c r="G80" s="11">
        <f t="shared" si="2"/>
        <v>3.5030593927853496E-3</v>
      </c>
    </row>
    <row r="81" spans="1:7" x14ac:dyDescent="0.25">
      <c r="A81" s="15" t="s">
        <v>34</v>
      </c>
      <c r="B81" s="15" t="s">
        <v>184</v>
      </c>
      <c r="C81" s="15" t="s">
        <v>185</v>
      </c>
      <c r="D81" s="35" t="s">
        <v>139</v>
      </c>
      <c r="E81" s="8">
        <v>40000</v>
      </c>
      <c r="F81" s="9">
        <v>42700400</v>
      </c>
      <c r="G81" s="11">
        <f t="shared" si="2"/>
        <v>2.7734249423959724E-2</v>
      </c>
    </row>
    <row r="82" spans="1:7" x14ac:dyDescent="0.25">
      <c r="A82" s="15" t="s">
        <v>385</v>
      </c>
      <c r="B82" s="15" t="s">
        <v>238</v>
      </c>
      <c r="C82" s="15" t="s">
        <v>239</v>
      </c>
      <c r="D82" s="35" t="s">
        <v>84</v>
      </c>
      <c r="E82" s="8">
        <v>10000</v>
      </c>
      <c r="F82" s="9">
        <v>10318739.300000001</v>
      </c>
      <c r="G82" s="11">
        <f t="shared" si="2"/>
        <v>6.7021032469722908E-3</v>
      </c>
    </row>
    <row r="83" spans="1:7" x14ac:dyDescent="0.25">
      <c r="A83" s="15" t="s">
        <v>514</v>
      </c>
      <c r="B83" s="15" t="s">
        <v>274</v>
      </c>
      <c r="C83" s="15" t="s">
        <v>275</v>
      </c>
      <c r="D83" s="35" t="s">
        <v>546</v>
      </c>
      <c r="E83" s="8">
        <v>180</v>
      </c>
      <c r="F83" s="9">
        <v>192182.39999999999</v>
      </c>
      <c r="G83" s="11">
        <f t="shared" si="2"/>
        <v>1.2482399735120039E-4</v>
      </c>
    </row>
    <row r="84" spans="1:7" x14ac:dyDescent="0.25">
      <c r="A84" s="15" t="s">
        <v>513</v>
      </c>
      <c r="B84" s="15" t="s">
        <v>272</v>
      </c>
      <c r="C84" s="15" t="s">
        <v>273</v>
      </c>
      <c r="D84" s="35" t="s">
        <v>545</v>
      </c>
      <c r="E84" s="8">
        <v>9102</v>
      </c>
      <c r="F84" s="9">
        <v>9530977.2599999998</v>
      </c>
      <c r="G84" s="11">
        <f t="shared" si="2"/>
        <v>6.190445536410156E-3</v>
      </c>
    </row>
    <row r="85" spans="1:7" ht="30" x14ac:dyDescent="0.25">
      <c r="A85" s="15" t="s">
        <v>409</v>
      </c>
      <c r="B85" s="15" t="s">
        <v>258</v>
      </c>
      <c r="C85" s="15" t="s">
        <v>259</v>
      </c>
      <c r="D85" s="35" t="s">
        <v>79</v>
      </c>
      <c r="E85" s="8">
        <v>9000</v>
      </c>
      <c r="F85" s="9">
        <v>9216450</v>
      </c>
      <c r="G85" s="11">
        <f t="shared" si="2"/>
        <v>5.9861575794009801E-3</v>
      </c>
    </row>
    <row r="86" spans="1:7" x14ac:dyDescent="0.25">
      <c r="A86" s="15" t="s">
        <v>418</v>
      </c>
      <c r="B86" s="15" t="s">
        <v>266</v>
      </c>
      <c r="C86" s="15" t="s">
        <v>267</v>
      </c>
      <c r="D86" s="35" t="s">
        <v>85</v>
      </c>
      <c r="E86" s="8">
        <v>7000</v>
      </c>
      <c r="F86" s="9">
        <v>3645810</v>
      </c>
      <c r="G86" s="11">
        <f t="shared" si="2"/>
        <v>2.3679825924901548E-3</v>
      </c>
    </row>
    <row r="87" spans="1:7" ht="30" x14ac:dyDescent="0.25">
      <c r="A87" s="15" t="s">
        <v>395</v>
      </c>
      <c r="B87" s="15" t="s">
        <v>252</v>
      </c>
      <c r="C87" s="15" t="s">
        <v>253</v>
      </c>
      <c r="D87" s="35" t="s">
        <v>168</v>
      </c>
      <c r="E87" s="8">
        <v>19650</v>
      </c>
      <c r="F87" s="9">
        <v>20472352.5</v>
      </c>
      <c r="G87" s="11">
        <f t="shared" si="2"/>
        <v>1.3296955778639671E-2</v>
      </c>
    </row>
    <row r="88" spans="1:7" x14ac:dyDescent="0.25">
      <c r="A88" s="15" t="s">
        <v>347</v>
      </c>
      <c r="B88" s="15" t="s">
        <v>198</v>
      </c>
      <c r="C88" s="15" t="s">
        <v>199</v>
      </c>
      <c r="D88" s="46" t="s">
        <v>114</v>
      </c>
      <c r="E88" s="8">
        <v>47799</v>
      </c>
      <c r="F88" s="9">
        <v>49774054.68</v>
      </c>
      <c r="G88" s="11">
        <f t="shared" si="2"/>
        <v>3.2328644399980559E-2</v>
      </c>
    </row>
    <row r="89" spans="1:7" x14ac:dyDescent="0.25">
      <c r="A89" s="15" t="s">
        <v>391</v>
      </c>
      <c r="B89" s="15" t="s">
        <v>248</v>
      </c>
      <c r="C89" s="15" t="s">
        <v>249</v>
      </c>
      <c r="D89" s="35" t="s">
        <v>105</v>
      </c>
      <c r="E89" s="8">
        <v>15000</v>
      </c>
      <c r="F89" s="9">
        <v>15678750</v>
      </c>
      <c r="G89" s="11">
        <f t="shared" si="2"/>
        <v>1.0183472828261762E-2</v>
      </c>
    </row>
    <row r="90" spans="1:7" x14ac:dyDescent="0.25">
      <c r="A90" s="15" t="s">
        <v>35</v>
      </c>
      <c r="B90" s="15" t="s">
        <v>184</v>
      </c>
      <c r="C90" s="15" t="s">
        <v>185</v>
      </c>
      <c r="D90" s="35" t="s">
        <v>140</v>
      </c>
      <c r="E90" s="8">
        <v>73600</v>
      </c>
      <c r="F90" s="9">
        <v>77777536</v>
      </c>
      <c r="G90" s="11">
        <f t="shared" si="2"/>
        <v>5.0517128247159433E-2</v>
      </c>
    </row>
    <row r="91" spans="1:7" x14ac:dyDescent="0.25">
      <c r="A91" s="15" t="s">
        <v>358</v>
      </c>
      <c r="B91" s="15" t="s">
        <v>206</v>
      </c>
      <c r="C91" s="15" t="s">
        <v>207</v>
      </c>
      <c r="D91" s="35" t="s">
        <v>162</v>
      </c>
      <c r="E91" s="8">
        <v>23000</v>
      </c>
      <c r="F91" s="9">
        <v>23739680</v>
      </c>
      <c r="G91" s="11">
        <f t="shared" si="2"/>
        <v>1.541911097706317E-2</v>
      </c>
    </row>
    <row r="92" spans="1:7" ht="30" x14ac:dyDescent="0.25">
      <c r="A92" s="15" t="s">
        <v>520</v>
      </c>
      <c r="B92" s="15" t="s">
        <v>659</v>
      </c>
      <c r="C92" s="15" t="s">
        <v>311</v>
      </c>
      <c r="D92" s="35" t="s">
        <v>552</v>
      </c>
      <c r="E92" s="8">
        <v>6750</v>
      </c>
      <c r="F92" s="9">
        <v>7100325</v>
      </c>
      <c r="G92" s="11">
        <f t="shared" si="2"/>
        <v>4.6117175609871764E-3</v>
      </c>
    </row>
    <row r="93" spans="1:7" x14ac:dyDescent="0.25">
      <c r="A93" s="15" t="s">
        <v>36</v>
      </c>
      <c r="B93" s="15" t="s">
        <v>184</v>
      </c>
      <c r="C93" s="15" t="s">
        <v>185</v>
      </c>
      <c r="D93" s="35" t="s">
        <v>141</v>
      </c>
      <c r="E93" s="8">
        <v>10000</v>
      </c>
      <c r="F93" s="9">
        <v>10524300</v>
      </c>
      <c r="G93" s="11">
        <f t="shared" si="2"/>
        <v>6.8356165565797824E-3</v>
      </c>
    </row>
    <row r="94" spans="1:7" ht="30" x14ac:dyDescent="0.25">
      <c r="A94" s="15" t="s">
        <v>448</v>
      </c>
      <c r="B94" s="15" t="s">
        <v>286</v>
      </c>
      <c r="C94" s="15" t="s">
        <v>287</v>
      </c>
      <c r="D94" s="35" t="s">
        <v>151</v>
      </c>
      <c r="E94" s="8">
        <v>11500</v>
      </c>
      <c r="F94" s="9">
        <v>11764845</v>
      </c>
      <c r="G94" s="11">
        <f t="shared" si="2"/>
        <v>7.6413604009382919E-3</v>
      </c>
    </row>
    <row r="95" spans="1:7" x14ac:dyDescent="0.25">
      <c r="A95" s="15" t="s">
        <v>454</v>
      </c>
      <c r="B95" s="15" t="s">
        <v>292</v>
      </c>
      <c r="C95" s="15" t="s">
        <v>293</v>
      </c>
      <c r="D95" s="35" t="s">
        <v>158</v>
      </c>
      <c r="E95" s="8">
        <v>4545</v>
      </c>
      <c r="F95" s="9">
        <v>4539182.4000000004</v>
      </c>
      <c r="G95" s="11">
        <f t="shared" si="2"/>
        <v>2.9482350718599386E-3</v>
      </c>
    </row>
    <row r="96" spans="1:7" ht="30" x14ac:dyDescent="0.25">
      <c r="A96" s="15" t="s">
        <v>410</v>
      </c>
      <c r="B96" s="15" t="s">
        <v>258</v>
      </c>
      <c r="C96" s="15" t="s">
        <v>259</v>
      </c>
      <c r="D96" s="35" t="s">
        <v>80</v>
      </c>
      <c r="E96" s="8">
        <v>1973</v>
      </c>
      <c r="F96" s="9">
        <v>2086329.12</v>
      </c>
      <c r="G96" s="11">
        <f t="shared" si="2"/>
        <v>1.3550873573678561E-3</v>
      </c>
    </row>
    <row r="97" spans="1:7" ht="30" x14ac:dyDescent="0.25">
      <c r="A97" s="15" t="s">
        <v>353</v>
      </c>
      <c r="B97" s="15" t="s">
        <v>202</v>
      </c>
      <c r="C97" s="15" t="s">
        <v>203</v>
      </c>
      <c r="D97" s="39" t="s">
        <v>129</v>
      </c>
      <c r="E97" s="8">
        <v>4300</v>
      </c>
      <c r="F97" s="9">
        <v>4460462.71</v>
      </c>
      <c r="G97" s="11">
        <f t="shared" si="2"/>
        <v>2.8971060070962177E-3</v>
      </c>
    </row>
    <row r="98" spans="1:7" x14ac:dyDescent="0.25">
      <c r="A98" s="15" t="s">
        <v>424</v>
      </c>
      <c r="B98" s="15" t="s">
        <v>270</v>
      </c>
      <c r="C98" s="15" t="s">
        <v>271</v>
      </c>
      <c r="D98" s="35" t="s">
        <v>97</v>
      </c>
      <c r="E98" s="8">
        <v>2000</v>
      </c>
      <c r="F98" s="9">
        <v>2112140</v>
      </c>
      <c r="G98" s="11">
        <f t="shared" si="2"/>
        <v>1.3718517292185153E-3</v>
      </c>
    </row>
    <row r="99" spans="1:7" x14ac:dyDescent="0.25">
      <c r="A99" s="15" t="s">
        <v>477</v>
      </c>
      <c r="B99" s="15" t="s">
        <v>314</v>
      </c>
      <c r="C99" s="15" t="s">
        <v>315</v>
      </c>
      <c r="D99" s="35" t="s">
        <v>155</v>
      </c>
      <c r="E99" s="8">
        <v>1000</v>
      </c>
      <c r="F99" s="9">
        <v>1044830</v>
      </c>
      <c r="G99" s="11">
        <f t="shared" si="2"/>
        <v>6.7862539521025187E-4</v>
      </c>
    </row>
    <row r="100" spans="1:7" ht="30" x14ac:dyDescent="0.25">
      <c r="A100" s="15" t="s">
        <v>521</v>
      </c>
      <c r="B100" s="15" t="s">
        <v>583</v>
      </c>
      <c r="C100" s="15" t="s">
        <v>584</v>
      </c>
      <c r="D100" s="35" t="s">
        <v>553</v>
      </c>
      <c r="E100" s="8">
        <v>3500</v>
      </c>
      <c r="F100" s="9">
        <v>3545325</v>
      </c>
      <c r="G100" s="11">
        <f t="shared" si="2"/>
        <v>2.3027167857678152E-3</v>
      </c>
    </row>
    <row r="101" spans="1:7" ht="30" x14ac:dyDescent="0.25">
      <c r="A101" s="15" t="s">
        <v>720</v>
      </c>
      <c r="B101" s="15" t="s">
        <v>194</v>
      </c>
      <c r="C101" s="15" t="s">
        <v>195</v>
      </c>
      <c r="D101" s="35" t="s">
        <v>714</v>
      </c>
      <c r="E101" s="8">
        <v>4400</v>
      </c>
      <c r="F101" s="9">
        <v>4627040</v>
      </c>
      <c r="G101" s="11">
        <f t="shared" ref="G101:G132" si="3">F101/$F$226</f>
        <v>3.0052992818483809E-3</v>
      </c>
    </row>
    <row r="102" spans="1:7" ht="30" x14ac:dyDescent="0.25">
      <c r="A102" s="15" t="s">
        <v>472</v>
      </c>
      <c r="B102" s="15" t="s">
        <v>659</v>
      </c>
      <c r="C102" s="15" t="s">
        <v>311</v>
      </c>
      <c r="D102" s="35" t="s">
        <v>54</v>
      </c>
      <c r="E102" s="8">
        <v>20548</v>
      </c>
      <c r="F102" s="9">
        <v>21966839.399999999</v>
      </c>
      <c r="G102" s="11">
        <f t="shared" si="3"/>
        <v>1.4267636906812717E-2</v>
      </c>
    </row>
    <row r="103" spans="1:7" ht="30" x14ac:dyDescent="0.25">
      <c r="A103" s="52" t="s">
        <v>449</v>
      </c>
      <c r="B103" s="52" t="s">
        <v>286</v>
      </c>
      <c r="C103" s="52" t="s">
        <v>287</v>
      </c>
      <c r="D103" s="52" t="s">
        <v>152</v>
      </c>
      <c r="E103" s="8">
        <v>23500</v>
      </c>
      <c r="F103" s="9">
        <v>24169985</v>
      </c>
      <c r="G103" s="11">
        <f t="shared" si="3"/>
        <v>1.5698597497057761E-2</v>
      </c>
    </row>
    <row r="104" spans="1:7" x14ac:dyDescent="0.25">
      <c r="A104" s="38" t="s">
        <v>476</v>
      </c>
      <c r="B104" s="38" t="s">
        <v>312</v>
      </c>
      <c r="C104" s="39" t="s">
        <v>313</v>
      </c>
      <c r="D104" s="38" t="s">
        <v>117</v>
      </c>
      <c r="E104" s="8">
        <v>15000</v>
      </c>
      <c r="F104" s="9">
        <v>15485628.15</v>
      </c>
      <c r="G104" s="11">
        <f t="shared" si="3"/>
        <v>1.0058038650663507E-2</v>
      </c>
    </row>
    <row r="105" spans="1:7" x14ac:dyDescent="0.25">
      <c r="A105" s="15" t="s">
        <v>509</v>
      </c>
      <c r="B105" s="15" t="s">
        <v>250</v>
      </c>
      <c r="C105" s="15" t="s">
        <v>251</v>
      </c>
      <c r="D105" s="35" t="s">
        <v>541</v>
      </c>
      <c r="E105" s="8">
        <v>39</v>
      </c>
      <c r="F105" s="9">
        <v>39626.06</v>
      </c>
      <c r="G105" s="11">
        <f t="shared" si="3"/>
        <v>2.5737441141740905E-5</v>
      </c>
    </row>
    <row r="106" spans="1:7" x14ac:dyDescent="0.25">
      <c r="A106" s="15" t="s">
        <v>359</v>
      </c>
      <c r="B106" s="15" t="s">
        <v>208</v>
      </c>
      <c r="C106" s="15" t="s">
        <v>209</v>
      </c>
      <c r="D106" s="35" t="s">
        <v>163</v>
      </c>
      <c r="E106" s="8">
        <v>3550</v>
      </c>
      <c r="F106" s="9">
        <v>3612480</v>
      </c>
      <c r="G106" s="11">
        <f t="shared" si="3"/>
        <v>2.3463344923950603E-3</v>
      </c>
    </row>
    <row r="107" spans="1:7" x14ac:dyDescent="0.25">
      <c r="A107" s="15" t="s">
        <v>426</v>
      </c>
      <c r="B107" s="15" t="s">
        <v>272</v>
      </c>
      <c r="C107" s="15" t="s">
        <v>273</v>
      </c>
      <c r="D107" s="35" t="s">
        <v>89</v>
      </c>
      <c r="E107" s="8">
        <v>5494</v>
      </c>
      <c r="F107" s="9">
        <v>5563224.4000000004</v>
      </c>
      <c r="G107" s="11">
        <f t="shared" si="3"/>
        <v>3.6133584957297516E-3</v>
      </c>
    </row>
    <row r="108" spans="1:7" x14ac:dyDescent="0.25">
      <c r="A108" s="15" t="s">
        <v>413</v>
      </c>
      <c r="B108" s="15" t="s">
        <v>260</v>
      </c>
      <c r="C108" s="15" t="s">
        <v>261</v>
      </c>
      <c r="D108" s="35" t="s">
        <v>73</v>
      </c>
      <c r="E108" s="8">
        <v>3500</v>
      </c>
      <c r="F108" s="9">
        <v>3521875</v>
      </c>
      <c r="G108" s="11">
        <f t="shared" si="3"/>
        <v>2.2874858242547648E-3</v>
      </c>
    </row>
    <row r="109" spans="1:7" ht="30" x14ac:dyDescent="0.25">
      <c r="A109" s="15" t="s">
        <v>356</v>
      </c>
      <c r="B109" s="15" t="s">
        <v>202</v>
      </c>
      <c r="C109" s="15" t="s">
        <v>203</v>
      </c>
      <c r="D109" s="35" t="s">
        <v>130</v>
      </c>
      <c r="E109" s="8">
        <v>5000</v>
      </c>
      <c r="F109" s="9">
        <v>5031800</v>
      </c>
      <c r="G109" s="11">
        <f t="shared" si="3"/>
        <v>3.2681941211670277E-3</v>
      </c>
    </row>
    <row r="110" spans="1:7" x14ac:dyDescent="0.25">
      <c r="A110" s="15" t="s">
        <v>786</v>
      </c>
      <c r="B110" s="15" t="s">
        <v>212</v>
      </c>
      <c r="C110" s="15" t="s">
        <v>213</v>
      </c>
      <c r="D110" s="52" t="s">
        <v>785</v>
      </c>
      <c r="E110" s="8">
        <v>1499</v>
      </c>
      <c r="F110" s="9">
        <v>1489419.32</v>
      </c>
      <c r="G110" s="11">
        <f t="shared" si="3"/>
        <v>9.6738969465729797E-4</v>
      </c>
    </row>
    <row r="111" spans="1:7" x14ac:dyDescent="0.25">
      <c r="A111" s="15" t="s">
        <v>39</v>
      </c>
      <c r="B111" s="15" t="s">
        <v>184</v>
      </c>
      <c r="C111" s="15" t="s">
        <v>185</v>
      </c>
      <c r="D111" s="35" t="s">
        <v>144</v>
      </c>
      <c r="E111" s="8">
        <v>22100</v>
      </c>
      <c r="F111" s="9">
        <v>21444735</v>
      </c>
      <c r="G111" s="11">
        <f t="shared" si="3"/>
        <v>1.3928525946377996E-2</v>
      </c>
    </row>
    <row r="112" spans="1:7" x14ac:dyDescent="0.25">
      <c r="A112" s="15" t="s">
        <v>366</v>
      </c>
      <c r="B112" s="15" t="s">
        <v>218</v>
      </c>
      <c r="C112" s="15" t="s">
        <v>219</v>
      </c>
      <c r="D112" s="35" t="s">
        <v>171</v>
      </c>
      <c r="E112" s="8">
        <v>2350</v>
      </c>
      <c r="F112" s="9">
        <v>2411899</v>
      </c>
      <c r="G112" s="11">
        <f t="shared" si="3"/>
        <v>1.5665475838961471E-3</v>
      </c>
    </row>
    <row r="113" spans="1:8" x14ac:dyDescent="0.25">
      <c r="A113" s="15" t="s">
        <v>510</v>
      </c>
      <c r="B113" s="15" t="s">
        <v>577</v>
      </c>
      <c r="C113" s="15" t="s">
        <v>578</v>
      </c>
      <c r="D113" s="35" t="s">
        <v>542</v>
      </c>
      <c r="E113" s="8">
        <v>2314</v>
      </c>
      <c r="F113" s="9">
        <v>2438794.02</v>
      </c>
      <c r="G113" s="11">
        <f t="shared" si="3"/>
        <v>1.5840161132996745E-3</v>
      </c>
    </row>
    <row r="114" spans="1:8" x14ac:dyDescent="0.25">
      <c r="A114" s="15" t="s">
        <v>777</v>
      </c>
      <c r="B114" s="15" t="s">
        <v>184</v>
      </c>
      <c r="C114" s="15" t="s">
        <v>185</v>
      </c>
      <c r="D114" s="35" t="s">
        <v>773</v>
      </c>
      <c r="E114" s="8">
        <v>1900</v>
      </c>
      <c r="F114" s="9">
        <v>1892837</v>
      </c>
      <c r="G114" s="11">
        <f t="shared" si="3"/>
        <v>1.2294126864596034E-3</v>
      </c>
    </row>
    <row r="115" spans="1:8" x14ac:dyDescent="0.25">
      <c r="A115" s="46" t="s">
        <v>394</v>
      </c>
      <c r="B115" s="46" t="s">
        <v>250</v>
      </c>
      <c r="C115" s="46" t="s">
        <v>251</v>
      </c>
      <c r="D115" s="46" t="s">
        <v>161</v>
      </c>
      <c r="E115" s="8">
        <v>5000</v>
      </c>
      <c r="F115" s="9">
        <v>5006700</v>
      </c>
      <c r="G115" s="11">
        <f t="shared" si="3"/>
        <v>3.2518914715304577E-3</v>
      </c>
      <c r="H115" s="41"/>
    </row>
    <row r="116" spans="1:8" x14ac:dyDescent="0.25">
      <c r="A116" s="15" t="s">
        <v>382</v>
      </c>
      <c r="B116" s="15" t="s">
        <v>232</v>
      </c>
      <c r="C116" s="15" t="s">
        <v>233</v>
      </c>
      <c r="D116" s="35" t="s">
        <v>74</v>
      </c>
      <c r="E116" s="8">
        <v>5000</v>
      </c>
      <c r="F116" s="9">
        <v>5110650</v>
      </c>
      <c r="G116" s="11">
        <f t="shared" si="3"/>
        <v>3.3194078233121883E-3</v>
      </c>
    </row>
    <row r="117" spans="1:8" ht="30" x14ac:dyDescent="0.25">
      <c r="A117" s="15" t="s">
        <v>734</v>
      </c>
      <c r="B117" s="15" t="s">
        <v>214</v>
      </c>
      <c r="C117" s="15" t="s">
        <v>215</v>
      </c>
      <c r="D117" s="53" t="s">
        <v>731</v>
      </c>
      <c r="E117" s="8">
        <v>4600</v>
      </c>
      <c r="F117" s="9">
        <v>4626864</v>
      </c>
      <c r="G117" s="11">
        <f t="shared" si="3"/>
        <v>3.005184968448539E-3</v>
      </c>
    </row>
    <row r="118" spans="1:8" x14ac:dyDescent="0.25">
      <c r="A118" s="15" t="s">
        <v>445</v>
      </c>
      <c r="B118" s="15" t="s">
        <v>284</v>
      </c>
      <c r="C118" s="15" t="s">
        <v>285</v>
      </c>
      <c r="D118" s="52" t="s">
        <v>150</v>
      </c>
      <c r="E118" s="8">
        <v>950</v>
      </c>
      <c r="F118" s="9">
        <v>960326.5</v>
      </c>
      <c r="G118" s="11">
        <f t="shared" si="3"/>
        <v>6.2373969984914099E-4</v>
      </c>
    </row>
    <row r="119" spans="1:8" ht="30" x14ac:dyDescent="0.25">
      <c r="A119" s="38" t="s">
        <v>340</v>
      </c>
      <c r="B119" s="38" t="s">
        <v>194</v>
      </c>
      <c r="C119" s="38" t="s">
        <v>195</v>
      </c>
      <c r="D119" s="26" t="s">
        <v>694</v>
      </c>
      <c r="E119" s="8">
        <v>3200</v>
      </c>
      <c r="F119" s="9">
        <v>3293888</v>
      </c>
      <c r="G119" s="11">
        <f t="shared" si="3"/>
        <v>2.1394064544263719E-3</v>
      </c>
    </row>
    <row r="120" spans="1:8" ht="30" x14ac:dyDescent="0.25">
      <c r="A120" s="15" t="s">
        <v>376</v>
      </c>
      <c r="B120" s="15" t="s">
        <v>222</v>
      </c>
      <c r="C120" s="15" t="s">
        <v>223</v>
      </c>
      <c r="D120" s="35" t="s">
        <v>111</v>
      </c>
      <c r="E120" s="8">
        <v>13000</v>
      </c>
      <c r="F120" s="9">
        <v>13207350</v>
      </c>
      <c r="G120" s="11">
        <f t="shared" si="3"/>
        <v>8.5782788716155921E-3</v>
      </c>
    </row>
    <row r="121" spans="1:8" x14ac:dyDescent="0.25">
      <c r="A121" s="15" t="s">
        <v>517</v>
      </c>
      <c r="B121" s="15" t="s">
        <v>579</v>
      </c>
      <c r="C121" s="15" t="s">
        <v>580</v>
      </c>
      <c r="D121" s="35" t="s">
        <v>549</v>
      </c>
      <c r="E121" s="8">
        <v>11990</v>
      </c>
      <c r="F121" s="9">
        <v>11835029.609999999</v>
      </c>
      <c r="G121" s="11">
        <f t="shared" si="3"/>
        <v>7.6869458633569889E-3</v>
      </c>
    </row>
    <row r="122" spans="1:8" x14ac:dyDescent="0.25">
      <c r="A122" s="15" t="s">
        <v>425</v>
      </c>
      <c r="B122" s="15" t="s">
        <v>272</v>
      </c>
      <c r="C122" s="15" t="s">
        <v>273</v>
      </c>
      <c r="D122" s="35" t="s">
        <v>88</v>
      </c>
      <c r="E122" s="8">
        <v>3000</v>
      </c>
      <c r="F122" s="9">
        <v>2954160</v>
      </c>
      <c r="G122" s="11">
        <f t="shared" si="3"/>
        <v>1.9187504163493752E-3</v>
      </c>
    </row>
    <row r="123" spans="1:8" x14ac:dyDescent="0.25">
      <c r="A123" s="52" t="s">
        <v>506</v>
      </c>
      <c r="B123" s="52" t="s">
        <v>230</v>
      </c>
      <c r="C123" s="52" t="s">
        <v>231</v>
      </c>
      <c r="D123" s="52" t="s">
        <v>538</v>
      </c>
      <c r="E123" s="8">
        <v>3000</v>
      </c>
      <c r="F123" s="9">
        <v>2962410</v>
      </c>
      <c r="G123" s="11">
        <f t="shared" si="3"/>
        <v>1.9241088569669728E-3</v>
      </c>
    </row>
    <row r="124" spans="1:8" x14ac:dyDescent="0.25">
      <c r="A124" s="15" t="s">
        <v>381</v>
      </c>
      <c r="B124" s="15" t="s">
        <v>230</v>
      </c>
      <c r="C124" s="15" t="s">
        <v>231</v>
      </c>
      <c r="D124" s="35" t="s">
        <v>68</v>
      </c>
      <c r="E124" s="8">
        <v>1000</v>
      </c>
      <c r="F124" s="9">
        <v>981360</v>
      </c>
      <c r="G124" s="11">
        <f t="shared" si="3"/>
        <v>6.3740112539220043E-4</v>
      </c>
    </row>
    <row r="125" spans="1:8" x14ac:dyDescent="0.25">
      <c r="A125" s="15" t="s">
        <v>336</v>
      </c>
      <c r="B125" s="15" t="s">
        <v>190</v>
      </c>
      <c r="C125" s="15" t="s">
        <v>191</v>
      </c>
      <c r="D125" s="35" t="s">
        <v>53</v>
      </c>
      <c r="E125" s="8">
        <v>7185</v>
      </c>
      <c r="F125" s="9">
        <v>7387617</v>
      </c>
      <c r="G125" s="11">
        <f t="shared" si="3"/>
        <v>4.7983160000066756E-3</v>
      </c>
    </row>
    <row r="126" spans="1:8" x14ac:dyDescent="0.25">
      <c r="A126" s="15" t="s">
        <v>348</v>
      </c>
      <c r="B126" s="15" t="s">
        <v>200</v>
      </c>
      <c r="C126" s="15" t="s">
        <v>201</v>
      </c>
      <c r="D126" s="35" t="s">
        <v>116</v>
      </c>
      <c r="E126" s="8">
        <v>23500</v>
      </c>
      <c r="F126" s="9">
        <v>24046375</v>
      </c>
      <c r="G126" s="11">
        <f t="shared" si="3"/>
        <v>1.5618311818907306E-2</v>
      </c>
    </row>
    <row r="127" spans="1:8" x14ac:dyDescent="0.25">
      <c r="A127" s="15" t="s">
        <v>508</v>
      </c>
      <c r="B127" s="15" t="s">
        <v>248</v>
      </c>
      <c r="C127" s="15" t="s">
        <v>249</v>
      </c>
      <c r="D127" s="35" t="s">
        <v>540</v>
      </c>
      <c r="E127" s="8">
        <v>20109</v>
      </c>
      <c r="F127" s="9">
        <v>20865902.760000002</v>
      </c>
      <c r="G127" s="11">
        <f t="shared" si="3"/>
        <v>1.355256980266999E-2</v>
      </c>
    </row>
    <row r="128" spans="1:8" ht="30" x14ac:dyDescent="0.25">
      <c r="A128" s="15" t="s">
        <v>428</v>
      </c>
      <c r="B128" s="15" t="s">
        <v>276</v>
      </c>
      <c r="C128" s="15" t="s">
        <v>277</v>
      </c>
      <c r="D128" s="35" t="s">
        <v>156</v>
      </c>
      <c r="E128" s="8">
        <v>3250</v>
      </c>
      <c r="F128" s="9">
        <v>3146609.05</v>
      </c>
      <c r="G128" s="11">
        <f t="shared" si="3"/>
        <v>2.0437476049964157E-3</v>
      </c>
    </row>
    <row r="129" spans="1:7" x14ac:dyDescent="0.25">
      <c r="A129" s="15" t="s">
        <v>500</v>
      </c>
      <c r="B129" s="15" t="s">
        <v>573</v>
      </c>
      <c r="C129" s="15" t="s">
        <v>574</v>
      </c>
      <c r="D129" s="35" t="s">
        <v>532</v>
      </c>
      <c r="E129" s="8">
        <v>15000</v>
      </c>
      <c r="F129" s="9">
        <v>15495600</v>
      </c>
      <c r="G129" s="11">
        <f t="shared" si="3"/>
        <v>1.0064515446551093E-2</v>
      </c>
    </row>
    <row r="130" spans="1:7" x14ac:dyDescent="0.25">
      <c r="A130" s="15" t="s">
        <v>46</v>
      </c>
      <c r="B130" s="15" t="s">
        <v>184</v>
      </c>
      <c r="C130" s="15" t="s">
        <v>185</v>
      </c>
      <c r="D130" s="35" t="s">
        <v>101</v>
      </c>
      <c r="E130" s="8">
        <v>31000</v>
      </c>
      <c r="F130" s="9">
        <v>32099241.359999999</v>
      </c>
      <c r="G130" s="11">
        <f t="shared" si="3"/>
        <v>2.0848712569393357E-2</v>
      </c>
    </row>
    <row r="131" spans="1:7" x14ac:dyDescent="0.25">
      <c r="A131" s="15" t="s">
        <v>491</v>
      </c>
      <c r="B131" s="15" t="s">
        <v>559</v>
      </c>
      <c r="C131" s="15" t="s">
        <v>560</v>
      </c>
      <c r="D131" s="35" t="s">
        <v>523</v>
      </c>
      <c r="E131" s="8">
        <v>28800</v>
      </c>
      <c r="F131" s="9">
        <v>27961920</v>
      </c>
      <c r="G131" s="11">
        <f t="shared" si="3"/>
        <v>1.8161489439274758E-2</v>
      </c>
    </row>
    <row r="132" spans="1:7" ht="30" x14ac:dyDescent="0.25">
      <c r="A132" s="38" t="s">
        <v>468</v>
      </c>
      <c r="B132" s="15" t="s">
        <v>306</v>
      </c>
      <c r="C132" s="15" t="s">
        <v>307</v>
      </c>
      <c r="D132" s="35" t="s">
        <v>174</v>
      </c>
      <c r="E132" s="8">
        <v>9800</v>
      </c>
      <c r="F132" s="9">
        <v>9937102</v>
      </c>
      <c r="G132" s="11">
        <f t="shared" si="3"/>
        <v>6.454226785213465E-3</v>
      </c>
    </row>
    <row r="133" spans="1:7" x14ac:dyDescent="0.25">
      <c r="A133" s="15" t="s">
        <v>475</v>
      </c>
      <c r="B133" s="15" t="s">
        <v>312</v>
      </c>
      <c r="C133" s="15" t="s">
        <v>313</v>
      </c>
      <c r="D133" s="35" t="s">
        <v>118</v>
      </c>
      <c r="E133" s="8">
        <v>1500</v>
      </c>
      <c r="F133" s="9">
        <v>1476728.21</v>
      </c>
      <c r="G133" s="11">
        <f t="shared" ref="G133:G164" si="4">F133/$F$226</f>
        <v>9.5914671777167361E-4</v>
      </c>
    </row>
    <row r="134" spans="1:7" ht="30" x14ac:dyDescent="0.25">
      <c r="A134" s="15" t="s">
        <v>379</v>
      </c>
      <c r="B134" s="15" t="s">
        <v>228</v>
      </c>
      <c r="C134" s="15" t="s">
        <v>229</v>
      </c>
      <c r="D134" s="39" t="s">
        <v>60</v>
      </c>
      <c r="E134" s="8">
        <v>2500</v>
      </c>
      <c r="F134" s="9">
        <v>2481875</v>
      </c>
      <c r="G134" s="11">
        <f t="shared" si="4"/>
        <v>1.6119975524606337E-3</v>
      </c>
    </row>
    <row r="135" spans="1:7" ht="32.25" customHeight="1" x14ac:dyDescent="0.25">
      <c r="A135" s="38" t="s">
        <v>607</v>
      </c>
      <c r="B135" s="38" t="s">
        <v>326</v>
      </c>
      <c r="C135" s="15" t="s">
        <v>327</v>
      </c>
      <c r="D135" s="38" t="s">
        <v>51</v>
      </c>
      <c r="E135" s="8">
        <v>6555</v>
      </c>
      <c r="F135" s="9">
        <v>6638117.4000000004</v>
      </c>
      <c r="G135" s="11">
        <f t="shared" si="4"/>
        <v>4.3115100485505292E-3</v>
      </c>
    </row>
    <row r="136" spans="1:7" ht="32.25" customHeight="1" x14ac:dyDescent="0.25">
      <c r="A136" s="39" t="s">
        <v>722</v>
      </c>
      <c r="B136" s="39" t="s">
        <v>222</v>
      </c>
      <c r="C136" s="39" t="s">
        <v>223</v>
      </c>
      <c r="D136" s="39" t="s">
        <v>716</v>
      </c>
      <c r="E136" s="8">
        <v>9900</v>
      </c>
      <c r="F136" s="9">
        <v>9936828</v>
      </c>
      <c r="G136" s="11">
        <f t="shared" si="4"/>
        <v>6.4540488200341651E-3</v>
      </c>
    </row>
    <row r="137" spans="1:7" ht="30" x14ac:dyDescent="0.25">
      <c r="A137" s="38" t="s">
        <v>737</v>
      </c>
      <c r="B137" s="38" t="s">
        <v>736</v>
      </c>
      <c r="C137" s="40" t="s">
        <v>295</v>
      </c>
      <c r="D137" s="38" t="s">
        <v>735</v>
      </c>
      <c r="E137" s="8">
        <v>3800</v>
      </c>
      <c r="F137" s="9">
        <v>3798708</v>
      </c>
      <c r="G137" s="11">
        <f t="shared" si="4"/>
        <v>2.4672910595870574E-3</v>
      </c>
    </row>
    <row r="138" spans="1:7" x14ac:dyDescent="0.25">
      <c r="A138" s="46" t="s">
        <v>778</v>
      </c>
      <c r="B138" s="46" t="s">
        <v>198</v>
      </c>
      <c r="C138" s="40" t="s">
        <v>199</v>
      </c>
      <c r="D138" s="46" t="s">
        <v>774</v>
      </c>
      <c r="E138" s="8">
        <v>3000</v>
      </c>
      <c r="F138" s="9">
        <v>3043830</v>
      </c>
      <c r="G138" s="11">
        <f t="shared" si="4"/>
        <v>1.9769917945530093E-3</v>
      </c>
    </row>
    <row r="139" spans="1:7" x14ac:dyDescent="0.25">
      <c r="A139" s="46" t="s">
        <v>767</v>
      </c>
      <c r="B139" s="46" t="s">
        <v>766</v>
      </c>
      <c r="C139" s="40" t="s">
        <v>771</v>
      </c>
      <c r="D139" s="46" t="s">
        <v>758</v>
      </c>
      <c r="E139" s="8">
        <v>4000</v>
      </c>
      <c r="F139" s="9">
        <v>4027200</v>
      </c>
      <c r="G139" s="11">
        <f t="shared" si="4"/>
        <v>2.6156984309320427E-3</v>
      </c>
    </row>
    <row r="140" spans="1:7" ht="16.5" customHeight="1" x14ac:dyDescent="0.25">
      <c r="A140" s="15" t="s">
        <v>330</v>
      </c>
      <c r="B140" s="15"/>
      <c r="C140" s="15"/>
      <c r="D140" s="15"/>
      <c r="E140" s="8"/>
      <c r="F140" s="9">
        <f>SUM(F5:F139)</f>
        <v>1325346407.3299997</v>
      </c>
      <c r="G140" s="11">
        <f t="shared" si="4"/>
        <v>0.86082303289990569</v>
      </c>
    </row>
    <row r="141" spans="1:7" ht="16.5" customHeight="1" x14ac:dyDescent="0.25">
      <c r="A141" s="26"/>
      <c r="B141" s="26"/>
      <c r="C141" s="26"/>
      <c r="D141" s="26"/>
      <c r="E141" s="27"/>
      <c r="F141" s="28"/>
      <c r="G141" s="29"/>
    </row>
    <row r="142" spans="1:7" ht="16.5" customHeight="1" x14ac:dyDescent="0.25">
      <c r="A142" s="30" t="s">
        <v>612</v>
      </c>
      <c r="B142" s="26"/>
      <c r="C142" s="26"/>
      <c r="D142" s="26"/>
      <c r="E142" s="27"/>
      <c r="F142" s="28"/>
      <c r="G142" s="29"/>
    </row>
    <row r="143" spans="1:7" ht="45" x14ac:dyDescent="0.25">
      <c r="A143" s="17" t="s">
        <v>0</v>
      </c>
      <c r="B143" s="17" t="s">
        <v>20</v>
      </c>
      <c r="C143" s="17" t="s">
        <v>1</v>
      </c>
      <c r="D143" s="17" t="s">
        <v>22</v>
      </c>
      <c r="E143" s="17" t="s">
        <v>10</v>
      </c>
      <c r="F143" s="17" t="s">
        <v>6</v>
      </c>
      <c r="G143" s="17" t="s">
        <v>610</v>
      </c>
    </row>
    <row r="144" spans="1:7" ht="30" x14ac:dyDescent="0.25">
      <c r="A144" s="17" t="s">
        <v>479</v>
      </c>
      <c r="B144" s="17" t="s">
        <v>316</v>
      </c>
      <c r="C144" s="17" t="s">
        <v>317</v>
      </c>
      <c r="D144" s="17" t="s">
        <v>175</v>
      </c>
      <c r="E144" s="8">
        <v>27005</v>
      </c>
      <c r="F144" s="9">
        <v>3164986</v>
      </c>
      <c r="G144" s="11">
        <f t="shared" ref="G144:G162" si="5">F144/$F$226</f>
        <v>2.0556835801852111E-3</v>
      </c>
    </row>
    <row r="145" spans="1:7" ht="30" x14ac:dyDescent="0.25">
      <c r="A145" s="35" t="s">
        <v>480</v>
      </c>
      <c r="B145" s="35" t="s">
        <v>256</v>
      </c>
      <c r="C145" s="35" t="s">
        <v>257</v>
      </c>
      <c r="D145" s="35" t="s">
        <v>177</v>
      </c>
      <c r="E145" s="8">
        <v>170</v>
      </c>
      <c r="F145" s="9">
        <v>4488340</v>
      </c>
      <c r="G145" s="11">
        <f t="shared" si="5"/>
        <v>2.9152125286773752E-3</v>
      </c>
    </row>
    <row r="146" spans="1:7" x14ac:dyDescent="0.25">
      <c r="A146" s="35" t="s">
        <v>481</v>
      </c>
      <c r="B146" s="35" t="s">
        <v>318</v>
      </c>
      <c r="C146" s="38" t="s">
        <v>319</v>
      </c>
      <c r="D146" s="35" t="s">
        <v>176</v>
      </c>
      <c r="E146" s="8">
        <v>64850</v>
      </c>
      <c r="F146" s="9">
        <v>16930389.5</v>
      </c>
      <c r="G146" s="11">
        <f t="shared" si="5"/>
        <v>1.0996422638612021E-2</v>
      </c>
    </row>
    <row r="147" spans="1:7" x14ac:dyDescent="0.25">
      <c r="A147" s="17" t="s">
        <v>483</v>
      </c>
      <c r="B147" s="17" t="s">
        <v>270</v>
      </c>
      <c r="C147" s="17" t="s">
        <v>271</v>
      </c>
      <c r="D147" s="17" t="s">
        <v>179</v>
      </c>
      <c r="E147" s="8">
        <v>24750</v>
      </c>
      <c r="F147" s="9">
        <v>8375400</v>
      </c>
      <c r="G147" s="11">
        <f t="shared" si="5"/>
        <v>5.4398889149851592E-3</v>
      </c>
    </row>
    <row r="148" spans="1:7" ht="30" x14ac:dyDescent="0.25">
      <c r="A148" s="17" t="s">
        <v>482</v>
      </c>
      <c r="B148" s="17" t="s">
        <v>320</v>
      </c>
      <c r="C148" s="39" t="s">
        <v>321</v>
      </c>
      <c r="D148" s="17" t="s">
        <v>178</v>
      </c>
      <c r="E148" s="8">
        <v>1225</v>
      </c>
      <c r="F148" s="9">
        <v>7340200</v>
      </c>
      <c r="G148" s="11">
        <f t="shared" si="5"/>
        <v>4.7675182813685388E-3</v>
      </c>
    </row>
    <row r="149" spans="1:7" x14ac:dyDescent="0.25">
      <c r="A149" s="17" t="s">
        <v>486</v>
      </c>
      <c r="B149" s="17" t="s">
        <v>585</v>
      </c>
      <c r="C149" s="17" t="s">
        <v>586</v>
      </c>
      <c r="D149" s="17" t="s">
        <v>556</v>
      </c>
      <c r="E149" s="8">
        <v>43</v>
      </c>
      <c r="F149" s="9">
        <v>2007.03</v>
      </c>
      <c r="G149" s="11">
        <f t="shared" si="5"/>
        <v>1.3035819482105528E-6</v>
      </c>
    </row>
    <row r="150" spans="1:7" ht="16.5" customHeight="1" x14ac:dyDescent="0.25">
      <c r="A150" s="17" t="s">
        <v>490</v>
      </c>
      <c r="B150" s="17" t="s">
        <v>314</v>
      </c>
      <c r="C150" s="17" t="s">
        <v>315</v>
      </c>
      <c r="D150" s="17" t="s">
        <v>182</v>
      </c>
      <c r="E150" s="8">
        <v>65500</v>
      </c>
      <c r="F150" s="9">
        <v>20356090</v>
      </c>
      <c r="G150" s="11">
        <f t="shared" si="5"/>
        <v>1.3221442360178647E-2</v>
      </c>
    </row>
    <row r="151" spans="1:7" ht="30" x14ac:dyDescent="0.25">
      <c r="A151" s="17" t="s">
        <v>487</v>
      </c>
      <c r="B151" s="17" t="s">
        <v>296</v>
      </c>
      <c r="C151" s="17" t="s">
        <v>297</v>
      </c>
      <c r="D151" s="17" t="s">
        <v>183</v>
      </c>
      <c r="E151" s="8">
        <v>7650</v>
      </c>
      <c r="F151" s="9">
        <v>3832650</v>
      </c>
      <c r="G151" s="11">
        <f t="shared" si="5"/>
        <v>2.489336658549785E-3</v>
      </c>
    </row>
    <row r="152" spans="1:7" ht="16.5" customHeight="1" x14ac:dyDescent="0.25">
      <c r="A152" s="17" t="s">
        <v>747</v>
      </c>
      <c r="B152" s="17" t="s">
        <v>746</v>
      </c>
      <c r="C152" s="17" t="s">
        <v>749</v>
      </c>
      <c r="D152" s="17" t="s">
        <v>744</v>
      </c>
      <c r="E152" s="8">
        <v>6500</v>
      </c>
      <c r="F152" s="9">
        <v>1701960</v>
      </c>
      <c r="G152" s="11">
        <f t="shared" si="5"/>
        <v>1.1054365567910954E-3</v>
      </c>
    </row>
    <row r="153" spans="1:7" ht="16.5" customHeight="1" x14ac:dyDescent="0.25">
      <c r="A153" s="17" t="s">
        <v>748</v>
      </c>
      <c r="B153" s="17" t="s">
        <v>290</v>
      </c>
      <c r="C153" s="17" t="s">
        <v>291</v>
      </c>
      <c r="D153" s="17" t="s">
        <v>745</v>
      </c>
      <c r="E153" s="8">
        <v>1000</v>
      </c>
      <c r="F153" s="9">
        <v>1685600</v>
      </c>
      <c r="G153" s="11">
        <f t="shared" si="5"/>
        <v>1.0948106066694108E-3</v>
      </c>
    </row>
    <row r="154" spans="1:7" ht="30" x14ac:dyDescent="0.25">
      <c r="A154" s="17" t="s">
        <v>791</v>
      </c>
      <c r="B154" s="17" t="s">
        <v>790</v>
      </c>
      <c r="C154" s="55">
        <v>1027402166835</v>
      </c>
      <c r="D154" s="17" t="s">
        <v>787</v>
      </c>
      <c r="E154" s="8">
        <v>10000</v>
      </c>
      <c r="F154" s="9">
        <v>631150</v>
      </c>
      <c r="G154" s="11">
        <f t="shared" si="5"/>
        <v>4.0993694494506329E-4</v>
      </c>
    </row>
    <row r="155" spans="1:7" ht="16.5" customHeight="1" x14ac:dyDescent="0.25">
      <c r="A155" s="17" t="s">
        <v>485</v>
      </c>
      <c r="B155" s="17" t="s">
        <v>322</v>
      </c>
      <c r="C155" s="52" t="s">
        <v>323</v>
      </c>
      <c r="D155" s="17" t="s">
        <v>180</v>
      </c>
      <c r="E155" s="8">
        <v>444</v>
      </c>
      <c r="F155" s="9">
        <v>642645.6</v>
      </c>
      <c r="G155" s="11">
        <f t="shared" si="5"/>
        <v>4.1740342857702153E-4</v>
      </c>
    </row>
    <row r="156" spans="1:7" x14ac:dyDescent="0.25">
      <c r="A156" s="17" t="s">
        <v>653</v>
      </c>
      <c r="B156" s="17" t="s">
        <v>310</v>
      </c>
      <c r="C156" s="17" t="s">
        <v>311</v>
      </c>
      <c r="D156" s="17" t="s">
        <v>652</v>
      </c>
      <c r="E156" s="8">
        <v>41500</v>
      </c>
      <c r="F156" s="9">
        <v>1317583.5</v>
      </c>
      <c r="G156" s="11">
        <f t="shared" si="5"/>
        <v>8.5578096284563698E-4</v>
      </c>
    </row>
    <row r="157" spans="1:7" ht="30" x14ac:dyDescent="0.25">
      <c r="A157" s="52" t="s">
        <v>484</v>
      </c>
      <c r="B157" s="52" t="s">
        <v>278</v>
      </c>
      <c r="C157" s="52" t="s">
        <v>279</v>
      </c>
      <c r="D157" s="52" t="s">
        <v>181</v>
      </c>
      <c r="E157" s="8">
        <v>2704</v>
      </c>
      <c r="F157" s="9">
        <v>1436905.6</v>
      </c>
      <c r="G157" s="11">
        <f t="shared" si="5"/>
        <v>9.332816158416433E-4</v>
      </c>
    </row>
    <row r="158" spans="1:7" x14ac:dyDescent="0.25">
      <c r="A158" s="52" t="s">
        <v>789</v>
      </c>
      <c r="B158" s="52" t="s">
        <v>272</v>
      </c>
      <c r="C158" s="52" t="s">
        <v>273</v>
      </c>
      <c r="D158" s="52" t="s">
        <v>788</v>
      </c>
      <c r="E158" s="8">
        <v>200</v>
      </c>
      <c r="F158" s="9">
        <v>1091000</v>
      </c>
      <c r="G158" s="11">
        <f t="shared" si="5"/>
        <v>7.0861317743018944E-4</v>
      </c>
    </row>
    <row r="159" spans="1:7" x14ac:dyDescent="0.25">
      <c r="A159" s="52" t="s">
        <v>657</v>
      </c>
      <c r="B159" s="52" t="s">
        <v>656</v>
      </c>
      <c r="C159" s="53" t="s">
        <v>655</v>
      </c>
      <c r="D159" s="52" t="s">
        <v>654</v>
      </c>
      <c r="E159" s="8">
        <v>230000</v>
      </c>
      <c r="F159" s="9">
        <v>1164950</v>
      </c>
      <c r="G159" s="11">
        <f t="shared" si="5"/>
        <v>7.5664429060247405E-4</v>
      </c>
    </row>
    <row r="160" spans="1:7" ht="30" x14ac:dyDescent="0.25">
      <c r="A160" s="52" t="s">
        <v>489</v>
      </c>
      <c r="B160" s="52" t="s">
        <v>589</v>
      </c>
      <c r="C160" s="52" t="s">
        <v>590</v>
      </c>
      <c r="D160" s="52" t="s">
        <v>558</v>
      </c>
      <c r="E160" s="8">
        <v>3</v>
      </c>
      <c r="F160" s="9">
        <v>507.33</v>
      </c>
      <c r="G160" s="11">
        <f t="shared" si="5"/>
        <v>3.2951487012434277E-7</v>
      </c>
    </row>
    <row r="161" spans="1:7" ht="16.5" customHeight="1" x14ac:dyDescent="0.25">
      <c r="A161" s="17" t="s">
        <v>488</v>
      </c>
      <c r="B161" s="17" t="s">
        <v>587</v>
      </c>
      <c r="C161" s="17" t="s">
        <v>588</v>
      </c>
      <c r="D161" s="17" t="s">
        <v>557</v>
      </c>
      <c r="E161" s="8">
        <v>491</v>
      </c>
      <c r="F161" s="9">
        <v>2287569</v>
      </c>
      <c r="G161" s="11">
        <f t="shared" si="5"/>
        <v>1.4857942600190659E-3</v>
      </c>
    </row>
    <row r="162" spans="1:7" ht="16.5" customHeight="1" x14ac:dyDescent="0.25">
      <c r="A162" s="17" t="s">
        <v>330</v>
      </c>
      <c r="B162" s="17"/>
      <c r="C162" s="17"/>
      <c r="D162" s="17"/>
      <c r="E162" s="8"/>
      <c r="F162" s="9">
        <f>SUM(F144:F161)</f>
        <v>76449933.559999987</v>
      </c>
      <c r="G162" s="11">
        <f t="shared" si="5"/>
        <v>4.9654839903096666E-2</v>
      </c>
    </row>
    <row r="164" spans="1:7" x14ac:dyDescent="0.25">
      <c r="A164" t="s">
        <v>613</v>
      </c>
    </row>
    <row r="165" spans="1:7" ht="45" customHeight="1" x14ac:dyDescent="0.25">
      <c r="A165" s="15" t="s">
        <v>3</v>
      </c>
      <c r="B165" s="15" t="s">
        <v>1</v>
      </c>
      <c r="C165" s="23" t="s">
        <v>621</v>
      </c>
      <c r="D165" s="15" t="s">
        <v>7</v>
      </c>
      <c r="E165" s="15" t="s">
        <v>5</v>
      </c>
      <c r="F165" s="15" t="s">
        <v>12</v>
      </c>
      <c r="G165" s="17" t="s">
        <v>610</v>
      </c>
    </row>
    <row r="166" spans="1:7" ht="17.25" customHeight="1" x14ac:dyDescent="0.25">
      <c r="A166" s="39" t="s">
        <v>202</v>
      </c>
      <c r="B166" s="40" t="s">
        <v>203</v>
      </c>
      <c r="C166" s="42" t="s">
        <v>793</v>
      </c>
      <c r="D166" s="18">
        <v>44419</v>
      </c>
      <c r="E166" s="8">
        <v>25000000</v>
      </c>
      <c r="F166" s="9">
        <v>25065050.370000001</v>
      </c>
      <c r="G166" s="11">
        <f t="shared" ref="G166:G174" si="6">F166/$F$226</f>
        <v>1.6279949573907833E-2</v>
      </c>
    </row>
    <row r="167" spans="1:7" ht="17.25" customHeight="1" x14ac:dyDescent="0.25">
      <c r="A167" s="16" t="s">
        <v>202</v>
      </c>
      <c r="B167" s="16" t="s">
        <v>203</v>
      </c>
      <c r="C167" s="42" t="s">
        <v>794</v>
      </c>
      <c r="D167" s="18">
        <v>44403</v>
      </c>
      <c r="E167" s="8">
        <v>6500000</v>
      </c>
      <c r="F167" s="9">
        <v>6513885.46</v>
      </c>
      <c r="G167" s="11">
        <f t="shared" si="6"/>
        <v>4.2308204154233829E-3</v>
      </c>
    </row>
    <row r="168" spans="1:7" ht="17.25" customHeight="1" x14ac:dyDescent="0.25">
      <c r="A168" s="46" t="s">
        <v>202</v>
      </c>
      <c r="B168" s="46" t="s">
        <v>203</v>
      </c>
      <c r="C168" s="42" t="s">
        <v>738</v>
      </c>
      <c r="D168" s="18">
        <v>44357</v>
      </c>
      <c r="E168" s="8">
        <v>8500000</v>
      </c>
      <c r="F168" s="9">
        <v>8570497.5700000003</v>
      </c>
      <c r="G168" s="11">
        <f t="shared" si="6"/>
        <v>5.5666063384375956E-3</v>
      </c>
    </row>
    <row r="169" spans="1:7" ht="17.25" customHeight="1" x14ac:dyDescent="0.25">
      <c r="A169" s="46" t="s">
        <v>202</v>
      </c>
      <c r="B169" s="46" t="s">
        <v>203</v>
      </c>
      <c r="C169" s="42" t="s">
        <v>779</v>
      </c>
      <c r="D169" s="18">
        <v>44389</v>
      </c>
      <c r="E169" s="8">
        <v>8000000</v>
      </c>
      <c r="F169" s="9">
        <v>8052674.3300000001</v>
      </c>
      <c r="G169" s="11">
        <f t="shared" si="6"/>
        <v>5.2302760254737133E-3</v>
      </c>
    </row>
    <row r="170" spans="1:7" ht="16.5" customHeight="1" x14ac:dyDescent="0.25">
      <c r="A170" s="46" t="s">
        <v>202</v>
      </c>
      <c r="B170" s="46" t="s">
        <v>203</v>
      </c>
      <c r="C170" s="42" t="s">
        <v>739</v>
      </c>
      <c r="D170" s="18">
        <v>44375</v>
      </c>
      <c r="E170" s="8">
        <v>9500000</v>
      </c>
      <c r="F170" s="9">
        <v>9580216.4399999995</v>
      </c>
      <c r="G170" s="11">
        <f t="shared" si="6"/>
        <v>6.2224267754512714E-3</v>
      </c>
    </row>
    <row r="171" spans="1:7" ht="16.5" customHeight="1" x14ac:dyDescent="0.25">
      <c r="A171" s="52" t="s">
        <v>332</v>
      </c>
      <c r="B171" s="24">
        <v>1027700167110</v>
      </c>
      <c r="C171" s="42" t="s">
        <v>792</v>
      </c>
      <c r="D171" s="18">
        <v>44433</v>
      </c>
      <c r="E171" s="8">
        <v>11000000</v>
      </c>
      <c r="F171" s="9">
        <v>11014767.119999999</v>
      </c>
      <c r="G171" s="11">
        <f t="shared" si="6"/>
        <v>7.1541788520227091E-3</v>
      </c>
    </row>
    <row r="172" spans="1:7" ht="16.5" customHeight="1" x14ac:dyDescent="0.25">
      <c r="A172" s="46" t="s">
        <v>312</v>
      </c>
      <c r="B172" s="46" t="s">
        <v>313</v>
      </c>
      <c r="C172" s="42" t="s">
        <v>658</v>
      </c>
      <c r="D172" s="18">
        <v>44587</v>
      </c>
      <c r="E172" s="8">
        <v>10000000</v>
      </c>
      <c r="F172" s="9">
        <v>10238713.939999999</v>
      </c>
      <c r="G172" s="11">
        <f t="shared" si="6"/>
        <v>6.6501261391587289E-3</v>
      </c>
    </row>
    <row r="173" spans="1:7" ht="16.5" customHeight="1" x14ac:dyDescent="0.25">
      <c r="A173" s="16" t="s">
        <v>312</v>
      </c>
      <c r="B173" s="16" t="s">
        <v>313</v>
      </c>
      <c r="C173" s="42" t="s">
        <v>649</v>
      </c>
      <c r="D173" s="18">
        <v>44557</v>
      </c>
      <c r="E173" s="8">
        <v>17500000</v>
      </c>
      <c r="F173" s="9">
        <v>17910329.960000001</v>
      </c>
      <c r="G173" s="11">
        <f t="shared" si="6"/>
        <v>1.16329017614837E-2</v>
      </c>
    </row>
    <row r="174" spans="1:7" ht="17.25" customHeight="1" x14ac:dyDescent="0.25">
      <c r="A174" s="15" t="s">
        <v>330</v>
      </c>
      <c r="B174" s="15"/>
      <c r="C174" s="16"/>
      <c r="D174" s="15"/>
      <c r="E174" s="8"/>
      <c r="F174" s="9">
        <f>SUM(F166:F173)</f>
        <v>96946135.189999998</v>
      </c>
      <c r="G174" s="11">
        <f t="shared" si="6"/>
        <v>6.2967285881358928E-2</v>
      </c>
    </row>
    <row r="176" spans="1:7" x14ac:dyDescent="0.25">
      <c r="A176" t="s">
        <v>614</v>
      </c>
    </row>
    <row r="177" spans="1:7" ht="58.5" customHeight="1" x14ac:dyDescent="0.25">
      <c r="A177" s="15" t="s">
        <v>11</v>
      </c>
      <c r="B177" s="15" t="s">
        <v>8</v>
      </c>
      <c r="C177" s="15" t="s">
        <v>9</v>
      </c>
      <c r="D177" s="15" t="s">
        <v>17</v>
      </c>
      <c r="E177" s="15" t="s">
        <v>10</v>
      </c>
      <c r="F177" s="15" t="s">
        <v>6</v>
      </c>
      <c r="G177" s="17" t="s">
        <v>610</v>
      </c>
    </row>
    <row r="178" spans="1:7" ht="45" customHeight="1" x14ac:dyDescent="0.25">
      <c r="A178" s="16" t="s">
        <v>591</v>
      </c>
      <c r="B178" s="16" t="s">
        <v>592</v>
      </c>
      <c r="C178" s="16" t="s">
        <v>593</v>
      </c>
      <c r="D178" s="16" t="s">
        <v>594</v>
      </c>
      <c r="E178" s="19">
        <v>34678.27233</v>
      </c>
      <c r="F178" s="9">
        <v>25079326.550000001</v>
      </c>
      <c r="G178" s="11">
        <f>F178/$F$226</f>
        <v>1.6289222066365544E-2</v>
      </c>
    </row>
    <row r="179" spans="1:7" ht="17.25" customHeight="1" x14ac:dyDescent="0.25">
      <c r="A179" s="15" t="s">
        <v>330</v>
      </c>
      <c r="B179" s="15"/>
      <c r="C179" s="15"/>
      <c r="D179" s="15"/>
      <c r="E179" s="8"/>
      <c r="F179" s="9">
        <f>F178</f>
        <v>25079326.550000001</v>
      </c>
      <c r="G179" s="11">
        <f>F179/$F$226</f>
        <v>1.6289222066365544E-2</v>
      </c>
    </row>
    <row r="181" spans="1:7" x14ac:dyDescent="0.25">
      <c r="A181" t="s">
        <v>615</v>
      </c>
    </row>
    <row r="182" spans="1:7" ht="42.75" customHeight="1" x14ac:dyDescent="0.25">
      <c r="A182" s="15" t="s">
        <v>15</v>
      </c>
      <c r="B182" s="15" t="s">
        <v>14</v>
      </c>
      <c r="C182" s="15" t="s">
        <v>16</v>
      </c>
      <c r="D182" s="56" t="s">
        <v>13</v>
      </c>
      <c r="E182" s="58"/>
      <c r="F182" s="15" t="s">
        <v>6</v>
      </c>
      <c r="G182" s="17" t="s">
        <v>610</v>
      </c>
    </row>
    <row r="183" spans="1:7" ht="17.25" customHeight="1" x14ac:dyDescent="0.25">
      <c r="A183" s="15" t="s">
        <v>330</v>
      </c>
      <c r="B183" s="15"/>
      <c r="C183" s="15"/>
      <c r="D183" s="56"/>
      <c r="E183" s="58"/>
      <c r="F183" s="9"/>
      <c r="G183" s="11"/>
    </row>
    <row r="185" spans="1:7" x14ac:dyDescent="0.25">
      <c r="A185" t="s">
        <v>616</v>
      </c>
    </row>
    <row r="186" spans="1:7" ht="47.25" customHeight="1" x14ac:dyDescent="0.25">
      <c r="A186" s="15" t="s">
        <v>3</v>
      </c>
      <c r="B186" s="23" t="s">
        <v>1</v>
      </c>
      <c r="C186" s="23" t="s">
        <v>621</v>
      </c>
      <c r="D186" s="56" t="s">
        <v>4</v>
      </c>
      <c r="E186" s="58"/>
      <c r="F186" s="13" t="s">
        <v>18</v>
      </c>
      <c r="G186" s="17" t="s">
        <v>610</v>
      </c>
    </row>
    <row r="187" spans="1:7" x14ac:dyDescent="0.25">
      <c r="A187" s="16" t="s">
        <v>332</v>
      </c>
      <c r="B187" s="24">
        <v>1027700167110</v>
      </c>
      <c r="C187" s="43" t="s">
        <v>639</v>
      </c>
      <c r="D187" s="71" t="s">
        <v>331</v>
      </c>
      <c r="E187" s="71"/>
      <c r="F187" s="9">
        <v>29595.13</v>
      </c>
      <c r="G187" s="11">
        <f t="shared" ref="G187:G193" si="7">F187/$F$226</f>
        <v>1.9222272324252541E-5</v>
      </c>
    </row>
    <row r="188" spans="1:7" x14ac:dyDescent="0.25">
      <c r="A188" s="16" t="s">
        <v>332</v>
      </c>
      <c r="B188" s="24">
        <v>1027700167110</v>
      </c>
      <c r="C188" s="43" t="s">
        <v>640</v>
      </c>
      <c r="D188" s="71" t="s">
        <v>331</v>
      </c>
      <c r="E188" s="71"/>
      <c r="F188" s="9">
        <v>99281.16</v>
      </c>
      <c r="G188" s="11">
        <f t="shared" si="7"/>
        <v>6.448390306741982E-5</v>
      </c>
    </row>
    <row r="189" spans="1:7" ht="30" x14ac:dyDescent="0.25">
      <c r="A189" s="15" t="s">
        <v>595</v>
      </c>
      <c r="B189" s="24">
        <v>1021600000124</v>
      </c>
      <c r="C189" s="43" t="s">
        <v>641</v>
      </c>
      <c r="D189" s="71" t="s">
        <v>331</v>
      </c>
      <c r="E189" s="71"/>
      <c r="F189" s="9">
        <v>5970.5</v>
      </c>
      <c r="G189" s="11">
        <f t="shared" si="7"/>
        <v>3.8778872372565959E-6</v>
      </c>
    </row>
    <row r="190" spans="1:7" ht="30" x14ac:dyDescent="0.25">
      <c r="A190" s="16" t="s">
        <v>595</v>
      </c>
      <c r="B190" s="24">
        <v>1021600000124</v>
      </c>
      <c r="C190" s="43" t="s">
        <v>642</v>
      </c>
      <c r="D190" s="71" t="s">
        <v>331</v>
      </c>
      <c r="E190" s="71"/>
      <c r="F190" s="9">
        <v>28626.75</v>
      </c>
      <c r="G190" s="11">
        <f t="shared" si="7"/>
        <v>1.8593301812098693E-5</v>
      </c>
    </row>
    <row r="191" spans="1:7" ht="30" x14ac:dyDescent="0.25">
      <c r="A191" s="16" t="s">
        <v>595</v>
      </c>
      <c r="B191" s="24">
        <v>1021600000124</v>
      </c>
      <c r="C191" s="43" t="s">
        <v>643</v>
      </c>
      <c r="D191" s="71" t="s">
        <v>331</v>
      </c>
      <c r="E191" s="71"/>
      <c r="F191" s="9">
        <v>1267652.93</v>
      </c>
      <c r="G191" s="11">
        <f t="shared" si="7"/>
        <v>8.2335066050044864E-4</v>
      </c>
    </row>
    <row r="192" spans="1:7" x14ac:dyDescent="0.25">
      <c r="A192" s="15" t="s">
        <v>333</v>
      </c>
      <c r="B192" s="24">
        <v>1027700167110</v>
      </c>
      <c r="C192" s="43" t="s">
        <v>644</v>
      </c>
      <c r="D192" s="71" t="s">
        <v>331</v>
      </c>
      <c r="E192" s="71"/>
      <c r="F192" s="9">
        <v>1329503.6299999999</v>
      </c>
      <c r="G192" s="11">
        <f t="shared" si="7"/>
        <v>8.6352318208915749E-4</v>
      </c>
    </row>
    <row r="193" spans="1:9" x14ac:dyDescent="0.25">
      <c r="A193" s="15" t="s">
        <v>330</v>
      </c>
      <c r="B193" s="78"/>
      <c r="C193" s="78"/>
      <c r="D193" s="77"/>
      <c r="E193" s="77"/>
      <c r="F193" s="9">
        <f>SUM(F187:F192)</f>
        <v>2760630.0999999996</v>
      </c>
      <c r="G193" s="11">
        <f t="shared" si="7"/>
        <v>1.7930512070306337E-3</v>
      </c>
    </row>
    <row r="195" spans="1:9" ht="15.75" x14ac:dyDescent="0.25">
      <c r="A195" t="s">
        <v>617</v>
      </c>
      <c r="B195" s="12"/>
    </row>
    <row r="196" spans="1:9" ht="44.25" customHeight="1" x14ac:dyDescent="0.25">
      <c r="A196" s="15" t="s">
        <v>19</v>
      </c>
      <c r="B196" s="33" t="s">
        <v>1</v>
      </c>
      <c r="C196" s="33" t="s">
        <v>628</v>
      </c>
      <c r="D196" s="60" t="s">
        <v>632</v>
      </c>
      <c r="E196" s="61"/>
      <c r="F196" s="13" t="s">
        <v>18</v>
      </c>
      <c r="G196" s="17" t="s">
        <v>610</v>
      </c>
    </row>
    <row r="197" spans="1:9" ht="29.25" customHeight="1" x14ac:dyDescent="0.25">
      <c r="A197" s="16" t="s">
        <v>596</v>
      </c>
      <c r="B197" s="34">
        <v>1027700075941</v>
      </c>
      <c r="C197" s="23" t="s">
        <v>645</v>
      </c>
      <c r="D197" s="68" t="s">
        <v>646</v>
      </c>
      <c r="E197" s="69"/>
      <c r="F197" s="9">
        <v>79128.350000000006</v>
      </c>
      <c r="G197" s="11">
        <f>F197/$F$226</f>
        <v>5.1394492684058782E-5</v>
      </c>
    </row>
    <row r="198" spans="1:9" ht="30" x14ac:dyDescent="0.25">
      <c r="A198" s="15" t="s">
        <v>597</v>
      </c>
      <c r="B198" s="34">
        <v>1027708015576</v>
      </c>
      <c r="C198" s="23" t="s">
        <v>629</v>
      </c>
      <c r="D198" s="68" t="s">
        <v>647</v>
      </c>
      <c r="E198" s="69"/>
      <c r="F198" s="9">
        <v>87986.6</v>
      </c>
      <c r="G198" s="11">
        <f>F198/$F$226</f>
        <v>5.7147996514462975E-5</v>
      </c>
    </row>
    <row r="199" spans="1:9" ht="45" x14ac:dyDescent="0.25">
      <c r="A199" s="15" t="s">
        <v>334</v>
      </c>
      <c r="B199" s="34">
        <v>1047796383030</v>
      </c>
      <c r="C199" s="23" t="s">
        <v>631</v>
      </c>
      <c r="D199" s="68" t="s">
        <v>648</v>
      </c>
      <c r="E199" s="69"/>
      <c r="F199" s="9">
        <v>8719888.8000000007</v>
      </c>
      <c r="G199" s="11">
        <f>F199/$F$226</f>
        <v>5.6636371305278845E-3</v>
      </c>
    </row>
    <row r="200" spans="1:9" x14ac:dyDescent="0.25">
      <c r="A200" s="15" t="s">
        <v>330</v>
      </c>
      <c r="B200" s="59"/>
      <c r="C200" s="60"/>
      <c r="D200" s="60"/>
      <c r="E200" s="61"/>
      <c r="F200" s="9">
        <f>SUM(F197:F199)</f>
        <v>8887003.75</v>
      </c>
      <c r="G200" s="11">
        <f>F200/$F$226</f>
        <v>5.7721796197264053E-3</v>
      </c>
    </row>
    <row r="202" spans="1:9" x14ac:dyDescent="0.25">
      <c r="A202" t="s">
        <v>618</v>
      </c>
    </row>
    <row r="203" spans="1:9" ht="46.5" customHeight="1" x14ac:dyDescent="0.25">
      <c r="A203" s="15" t="s">
        <v>20</v>
      </c>
      <c r="B203" s="78" t="s">
        <v>1</v>
      </c>
      <c r="C203" s="78"/>
      <c r="D203" s="78" t="s">
        <v>22</v>
      </c>
      <c r="E203" s="78"/>
      <c r="F203" s="14" t="s">
        <v>21</v>
      </c>
      <c r="G203" s="17" t="s">
        <v>610</v>
      </c>
      <c r="H203" s="6"/>
      <c r="I203" s="6"/>
    </row>
    <row r="204" spans="1:9" ht="18" customHeight="1" x14ac:dyDescent="0.25">
      <c r="A204" s="52" t="s">
        <v>314</v>
      </c>
      <c r="B204" s="79" t="s">
        <v>315</v>
      </c>
      <c r="C204" s="80"/>
      <c r="D204" s="56" t="s">
        <v>554</v>
      </c>
      <c r="E204" s="58"/>
      <c r="F204" s="9">
        <v>102900</v>
      </c>
      <c r="G204" s="11">
        <f>F204/$F$226</f>
        <v>6.6834368430400084E-5</v>
      </c>
      <c r="H204" s="6"/>
      <c r="I204" s="6"/>
    </row>
    <row r="205" spans="1:9" ht="18" customHeight="1" x14ac:dyDescent="0.25">
      <c r="A205" s="52" t="s">
        <v>312</v>
      </c>
      <c r="B205" s="56" t="s">
        <v>313</v>
      </c>
      <c r="C205" s="58"/>
      <c r="D205" s="56" t="s">
        <v>118</v>
      </c>
      <c r="E205" s="58"/>
      <c r="F205" s="54">
        <v>42120</v>
      </c>
      <c r="G205" s="11">
        <f>F205/$F$226</f>
        <v>2.7357275007662309E-5</v>
      </c>
      <c r="H205" s="6"/>
      <c r="I205" s="6"/>
    </row>
    <row r="206" spans="1:9" ht="15" customHeight="1" x14ac:dyDescent="0.25">
      <c r="A206" s="15" t="s">
        <v>330</v>
      </c>
      <c r="B206" s="66"/>
      <c r="C206" s="67"/>
      <c r="D206" s="56"/>
      <c r="E206" s="58"/>
      <c r="F206" s="9">
        <f>F204+F205</f>
        <v>145020</v>
      </c>
      <c r="G206" s="11">
        <f>F206/$F$226</f>
        <v>9.4191643438062386E-5</v>
      </c>
    </row>
    <row r="208" spans="1:9" x14ac:dyDescent="0.25">
      <c r="A208" t="s">
        <v>619</v>
      </c>
    </row>
    <row r="209" spans="1:7" ht="42" customHeight="1" x14ac:dyDescent="0.25">
      <c r="A209" s="15" t="s">
        <v>23</v>
      </c>
      <c r="B209" s="56" t="s">
        <v>20</v>
      </c>
      <c r="C209" s="58"/>
      <c r="D209" s="15" t="s">
        <v>22</v>
      </c>
      <c r="E209" s="15" t="s">
        <v>24</v>
      </c>
      <c r="F209" s="15" t="s">
        <v>21</v>
      </c>
      <c r="G209" s="17" t="s">
        <v>610</v>
      </c>
    </row>
    <row r="210" spans="1:7" ht="42" customHeight="1" x14ac:dyDescent="0.25">
      <c r="A210" s="46" t="s">
        <v>335</v>
      </c>
      <c r="B210" s="66" t="s">
        <v>184</v>
      </c>
      <c r="C210" s="67"/>
      <c r="D210" s="52" t="s">
        <v>795</v>
      </c>
      <c r="E210" s="8">
        <v>1492</v>
      </c>
      <c r="F210" s="9">
        <v>1499292.04</v>
      </c>
      <c r="G210" s="11">
        <f>F210/$F$226</f>
        <v>9.7380210482143968E-4</v>
      </c>
    </row>
    <row r="211" spans="1:7" x14ac:dyDescent="0.25">
      <c r="A211" s="15" t="s">
        <v>330</v>
      </c>
      <c r="B211" s="62"/>
      <c r="C211" s="62"/>
      <c r="D211" s="7"/>
      <c r="E211" s="10"/>
      <c r="F211" s="9">
        <f>SUM(F210:F210)</f>
        <v>1499292.04</v>
      </c>
      <c r="G211" s="11">
        <f>F211/$F$226</f>
        <v>9.7380210482143968E-4</v>
      </c>
    </row>
    <row r="213" spans="1:7" x14ac:dyDescent="0.25">
      <c r="A213" t="s">
        <v>620</v>
      </c>
    </row>
    <row r="214" spans="1:7" ht="45" x14ac:dyDescent="0.25">
      <c r="A214" s="59" t="s">
        <v>25</v>
      </c>
      <c r="B214" s="60"/>
      <c r="C214" s="60"/>
      <c r="D214" s="60"/>
      <c r="E214" s="61"/>
      <c r="F214" s="15" t="s">
        <v>21</v>
      </c>
      <c r="G214" s="17" t="s">
        <v>610</v>
      </c>
    </row>
    <row r="215" spans="1:7" x14ac:dyDescent="0.25">
      <c r="A215" s="81" t="s">
        <v>598</v>
      </c>
      <c r="B215" s="82"/>
      <c r="C215" s="82"/>
      <c r="D215" s="82"/>
      <c r="E215" s="83"/>
      <c r="F215" s="9">
        <v>0.05</v>
      </c>
      <c r="G215" s="11">
        <f>F215/$F$226</f>
        <v>3.2475397682410149E-11</v>
      </c>
    </row>
    <row r="216" spans="1:7" x14ac:dyDescent="0.25">
      <c r="A216" s="81" t="s">
        <v>599</v>
      </c>
      <c r="B216" s="82"/>
      <c r="C216" s="82"/>
      <c r="D216" s="82"/>
      <c r="E216" s="83"/>
      <c r="F216" s="9">
        <v>11357.1</v>
      </c>
      <c r="G216" s="11">
        <f t="shared" ref="G216:G222" si="8">F216/$F$226</f>
        <v>7.376526780378006E-6</v>
      </c>
    </row>
    <row r="217" spans="1:7" x14ac:dyDescent="0.25">
      <c r="A217" s="47" t="s">
        <v>780</v>
      </c>
      <c r="B217" s="48"/>
      <c r="C217" s="48"/>
      <c r="D217" s="48"/>
      <c r="E217" s="49"/>
      <c r="F217" s="9">
        <v>586.66999999999996</v>
      </c>
      <c r="G217" s="11">
        <f t="shared" si="8"/>
        <v>3.810468311667912E-7</v>
      </c>
    </row>
    <row r="218" spans="1:7" x14ac:dyDescent="0.25">
      <c r="A218" s="81" t="s">
        <v>801</v>
      </c>
      <c r="B218" s="82"/>
      <c r="C218" s="82"/>
      <c r="D218" s="82"/>
      <c r="E218" s="83"/>
      <c r="F218" s="9">
        <v>793</v>
      </c>
      <c r="G218" s="11">
        <f t="shared" si="8"/>
        <v>5.1505980724302492E-7</v>
      </c>
    </row>
    <row r="219" spans="1:7" x14ac:dyDescent="0.25">
      <c r="A219" s="81" t="s">
        <v>797</v>
      </c>
      <c r="B219" s="82"/>
      <c r="C219" s="82"/>
      <c r="D219" s="82"/>
      <c r="E219" s="83"/>
      <c r="F219" s="9">
        <v>2500000</v>
      </c>
      <c r="G219" s="11">
        <f t="shared" si="8"/>
        <v>1.6237698841205072E-3</v>
      </c>
    </row>
    <row r="220" spans="1:7" x14ac:dyDescent="0.25">
      <c r="A220" s="81" t="s">
        <v>798</v>
      </c>
      <c r="B220" s="82"/>
      <c r="C220" s="82"/>
      <c r="D220" s="82"/>
      <c r="E220" s="83"/>
      <c r="F220" s="9">
        <v>144.78</v>
      </c>
      <c r="G220" s="11">
        <f t="shared" si="8"/>
        <v>9.4035761529186827E-8</v>
      </c>
    </row>
    <row r="221" spans="1:7" x14ac:dyDescent="0.25">
      <c r="A221" s="81" t="s">
        <v>800</v>
      </c>
      <c r="B221" s="82"/>
      <c r="C221" s="82"/>
      <c r="D221" s="82"/>
      <c r="E221" s="83"/>
      <c r="F221" s="9">
        <v>77.88</v>
      </c>
      <c r="G221" s="11">
        <f t="shared" si="8"/>
        <v>5.0583679430122039E-8</v>
      </c>
    </row>
    <row r="222" spans="1:7" x14ac:dyDescent="0.25">
      <c r="A222" s="81" t="s">
        <v>799</v>
      </c>
      <c r="B222" s="82"/>
      <c r="C222" s="82"/>
      <c r="D222" s="82"/>
      <c r="E222" s="83"/>
      <c r="F222" s="9">
        <v>205.17</v>
      </c>
      <c r="G222" s="11">
        <f t="shared" si="8"/>
        <v>1.3325954685000178E-7</v>
      </c>
    </row>
    <row r="223" spans="1:7" x14ac:dyDescent="0.25">
      <c r="A223" s="81" t="s">
        <v>796</v>
      </c>
      <c r="B223" s="82"/>
      <c r="C223" s="82"/>
      <c r="D223" s="82"/>
      <c r="E223" s="83"/>
      <c r="F223" s="9">
        <v>114.31</v>
      </c>
      <c r="G223" s="11">
        <f>F223/$F$226</f>
        <v>7.4245254181526078E-8</v>
      </c>
    </row>
    <row r="224" spans="1:7" x14ac:dyDescent="0.25">
      <c r="A224" s="56" t="s">
        <v>330</v>
      </c>
      <c r="B224" s="57"/>
      <c r="C224" s="57"/>
      <c r="D224" s="57"/>
      <c r="E224" s="58"/>
      <c r="F224" s="9">
        <f>SUM(F215:F223)</f>
        <v>2513278.9599999995</v>
      </c>
      <c r="G224" s="11">
        <f>F224/$F$226</f>
        <v>1.6323946742566834E-3</v>
      </c>
    </row>
    <row r="226" spans="1:7" x14ac:dyDescent="0.25">
      <c r="A226" s="72" t="s">
        <v>26</v>
      </c>
      <c r="B226" s="73"/>
      <c r="C226" s="73"/>
      <c r="D226" s="73"/>
      <c r="E226" s="74"/>
      <c r="F226" s="9">
        <f>F140+F174+F179+F183+F193+F200+F206+F211+F224+F162</f>
        <v>1539627027.4799995</v>
      </c>
      <c r="G226" s="11">
        <f>F226/$F$226</f>
        <v>1</v>
      </c>
    </row>
  </sheetData>
  <autoFilter ref="A143:I143">
    <sortState ref="A144:I162">
      <sortCondition ref="D143"/>
    </sortState>
  </autoFilter>
  <mergeCells count="39">
    <mergeCell ref="D188:E188"/>
    <mergeCell ref="D189:E189"/>
    <mergeCell ref="D190:E190"/>
    <mergeCell ref="D191:E191"/>
    <mergeCell ref="D192:E192"/>
    <mergeCell ref="A1:G1"/>
    <mergeCell ref="D182:E182"/>
    <mergeCell ref="D186:E186"/>
    <mergeCell ref="D187:E187"/>
    <mergeCell ref="D183:E183"/>
    <mergeCell ref="B193:C193"/>
    <mergeCell ref="D193:E193"/>
    <mergeCell ref="B200:E200"/>
    <mergeCell ref="D196:E196"/>
    <mergeCell ref="D197:E197"/>
    <mergeCell ref="D198:E198"/>
    <mergeCell ref="D199:E199"/>
    <mergeCell ref="A226:E226"/>
    <mergeCell ref="B209:C209"/>
    <mergeCell ref="B211:C211"/>
    <mergeCell ref="A214:E214"/>
    <mergeCell ref="A224:E224"/>
    <mergeCell ref="A215:E215"/>
    <mergeCell ref="A223:E223"/>
    <mergeCell ref="B210:C210"/>
    <mergeCell ref="A216:E216"/>
    <mergeCell ref="A218:E218"/>
    <mergeCell ref="A219:E219"/>
    <mergeCell ref="A220:E220"/>
    <mergeCell ref="A221:E221"/>
    <mergeCell ref="A222:E222"/>
    <mergeCell ref="B203:C203"/>
    <mergeCell ref="D203:E203"/>
    <mergeCell ref="B206:C206"/>
    <mergeCell ref="D206:E206"/>
    <mergeCell ref="D204:E204"/>
    <mergeCell ref="B204:C204"/>
    <mergeCell ref="B205:C205"/>
    <mergeCell ref="D205:E20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2021-11-26T10:54:51Z</dcterms:modified>
</cp:coreProperties>
</file>