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7555" windowHeight="1200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резервы'!$A$4:$Z$4</definedName>
  </definedNames>
  <calcPr calcId="145621"/>
</workbook>
</file>

<file path=xl/calcChain.xml><?xml version="1.0" encoding="utf-8"?>
<calcChain xmlns="http://schemas.openxmlformats.org/spreadsheetml/2006/main">
  <c r="F127" i="4" l="1"/>
  <c r="F249" i="1" l="1"/>
  <c r="F196" i="1"/>
  <c r="F180" i="1"/>
  <c r="F196" i="4" l="1"/>
  <c r="F187" i="4"/>
  <c r="F180" i="4"/>
  <c r="F161" i="4"/>
  <c r="F150" i="4"/>
  <c r="F214" i="4"/>
  <c r="F262" i="1" l="1"/>
  <c r="F220" i="1" l="1"/>
  <c r="F230" i="1"/>
  <c r="F240" i="1"/>
  <c r="F264" i="1" l="1"/>
  <c r="F204" i="4"/>
  <c r="G219" i="1" l="1"/>
  <c r="G215" i="1"/>
  <c r="G218" i="1"/>
  <c r="G214" i="1"/>
  <c r="G217" i="1"/>
  <c r="G213" i="1"/>
  <c r="G216" i="1"/>
  <c r="G212" i="1"/>
  <c r="G175" i="1"/>
  <c r="G178" i="1"/>
  <c r="G177" i="1"/>
  <c r="G176" i="1"/>
  <c r="G179" i="1"/>
  <c r="G257" i="1"/>
  <c r="G34" i="1"/>
  <c r="G237" i="1"/>
  <c r="G256" i="1"/>
  <c r="G174" i="1"/>
  <c r="G234" i="1"/>
  <c r="G248" i="1"/>
  <c r="G180" i="1"/>
  <c r="G235" i="1"/>
  <c r="G254" i="1"/>
  <c r="G236" i="1"/>
  <c r="G13" i="1"/>
  <c r="G93" i="1"/>
  <c r="G173" i="1"/>
  <c r="G170" i="1"/>
  <c r="G172" i="1"/>
  <c r="G169" i="1"/>
  <c r="G171" i="1"/>
  <c r="G39" i="1"/>
  <c r="G97" i="1"/>
  <c r="G239" i="1"/>
  <c r="G238" i="1"/>
  <c r="G166" i="1"/>
  <c r="G165" i="1"/>
  <c r="G168" i="1"/>
  <c r="G164" i="1"/>
  <c r="G132" i="1"/>
  <c r="G149" i="1"/>
  <c r="G167" i="1"/>
  <c r="G260" i="1"/>
  <c r="G261" i="1"/>
  <c r="G152" i="1"/>
  <c r="G27" i="1"/>
  <c r="G30" i="1"/>
  <c r="G119" i="1"/>
  <c r="G79" i="1"/>
  <c r="G247" i="1" l="1"/>
  <c r="G253" i="1"/>
  <c r="G68" i="1"/>
  <c r="G11" i="1"/>
  <c r="G41" i="1"/>
  <c r="G163" i="1"/>
  <c r="G31" i="1"/>
  <c r="G259" i="1"/>
  <c r="G258" i="1"/>
  <c r="G255" i="1"/>
  <c r="G196" i="1"/>
  <c r="G161" i="1"/>
  <c r="G162" i="1"/>
  <c r="G153" i="1"/>
  <c r="G249" i="1"/>
  <c r="G240" i="1"/>
  <c r="G159" i="1"/>
  <c r="G158" i="1"/>
  <c r="G160" i="1"/>
  <c r="G23" i="1"/>
  <c r="G83" i="1"/>
  <c r="G157" i="1"/>
  <c r="G134" i="1"/>
  <c r="G86" i="1"/>
  <c r="G156" i="1"/>
  <c r="G246" i="1"/>
  <c r="G230" i="1"/>
  <c r="G154" i="1"/>
  <c r="G118" i="1"/>
  <c r="G155" i="1"/>
  <c r="G146" i="1"/>
  <c r="G144" i="1"/>
  <c r="G104" i="1"/>
  <c r="G6" i="1"/>
  <c r="G44" i="1"/>
  <c r="F166" i="4"/>
  <c r="F216" i="4" l="1"/>
  <c r="G126" i="4" s="1"/>
  <c r="G124" i="4" l="1"/>
  <c r="G125" i="4"/>
  <c r="G213" i="4"/>
  <c r="G123" i="4"/>
  <c r="G121" i="4"/>
  <c r="G212" i="4"/>
  <c r="G210" i="4"/>
  <c r="G134" i="4"/>
  <c r="G155" i="4"/>
  <c r="G32" i="4"/>
  <c r="G73" i="4"/>
  <c r="G180" i="4"/>
  <c r="G204" i="4"/>
  <c r="G25" i="4"/>
  <c r="G132" i="4"/>
  <c r="G203" i="4"/>
  <c r="G83" i="4"/>
  <c r="G133" i="4"/>
  <c r="G174" i="4"/>
  <c r="G61" i="4"/>
  <c r="G21" i="4"/>
  <c r="G35" i="4"/>
  <c r="G115" i="4"/>
  <c r="G5" i="4"/>
  <c r="G148" i="4"/>
  <c r="G166" i="4"/>
  <c r="G201" i="4"/>
  <c r="G98" i="4"/>
  <c r="G58" i="4"/>
  <c r="G19" i="4"/>
  <c r="G104" i="4"/>
  <c r="G187" i="4"/>
  <c r="G176" i="4"/>
  <c r="G147" i="4"/>
  <c r="G161" i="4"/>
  <c r="G84" i="4"/>
  <c r="G49" i="4"/>
  <c r="G101" i="4"/>
  <c r="G97" i="4"/>
  <c r="G191" i="4"/>
  <c r="G135" i="4"/>
  <c r="G179" i="4"/>
  <c r="G146" i="4"/>
  <c r="G138" i="4"/>
  <c r="G141" i="4"/>
  <c r="G150" i="4"/>
  <c r="G53" i="4"/>
  <c r="G102" i="4"/>
  <c r="G10" i="4"/>
  <c r="G57" i="4"/>
  <c r="G54" i="4"/>
  <c r="G160" i="4"/>
  <c r="G142" i="4"/>
  <c r="G139" i="4"/>
  <c r="G131" i="4"/>
  <c r="G211" i="4"/>
  <c r="G43" i="4"/>
  <c r="G27" i="4"/>
  <c r="G78" i="4"/>
  <c r="G12" i="4"/>
  <c r="G48" i="4"/>
  <c r="G62" i="4"/>
  <c r="G216" i="4"/>
  <c r="G109" i="4"/>
  <c r="G149" i="4"/>
  <c r="G175" i="4"/>
  <c r="G77" i="4"/>
  <c r="G89" i="4"/>
  <c r="G7" i="4"/>
  <c r="G107" i="4"/>
  <c r="G31" i="4"/>
  <c r="G91" i="4"/>
  <c r="G33" i="4"/>
  <c r="G71" i="4"/>
  <c r="G9" i="4"/>
  <c r="G6" i="4"/>
  <c r="G159" i="4"/>
  <c r="G193" i="4"/>
  <c r="G68" i="4"/>
  <c r="G26" i="4"/>
  <c r="G79" i="4"/>
  <c r="G44" i="4"/>
  <c r="G208" i="4"/>
  <c r="G117" i="4"/>
  <c r="G158" i="4"/>
  <c r="G122" i="4"/>
  <c r="G178" i="4"/>
  <c r="G106" i="4"/>
  <c r="G103" i="4"/>
  <c r="G51" i="4"/>
  <c r="G72" i="4"/>
  <c r="G93" i="4"/>
  <c r="G42" i="4"/>
  <c r="G110" i="4"/>
  <c r="G75" i="4"/>
  <c r="G41" i="4"/>
  <c r="G14" i="4"/>
  <c r="G90" i="4"/>
  <c r="G56" i="4"/>
  <c r="G23" i="4"/>
  <c r="G196" i="4"/>
  <c r="G30" i="4"/>
  <c r="G184" i="4"/>
  <c r="G192" i="4"/>
  <c r="G119" i="4"/>
  <c r="G96" i="4"/>
  <c r="G66" i="4"/>
  <c r="G39" i="4"/>
  <c r="G111" i="4"/>
  <c r="G65" i="4"/>
  <c r="G13" i="4"/>
  <c r="G85" i="4"/>
  <c r="G47" i="4"/>
  <c r="G38" i="4"/>
  <c r="G15" i="4"/>
  <c r="G105" i="4"/>
  <c r="G87" i="4"/>
  <c r="G52" i="4"/>
  <c r="G37" i="4"/>
  <c r="G24" i="4"/>
  <c r="G11" i="4"/>
  <c r="G100" i="4"/>
  <c r="G86" i="4"/>
  <c r="G67" i="4"/>
  <c r="G55" i="4"/>
  <c r="G40" i="4"/>
  <c r="G17" i="4"/>
  <c r="G63" i="4"/>
  <c r="G202" i="4"/>
  <c r="G113" i="4"/>
  <c r="G36" i="4"/>
  <c r="G76" i="4"/>
  <c r="G186" i="4"/>
  <c r="G200" i="4"/>
  <c r="G70" i="4"/>
  <c r="G195" i="4"/>
  <c r="G120" i="4"/>
  <c r="G209" i="4"/>
  <c r="G144" i="4"/>
  <c r="G165" i="4"/>
  <c r="G136" i="4"/>
  <c r="G137" i="4"/>
  <c r="G143" i="4"/>
  <c r="G154" i="4"/>
  <c r="G140" i="4"/>
  <c r="G145" i="4"/>
  <c r="G127" i="4"/>
  <c r="G177" i="4"/>
  <c r="G92" i="4"/>
  <c r="G60" i="4"/>
  <c r="G20" i="4"/>
  <c r="G82" i="4"/>
  <c r="G16" i="4"/>
  <c r="G81" i="4"/>
  <c r="G99" i="4"/>
  <c r="G69" i="4"/>
  <c r="G46" i="4"/>
  <c r="G22" i="4"/>
  <c r="G8" i="4"/>
  <c r="G95" i="4"/>
  <c r="G80" i="4"/>
  <c r="G64" i="4"/>
  <c r="G45" i="4"/>
  <c r="G29" i="4"/>
  <c r="G18" i="4"/>
  <c r="G108" i="4"/>
  <c r="G94" i="4"/>
  <c r="G74" i="4"/>
  <c r="G59" i="4"/>
  <c r="G50" i="4"/>
  <c r="G28" i="4"/>
  <c r="G185" i="4"/>
  <c r="G114" i="4"/>
  <c r="G214" i="4"/>
  <c r="G116" i="4"/>
  <c r="G112" i="4"/>
  <c r="G156" i="4"/>
  <c r="G118" i="4"/>
  <c r="G157" i="4"/>
  <c r="G194" i="4"/>
  <c r="G34" i="4"/>
  <c r="G88" i="4"/>
  <c r="G151" i="1"/>
  <c r="G244" i="1"/>
  <c r="G10" i="1"/>
  <c r="G195" i="1"/>
  <c r="G245" i="1" l="1"/>
  <c r="G147" i="1"/>
  <c r="G140" i="1"/>
  <c r="G148" i="1"/>
  <c r="G139" i="1"/>
  <c r="G35" i="1"/>
  <c r="G109" i="1"/>
  <c r="G136" i="1"/>
  <c r="G28" i="1"/>
  <c r="G102" i="1"/>
  <c r="G105" i="1"/>
  <c r="G87" i="1"/>
  <c r="G45" i="1"/>
  <c r="G47" i="1"/>
  <c r="G85" i="1"/>
  <c r="G145" i="1"/>
  <c r="G78" i="1"/>
  <c r="G21" i="1"/>
  <c r="G40" i="1"/>
  <c r="G116" i="1"/>
  <c r="G62" i="1"/>
  <c r="G51" i="1"/>
  <c r="G65" i="1"/>
  <c r="G114" i="1"/>
  <c r="G113" i="1"/>
  <c r="G143" i="1"/>
  <c r="G82" i="1"/>
  <c r="G32" i="1"/>
  <c r="G108" i="1"/>
  <c r="G53" i="1"/>
  <c r="G89" i="1"/>
  <c r="G48" i="1"/>
  <c r="G49" i="1"/>
  <c r="G71" i="1"/>
  <c r="G138" i="1"/>
  <c r="G130" i="1"/>
  <c r="G70" i="1"/>
  <c r="G98" i="1"/>
  <c r="G18" i="1"/>
  <c r="G150" i="1"/>
  <c r="G96" i="1"/>
  <c r="G54" i="1"/>
  <c r="G90" i="1"/>
  <c r="G115" i="1"/>
  <c r="G137" i="1"/>
  <c r="G84" i="1"/>
  <c r="G25" i="1"/>
  <c r="G75" i="1"/>
  <c r="G128" i="1"/>
  <c r="G37" i="1"/>
  <c r="G135" i="1"/>
  <c r="G80" i="1"/>
  <c r="G101" i="1"/>
  <c r="G52" i="1"/>
  <c r="G126" i="1"/>
  <c r="G24" i="1"/>
  <c r="G60" i="1"/>
  <c r="G103" i="1"/>
  <c r="G19" i="1"/>
  <c r="G63" i="1"/>
  <c r="G72" i="1"/>
  <c r="G55" i="1"/>
  <c r="G20" i="1"/>
  <c r="G42" i="1"/>
  <c r="G61" i="1"/>
  <c r="G88" i="1"/>
  <c r="G133" i="1"/>
  <c r="G7" i="1"/>
  <c r="G111" i="1"/>
  <c r="G110" i="1"/>
  <c r="G123" i="1"/>
  <c r="G14" i="1"/>
  <c r="G125" i="1"/>
  <c r="G127" i="1"/>
  <c r="G58" i="1"/>
  <c r="G16" i="1"/>
  <c r="G100" i="1"/>
  <c r="G122" i="1"/>
  <c r="G8" i="1"/>
  <c r="G67" i="1"/>
  <c r="G29" i="1"/>
  <c r="G99" i="1"/>
  <c r="G106" i="1"/>
  <c r="G43" i="1"/>
  <c r="G64" i="1"/>
  <c r="G112" i="1"/>
  <c r="G50" i="1"/>
  <c r="G57" i="1"/>
  <c r="G107" i="1"/>
  <c r="G131" i="1"/>
  <c r="G66" i="1"/>
  <c r="G92" i="1"/>
  <c r="G12" i="1"/>
  <c r="G74" i="1"/>
  <c r="G124" i="1"/>
  <c r="G22" i="1"/>
  <c r="G95" i="1"/>
  <c r="G121" i="1"/>
  <c r="G9" i="1"/>
  <c r="G17" i="1"/>
  <c r="G77" i="1"/>
  <c r="G142" i="1"/>
  <c r="G91" i="1"/>
  <c r="G15" i="1"/>
  <c r="G76" i="1"/>
  <c r="G94" i="1"/>
  <c r="G129" i="1"/>
  <c r="G36" i="1"/>
  <c r="G120" i="1"/>
  <c r="G59" i="1"/>
  <c r="G81" i="1"/>
  <c r="G26" i="1"/>
  <c r="G46" i="1"/>
  <c r="G33" i="1"/>
  <c r="G73" i="1"/>
  <c r="G38" i="1"/>
  <c r="G56" i="1"/>
  <c r="G117" i="1"/>
  <c r="G69" i="1"/>
  <c r="G141" i="1"/>
  <c r="G187" i="1"/>
  <c r="G191" i="1"/>
  <c r="G188" i="1"/>
  <c r="G192" i="1"/>
  <c r="G186" i="1"/>
  <c r="G194" i="1"/>
  <c r="G189" i="1"/>
  <c r="G190" i="1"/>
  <c r="G193" i="1"/>
  <c r="G185" i="1"/>
  <c r="G5" i="1"/>
  <c r="G264" i="1"/>
  <c r="G184" i="1"/>
  <c r="G226" i="1"/>
  <c r="G220" i="1"/>
  <c r="G228" i="1"/>
  <c r="G227" i="1"/>
  <c r="G225" i="1"/>
  <c r="G224" i="1"/>
  <c r="G229" i="1"/>
</calcChain>
</file>

<file path=xl/sharedStrings.xml><?xml version="1.0" encoding="utf-8"?>
<sst xmlns="http://schemas.openxmlformats.org/spreadsheetml/2006/main" count="1605" uniqueCount="728">
  <si>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</si>
  <si>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</si>
  <si>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</si>
  <si>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</si>
  <si>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</si>
  <si>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</si>
  <si>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</si>
  <si>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</si>
  <si>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</si>
  <si>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</si>
  <si>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</si>
  <si>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</si>
  <si>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</si>
  <si>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</si>
  <si>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</si>
  <si>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</si>
  <si>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</si>
  <si>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</si>
  <si>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</si>
  <si>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</si>
  <si>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</si>
  <si>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</si>
  <si>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</si>
  <si>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</si>
  <si>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</si>
  <si>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</si>
  <si>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</si>
  <si>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</si>
  <si>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</si>
  <si>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</si>
  <si>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</si>
  <si>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</si>
  <si>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</si>
  <si>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</si>
  <si>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</si>
  <si>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</si>
  <si>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</si>
  <si>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</si>
  <si>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</si>
  <si>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</si>
  <si>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</si>
  <si>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RU35016MOO0</t>
  </si>
  <si>
    <t>государственные ЦБ субъектов РФ RU34012LIP0</t>
  </si>
  <si>
    <t>RU000A102H91</t>
  </si>
  <si>
    <t>RU000A0JXSS1</t>
  </si>
  <si>
    <t>RU000A100N12</t>
  </si>
  <si>
    <t>RU000A101XN7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</si>
  <si>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</si>
  <si>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</si>
  <si>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</si>
  <si>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</si>
  <si>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</si>
  <si>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</si>
  <si>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</si>
  <si>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</si>
  <si>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</si>
  <si>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</si>
  <si>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</si>
  <si>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</si>
  <si>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RU000A102KZ6</t>
  </si>
  <si>
    <t>RU000A0JXPG2</t>
  </si>
  <si>
    <t>RU000A1003A4</t>
  </si>
  <si>
    <t>RU000A0JVA10</t>
  </si>
  <si>
    <t>RU000A0JVWJ6</t>
  </si>
  <si>
    <t>RU000A102598</t>
  </si>
  <si>
    <t>RU000A101PJ1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</si>
  <si>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</si>
  <si>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</si>
  <si>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</si>
  <si>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</si>
  <si>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</si>
  <si>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</si>
  <si>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</si>
  <si>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</si>
  <si>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</si>
  <si>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</si>
  <si>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</si>
  <si>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</si>
  <si>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</si>
  <si>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</si>
  <si>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</si>
  <si>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</si>
  <si>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</si>
  <si>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RU000A0JX355</t>
  </si>
  <si>
    <t>RU000A0JXQK2</t>
  </si>
  <si>
    <t>RU000A0ZYT40</t>
  </si>
  <si>
    <t>RU000A0ZYVU5</t>
  </si>
  <si>
    <t>RU000A0JTS06</t>
  </si>
  <si>
    <t>RU000A0JV1X3</t>
  </si>
  <si>
    <t>RU000A0JUCR3</t>
  </si>
  <si>
    <t>RU000A1011R1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</si>
  <si>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</si>
  <si>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</si>
  <si>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</si>
  <si>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</si>
  <si>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</si>
  <si>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</si>
  <si>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</si>
  <si>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</si>
  <si>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</si>
  <si>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</si>
  <si>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</si>
  <si>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</si>
  <si>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</si>
  <si>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</si>
  <si>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</si>
  <si>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</si>
  <si>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</si>
  <si>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</si>
  <si>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</si>
  <si>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</si>
  <si>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RU000A101PU8</t>
  </si>
  <si>
    <t>RU000A1029A9</t>
  </si>
  <si>
    <t>RU000A0ZZQN7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</si>
  <si>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</si>
  <si>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</si>
  <si>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</si>
  <si>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</si>
  <si>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</si>
  <si>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</si>
  <si>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</si>
  <si>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</si>
  <si>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</si>
  <si>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</si>
  <si>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</si>
  <si>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</si>
  <si>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</si>
  <si>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</si>
  <si>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</si>
  <si>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</si>
  <si>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</si>
  <si>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</si>
  <si>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</si>
  <si>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</si>
  <si>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</si>
  <si>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</si>
  <si>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</si>
  <si>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</si>
  <si>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</si>
  <si>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</si>
  <si>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</si>
  <si>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</si>
  <si>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</si>
  <si>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</si>
  <si>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</si>
  <si>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</si>
  <si>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</si>
  <si>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</si>
  <si>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</si>
  <si>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</si>
  <si>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</si>
  <si>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</si>
  <si>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</si>
  <si>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</si>
  <si>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</si>
  <si>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</si>
  <si>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</si>
  <si>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</si>
  <si>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</si>
  <si>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</si>
  <si>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</si>
  <si>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</si>
  <si>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</si>
  <si>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</si>
  <si>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</si>
  <si>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</si>
  <si>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</si>
  <si>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</si>
  <si>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</si>
  <si>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</si>
  <si>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</si>
  <si>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</si>
  <si>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</si>
  <si>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</si>
  <si>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</si>
  <si>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</si>
  <si>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</si>
  <si>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</si>
  <si>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</si>
  <si>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</si>
  <si>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</si>
  <si>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</si>
  <si>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</si>
  <si>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</si>
  <si>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</si>
  <si>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</si>
  <si>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</si>
  <si>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</si>
  <si>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</si>
  <si>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</si>
  <si>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</si>
  <si>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</si>
  <si>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</si>
  <si>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</si>
  <si>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</si>
  <si>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</si>
  <si>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</si>
  <si>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</si>
  <si>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</si>
  <si>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</si>
  <si>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</si>
  <si>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</si>
  <si>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</si>
  <si>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</si>
  <si>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</si>
  <si>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</si>
  <si>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</si>
  <si>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</si>
  <si>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</si>
  <si>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</si>
  <si>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</si>
  <si>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</si>
  <si>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</si>
  <si>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</si>
  <si>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</si>
  <si>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</si>
  <si>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</si>
  <si>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</si>
  <si>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</si>
  <si>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</si>
  <si>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</si>
  <si>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</si>
  <si>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</si>
  <si>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</si>
  <si>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</si>
  <si>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</si>
  <si>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</si>
  <si>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</si>
  <si>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</si>
  <si>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</si>
  <si>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</si>
  <si>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</si>
  <si>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</si>
  <si>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</si>
  <si>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</si>
  <si>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</si>
  <si>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</si>
  <si>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</si>
  <si>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</si>
  <si>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</si>
  <si>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</si>
  <si>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</si>
  <si>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</si>
  <si>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</si>
  <si>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</si>
  <si>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</si>
  <si>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</si>
  <si>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</si>
  <si>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</si>
  <si>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</si>
  <si>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</si>
  <si>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</si>
  <si>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</si>
  <si>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</si>
  <si>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</si>
  <si>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</si>
  <si>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</si>
  <si>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</si>
  <si>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</si>
  <si>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</si>
  <si>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</si>
  <si>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</si>
  <si>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</si>
  <si>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</si>
  <si>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</si>
  <si>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</si>
  <si>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</si>
  <si>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</si>
  <si>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</si>
  <si>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</si>
  <si>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</si>
  <si>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</si>
  <si>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</si>
  <si>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</si>
  <si>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</si>
  <si>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</si>
  <si>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</si>
  <si>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</si>
  <si>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</si>
  <si>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</si>
  <si>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</si>
  <si>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</si>
  <si>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</si>
  <si>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</si>
  <si>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</si>
  <si>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</si>
  <si>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</si>
  <si>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</si>
  <si>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4B02-08-32432-H</t>
  </si>
  <si>
    <t>облигации ПАО "ГТЛК" 4B02-13-32432-H-001P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</si>
  <si>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</si>
  <si>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</si>
  <si>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</si>
  <si>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</si>
  <si>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</si>
  <si>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</si>
  <si>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</si>
  <si>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</si>
  <si>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</si>
  <si>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</si>
  <si>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</si>
  <si>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</si>
  <si>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</si>
  <si>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</si>
  <si>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</si>
  <si>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</si>
  <si>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</si>
  <si>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</si>
  <si>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</si>
  <si>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</si>
  <si>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</si>
  <si>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</si>
  <si>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</si>
  <si>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</si>
  <si>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</si>
  <si>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</si>
  <si>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</si>
  <si>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</si>
  <si>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</si>
  <si>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</si>
  <si>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"ЯТЭК" 4B02-01-20510-F-001P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</si>
  <si>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</si>
  <si>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</si>
  <si>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</si>
  <si>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</si>
  <si>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</si>
  <si>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</si>
  <si>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</si>
  <si>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</si>
  <si>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</si>
  <si>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</si>
  <si>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</si>
  <si>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</si>
  <si>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</si>
  <si>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</si>
  <si>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</si>
  <si>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</si>
  <si>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</si>
  <si>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</si>
  <si>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</si>
  <si>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</si>
  <si>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</si>
  <si>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</si>
  <si>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</si>
  <si>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</si>
  <si>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</si>
  <si>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</si>
  <si>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</si>
  <si>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</si>
  <si>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</si>
  <si>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"Россети" 4B02-02-55385-E-001P</t>
  </si>
  <si>
    <t>RU000A102A15</t>
  </si>
  <si>
    <t>RU000A0JX0B9</t>
  </si>
  <si>
    <t>RU000A0JXR43</t>
  </si>
  <si>
    <t>RU000A0JWZ77</t>
  </si>
  <si>
    <t>RU000A0JX0Z8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</si>
  <si>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</si>
  <si>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</si>
  <si>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</si>
  <si>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</si>
  <si>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</si>
  <si>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</si>
  <si>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</si>
  <si>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</si>
  <si>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RU000A101MG4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</si>
  <si>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</si>
  <si>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</si>
  <si>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</si>
  <si>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</si>
  <si>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</si>
  <si>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</si>
  <si>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</si>
  <si>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</si>
  <si>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</si>
  <si>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</si>
  <si>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</si>
  <si>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</si>
  <si>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</si>
  <si>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</si>
  <si>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</si>
  <si>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</si>
  <si>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</si>
  <si>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</si>
  <si>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</si>
  <si>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</si>
  <si>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</si>
  <si>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</si>
  <si>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</si>
  <si>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</si>
  <si>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</si>
  <si>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</si>
  <si>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</si>
  <si>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</si>
  <si>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</si>
  <si>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</si>
  <si>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</si>
  <si>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</si>
  <si>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</si>
  <si>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</si>
  <si>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</si>
  <si>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</si>
  <si>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</si>
  <si>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</si>
  <si>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</si>
  <si>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</si>
  <si>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</si>
  <si>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</si>
  <si>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</si>
  <si>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</si>
  <si>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</si>
  <si>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</si>
  <si>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</si>
  <si>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</si>
  <si>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</si>
  <si>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</si>
  <si>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</si>
  <si>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</si>
  <si>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</si>
  <si>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</si>
  <si>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</si>
  <si>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</si>
  <si>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</si>
  <si>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</si>
  <si>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</si>
  <si>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</si>
  <si>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</si>
  <si>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</si>
  <si>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</si>
  <si>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</si>
  <si>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</si>
  <si>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</si>
  <si>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</si>
  <si>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</si>
  <si>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</si>
  <si>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</si>
  <si>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</si>
  <si>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</si>
  <si>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</si>
  <si>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</si>
  <si>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</si>
  <si>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</si>
  <si>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</si>
  <si>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</si>
  <si>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</si>
  <si>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</si>
  <si>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</si>
  <si>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</si>
  <si>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</si>
  <si>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</si>
  <si>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</si>
  <si>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</si>
  <si>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</si>
  <si>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</si>
  <si>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RU000A0ZZRK1</t>
  </si>
  <si>
    <t>RU000A101LY9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</si>
  <si>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</si>
  <si>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</si>
  <si>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</si>
  <si>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</si>
  <si>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</si>
  <si>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</si>
  <si>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</si>
  <si>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</si>
  <si>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</si>
  <si>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</si>
  <si>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</si>
  <si>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</si>
  <si>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</si>
  <si>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</si>
  <si>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RU000A0ZZES2</t>
  </si>
  <si>
    <t>RU000A100XC2</t>
  </si>
  <si>
    <t>RU000A102QP4</t>
  </si>
  <si>
    <t>RU000A102RT4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</si>
  <si>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</si>
  <si>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</si>
  <si>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</si>
  <si>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</si>
  <si>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</si>
  <si>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</si>
  <si>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</si>
  <si>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</si>
  <si>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</si>
  <si>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</si>
  <si>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</si>
  <si>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</si>
  <si>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</si>
  <si>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</si>
  <si>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</si>
  <si>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</si>
  <si>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</si>
  <si>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</si>
  <si>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</si>
  <si>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</si>
  <si>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</si>
  <si>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</si>
  <si>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</si>
  <si>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</si>
  <si>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</si>
  <si>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</si>
  <si>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</si>
  <si>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</si>
  <si>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</si>
  <si>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</si>
  <si>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</si>
  <si>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</si>
  <si>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</si>
  <si>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</si>
  <si>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</si>
  <si>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</si>
  <si>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</si>
  <si>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</si>
  <si>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</si>
  <si>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</si>
  <si>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</si>
  <si>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</si>
  <si>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</si>
  <si>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</si>
  <si>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</si>
  <si>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</si>
  <si>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</si>
  <si>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</si>
  <si>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</si>
  <si>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</si>
  <si>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</si>
  <si>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</si>
  <si>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</si>
  <si>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</si>
  <si>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</si>
  <si>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</si>
  <si>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</si>
  <si>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</si>
  <si>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</si>
  <si>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</si>
  <si>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</si>
  <si>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</si>
  <si>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</si>
  <si>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</si>
  <si>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</si>
  <si>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</si>
  <si>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</si>
  <si>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</si>
  <si>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</si>
  <si>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</si>
  <si>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</si>
  <si>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</si>
  <si>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</si>
  <si>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</si>
  <si>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</si>
  <si>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</si>
  <si>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</si>
  <si>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</si>
  <si>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</si>
  <si>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</si>
  <si>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</si>
  <si>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</si>
  <si>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</si>
  <si>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</si>
  <si>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</si>
  <si>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</si>
  <si>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</si>
  <si>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</si>
  <si>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</si>
  <si>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</si>
  <si>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</si>
  <si>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</si>
  <si>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</si>
  <si>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</si>
  <si>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</si>
  <si>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</si>
  <si>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</si>
  <si>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</si>
  <si>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</si>
  <si>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</si>
  <si>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</si>
  <si>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</si>
  <si>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</si>
  <si>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</si>
  <si>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</si>
  <si>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</si>
  <si>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</si>
  <si>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RU000A104FG2</t>
  </si>
  <si>
    <t>облигации ООО "ГК "Сегежа"  4B02-03-87154-H-002P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</si>
  <si>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</si>
  <si>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</si>
  <si>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</si>
  <si>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</si>
  <si>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</si>
  <si>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</si>
  <si>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</si>
  <si>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</si>
  <si>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</si>
  <si>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</si>
  <si>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оплата комиссий по сделкам Т+ (продажа акций ПАО Роснефть 1-02-00122-A)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</si>
  <si>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</si>
  <si>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</si>
  <si>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</si>
  <si>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</si>
  <si>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</si>
  <si>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</si>
  <si>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</si>
  <si>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</si>
  <si>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облигации ПАО Сбербанк 4B02-370-01481-B-001P</t>
  </si>
  <si>
    <t>RU000A102CU4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</si>
  <si>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</si>
  <si>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</si>
  <si>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</si>
  <si>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</si>
  <si>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</si>
  <si>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</si>
  <si>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</si>
  <si>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</si>
  <si>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</si>
  <si>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</si>
  <si>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</si>
  <si>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</si>
  <si>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</si>
  <si>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</si>
  <si>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</si>
  <si>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</si>
  <si>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</si>
  <si>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</si>
  <si>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</si>
  <si>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</si>
  <si>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</si>
  <si>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</si>
  <si>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</si>
  <si>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</si>
  <si>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</si>
  <si>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</si>
  <si>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</si>
  <si>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</si>
  <si>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</si>
  <si>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</si>
  <si>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</si>
  <si>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40701810300470000034</t>
  </si>
  <si>
    <t>Банк ВТБ (ПАО)</t>
  </si>
  <si>
    <t>RU000A0JXN05</t>
  </si>
  <si>
    <t>облигации ОАО "РЖД" 4B02-01-65045-D-001P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</si>
  <si>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</si>
  <si>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</si>
  <si>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</si>
  <si>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</si>
  <si>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40701810200000003375</t>
  </si>
  <si>
    <t>облигации АО "МХК "ЕвроХим" 4B02-06-31153-H-001P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</si>
  <si>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</si>
  <si>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</si>
  <si>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</si>
  <si>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</si>
  <si>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</si>
  <si>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</si>
  <si>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</si>
  <si>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</si>
  <si>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</si>
  <si>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</si>
  <si>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</si>
  <si>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</si>
  <si>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</si>
  <si>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</si>
  <si>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</si>
  <si>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</si>
  <si>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RU000A101FA1</t>
  </si>
  <si>
    <t>облигации ПАО Сбербанк 4B02-500-01481-B-001P</t>
  </si>
  <si>
    <t>RU000A103WV8</t>
  </si>
  <si>
    <t>RU000A105GE2</t>
  </si>
  <si>
    <t>облигации ООО "ГАЗПРОМ КАПИТАЛ" 4B02-07-36400-R-001P</t>
  </si>
  <si>
    <t>RU000A1056S4</t>
  </si>
  <si>
    <t>облигации ПАО "РОССЕТИ" 4B02-05-65018-D-001P</t>
  </si>
  <si>
    <t>облигации ПАО "РОССЕТИ" 4B02-05-65018-D</t>
  </si>
  <si>
    <t>RU000A105HJ9</t>
  </si>
  <si>
    <t>облигации ПАО "Альфа-Банк" 4B02-18-01326-B-002P</t>
  </si>
  <si>
    <t>1027700067328</t>
  </si>
  <si>
    <t>Акционерное общество "Альфа-Банк"</t>
  </si>
  <si>
    <t>RU000A105B11</t>
  </si>
  <si>
    <t>облигации федерального займа РФ 29021RMFS</t>
  </si>
  <si>
    <t>облигации федерального займа РФ 25084RMFS</t>
  </si>
  <si>
    <t>РОСБАНК (ПАО)</t>
  </si>
  <si>
    <t>42004810825200000002</t>
  </si>
  <si>
    <t>частичное погашение номинала облигации Правительство Ямало-Ненецкого автономного округа RU35002YML0</t>
  </si>
  <si>
    <t>оплата комиссий по сделкам Т+ (продажа облигаций  26237RMFS)</t>
  </si>
  <si>
    <t>RU000A0ZYBM4</t>
  </si>
  <si>
    <t>облигации ПАО "Альфа-Банк" 4B022101326B</t>
  </si>
  <si>
    <t>государственные ЦБ субъектов РФ RU34013MOO0</t>
  </si>
  <si>
    <t>облигации ООО "ИКС 5 ФИНАНС" 4B02-02-36241-R-002P</t>
  </si>
  <si>
    <t>RU000A105JP2</t>
  </si>
  <si>
    <t>RU000A105JU2</t>
  </si>
  <si>
    <t>облигации  ВЭБ.РФ 4B02-439-00004-T-001P</t>
  </si>
  <si>
    <t>RU000A0JUCS1</t>
  </si>
  <si>
    <t>облигации ПАО "НК "Роснефть" 4B02-05-00122-A</t>
  </si>
  <si>
    <t>RU000A105KP0</t>
  </si>
  <si>
    <t>облигации ПАО "Газпром нефть" 4B02-05-00146-A-003P</t>
  </si>
  <si>
    <t>облигации ПАО "РусГидро" 4B02-08-55038-E-001P</t>
  </si>
  <si>
    <t>RU000A105MW2</t>
  </si>
  <si>
    <t>облигации ПАО "РОССЕТИ" 4B02-07-65018-D-001P</t>
  </si>
  <si>
    <t>RU000A105PH6</t>
  </si>
  <si>
    <t>RU000A101988</t>
  </si>
  <si>
    <t>облигации  ВЭБ.РФ 4B02-303-00004-T-001P</t>
  </si>
  <si>
    <t>облигации ПАО "РОССЕТИ Московский регион" 4B02-07-65018-D-001P</t>
  </si>
  <si>
    <t>42003810525200000057</t>
  </si>
  <si>
    <t>42004810900470000223</t>
  </si>
  <si>
    <t>RU000A105SF4</t>
  </si>
  <si>
    <t>облигации АО "ДОМ.РФ" 4B02-14-00739-A-001P</t>
  </si>
  <si>
    <t>RU000A105L19</t>
  </si>
  <si>
    <t>частичное погашение номинала облигации ПАО АНК "Башнефть" 4-06-00013-A</t>
  </si>
  <si>
    <t>частичное погашение номинала облигации ПАО АНК "Башнефть" 4-08-00013-A</t>
  </si>
  <si>
    <t xml:space="preserve">начисленный процентный доход по подтверждению №11 от 30.01.2023 к Генеральному соглашению №М61-4785/2016 от 15.02.2016 о порядке поддержания МНО на счетах </t>
  </si>
  <si>
    <t>42003810525200000060</t>
  </si>
  <si>
    <t>42003810725200000062</t>
  </si>
  <si>
    <t xml:space="preserve">начисленный процентный доход по подтверждению №7 от 30.01.2023 к Генеральному соглашению №М22-4785/2015 от 12.05.2015 о порядке поддержания МНО на счетах </t>
  </si>
  <si>
    <t>Состав средств пенсионных резервов фонда на 28.02.2023</t>
  </si>
  <si>
    <t>Состав инвестиционного портфеля фонда по обязательному пенсионному страхованию на 28.02.2023</t>
  </si>
  <si>
    <t>RU000A105VU7</t>
  </si>
  <si>
    <t>облигации АО "Эталон-Финанс" 4B02-01-55338-H-002P</t>
  </si>
  <si>
    <t>Акционерное общество "Эталон-Финанс"</t>
  </si>
  <si>
    <t>1047796714646</t>
  </si>
  <si>
    <t>облигации  ВЭБ.РФ 4B02-451-00004-T-001P</t>
  </si>
  <si>
    <t>RU000A105UB9</t>
  </si>
  <si>
    <t>облигации ПАО "РОСТЕЛЕКОМ" 4B02-10-00124-A-002P</t>
  </si>
  <si>
    <t>RU000A105UU9</t>
  </si>
  <si>
    <t>облигации ПАО "РусГидро" 4B02-09-55038-E-001P</t>
  </si>
  <si>
    <t>RU000A105SL2</t>
  </si>
  <si>
    <t>облигации ПАО "Полюс" 4B02-03-55192-E-001P</t>
  </si>
  <si>
    <t>RU000A105VC5</t>
  </si>
  <si>
    <t>ПАО "Группа ЛСР"</t>
  </si>
  <si>
    <t>ВЭБ.РФ</t>
  </si>
  <si>
    <t xml:space="preserve">начисленный процентный доход по подтверждению №11 от 27.02.2023 к Генеральному соглашению №М65-4785/2016 от 15.06.2016 о порядке поддержания МНО на счетах </t>
  </si>
  <si>
    <t xml:space="preserve">начисленный процентный доход по подтверждению №23 от 27.02.2023 к Генеральному соглашению №М61-4785/2016 от 15.02.2016 о порядке поддержания МНО на счетах </t>
  </si>
  <si>
    <t>облигации обыкновенные ПАО "Полюс" 4B02-03-55192-E-001P</t>
  </si>
  <si>
    <t>42003810747000176493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</si>
</sst>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16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topLeftCell="A165" zoomScale="80" zoomScaleNormal="80" workbookViewId="0">
      <selection activeCell="A179" sqref="A179:G179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17" style="3" customWidth="1"/>
    <col min="9" max="9" width="12.7109375" style="3" customWidth="1"/>
    <col min="10" max="10" width="22.7109375" style="3" customWidth="1"/>
    <col min="11" max="16384" width="9.140625" style="3"/>
  </cols>
  <sheetData>
    <row r="1" spans="1:7" ht="33.75" customHeight="1" x14ac:dyDescent="0.25">
      <c r="A1" s="91" t="s">
        <v>709</v>
      </c>
      <c r="B1" s="92"/>
      <c r="C1" s="92"/>
      <c r="D1" s="92"/>
      <c r="E1" s="92"/>
      <c r="F1" s="92"/>
      <c r="G1" s="92"/>
    </row>
    <row r="2" spans="1:7" ht="18.75" x14ac:dyDescent="0.3">
      <c r="A2" s="4"/>
      <c r="B2" s="4"/>
      <c r="C2" s="4"/>
    </row>
    <row r="3" spans="1:7" x14ac:dyDescent="0.25">
      <c r="A3" s="3" t="s">
        <v>397</v>
      </c>
    </row>
    <row r="4" spans="1:7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7" ht="30" x14ac:dyDescent="0.25">
      <c r="A5" s="25" t="s">
        <v>262</v>
      </c>
      <c r="B5" s="25" t="s">
        <v>153</v>
      </c>
      <c r="C5" s="25" t="s">
        <v>154</v>
      </c>
      <c r="D5" s="25" t="s">
        <v>456</v>
      </c>
      <c r="E5" s="39">
        <v>5718</v>
      </c>
      <c r="F5" s="7">
        <v>5727148.7999999998</v>
      </c>
      <c r="G5" s="8">
        <f t="shared" ref="G5:G36" si="0">F5/$F$264</f>
        <v>1.059424244188774E-3</v>
      </c>
    </row>
    <row r="6" spans="1:7" x14ac:dyDescent="0.25">
      <c r="A6" s="85" t="s">
        <v>586</v>
      </c>
      <c r="B6" s="85" t="s">
        <v>125</v>
      </c>
      <c r="C6" s="85" t="s">
        <v>126</v>
      </c>
      <c r="D6" s="85" t="s">
        <v>587</v>
      </c>
      <c r="E6" s="39">
        <v>10000</v>
      </c>
      <c r="F6" s="7">
        <v>9868100</v>
      </c>
      <c r="G6" s="8">
        <f t="shared" si="0"/>
        <v>1.8254291531729088E-3</v>
      </c>
    </row>
    <row r="7" spans="1:7" x14ac:dyDescent="0.25">
      <c r="A7" s="25" t="s">
        <v>390</v>
      </c>
      <c r="B7" s="25" t="s">
        <v>236</v>
      </c>
      <c r="C7" s="9" t="s">
        <v>237</v>
      </c>
      <c r="D7" s="25" t="s">
        <v>51</v>
      </c>
      <c r="E7" s="39">
        <v>4000</v>
      </c>
      <c r="F7" s="7">
        <v>4028000</v>
      </c>
      <c r="G7" s="8">
        <f t="shared" si="0"/>
        <v>7.4511087534383279E-4</v>
      </c>
    </row>
    <row r="8" spans="1:7" x14ac:dyDescent="0.25">
      <c r="A8" s="64" t="s">
        <v>489</v>
      </c>
      <c r="B8" s="64" t="s">
        <v>236</v>
      </c>
      <c r="C8" s="85" t="s">
        <v>237</v>
      </c>
      <c r="D8" s="64" t="s">
        <v>490</v>
      </c>
      <c r="E8" s="39">
        <v>986</v>
      </c>
      <c r="F8" s="7">
        <v>996491.77</v>
      </c>
      <c r="G8" s="8">
        <f t="shared" si="0"/>
        <v>1.8433387661807976E-4</v>
      </c>
    </row>
    <row r="9" spans="1:7" x14ac:dyDescent="0.25">
      <c r="A9" s="47" t="s">
        <v>389</v>
      </c>
      <c r="B9" s="47" t="s">
        <v>236</v>
      </c>
      <c r="C9" s="47" t="s">
        <v>237</v>
      </c>
      <c r="D9" s="47" t="s">
        <v>50</v>
      </c>
      <c r="E9" s="39">
        <v>49172</v>
      </c>
      <c r="F9" s="7">
        <v>50018701.520000003</v>
      </c>
      <c r="G9" s="8">
        <f t="shared" si="0"/>
        <v>9.2526014084233117E-3</v>
      </c>
    </row>
    <row r="10" spans="1:7" ht="30" x14ac:dyDescent="0.25">
      <c r="A10" s="25" t="s">
        <v>298</v>
      </c>
      <c r="B10" s="25" t="s">
        <v>193</v>
      </c>
      <c r="C10" s="25" t="s">
        <v>194</v>
      </c>
      <c r="D10" s="25" t="s">
        <v>87</v>
      </c>
      <c r="E10" s="39">
        <v>6630</v>
      </c>
      <c r="F10" s="7">
        <v>6858072</v>
      </c>
      <c r="G10" s="8">
        <f t="shared" si="0"/>
        <v>1.2686256283741385E-3</v>
      </c>
    </row>
    <row r="11" spans="1:7" x14ac:dyDescent="0.25">
      <c r="A11" s="85" t="s">
        <v>548</v>
      </c>
      <c r="B11" s="85" t="s">
        <v>125</v>
      </c>
      <c r="C11" s="85" t="s">
        <v>126</v>
      </c>
      <c r="D11" s="85" t="s">
        <v>546</v>
      </c>
      <c r="E11" s="39">
        <v>37302</v>
      </c>
      <c r="F11" s="7">
        <v>37394881.979999997</v>
      </c>
      <c r="G11" s="8">
        <f t="shared" si="0"/>
        <v>6.9174114313547957E-3</v>
      </c>
    </row>
    <row r="12" spans="1:7" ht="30" x14ac:dyDescent="0.25">
      <c r="A12" s="25" t="s">
        <v>304</v>
      </c>
      <c r="B12" s="25" t="s">
        <v>193</v>
      </c>
      <c r="C12" s="25" t="s">
        <v>194</v>
      </c>
      <c r="D12" s="25" t="s">
        <v>89</v>
      </c>
      <c r="E12" s="39">
        <v>2</v>
      </c>
      <c r="F12" s="7">
        <v>2044.9</v>
      </c>
      <c r="G12" s="8">
        <f t="shared" si="0"/>
        <v>3.7827140739587978E-7</v>
      </c>
    </row>
    <row r="13" spans="1:7" ht="30" x14ac:dyDescent="0.25">
      <c r="A13" s="76" t="s">
        <v>687</v>
      </c>
      <c r="B13" s="76" t="s">
        <v>193</v>
      </c>
      <c r="C13" s="76" t="s">
        <v>194</v>
      </c>
      <c r="D13" s="76" t="s">
        <v>686</v>
      </c>
      <c r="E13" s="39">
        <v>30100</v>
      </c>
      <c r="F13" s="7">
        <v>30694475</v>
      </c>
      <c r="G13" s="8">
        <f t="shared" si="0"/>
        <v>5.67795112598545E-3</v>
      </c>
    </row>
    <row r="14" spans="1:7" ht="30" x14ac:dyDescent="0.25">
      <c r="A14" s="64" t="s">
        <v>300</v>
      </c>
      <c r="B14" s="64" t="s">
        <v>193</v>
      </c>
      <c r="C14" s="72" t="s">
        <v>194</v>
      </c>
      <c r="D14" s="64" t="s">
        <v>88</v>
      </c>
      <c r="E14" s="39">
        <v>53130</v>
      </c>
      <c r="F14" s="7">
        <v>54896221.32</v>
      </c>
      <c r="G14" s="8">
        <f t="shared" si="0"/>
        <v>1.0154858868126608E-2</v>
      </c>
    </row>
    <row r="15" spans="1:7" ht="30" x14ac:dyDescent="0.25">
      <c r="A15" s="74" t="s">
        <v>305</v>
      </c>
      <c r="B15" s="74" t="s">
        <v>193</v>
      </c>
      <c r="C15" s="74" t="s">
        <v>194</v>
      </c>
      <c r="D15" s="33" t="s">
        <v>440</v>
      </c>
      <c r="E15" s="39">
        <v>18</v>
      </c>
      <c r="F15" s="7">
        <v>18621.36</v>
      </c>
      <c r="G15" s="8">
        <f t="shared" si="0"/>
        <v>3.4446320381560662E-6</v>
      </c>
    </row>
    <row r="16" spans="1:7" x14ac:dyDescent="0.25">
      <c r="A16" s="74" t="s">
        <v>36</v>
      </c>
      <c r="B16" s="74" t="s">
        <v>125</v>
      </c>
      <c r="C16" s="74" t="s">
        <v>126</v>
      </c>
      <c r="D16" s="74" t="s">
        <v>100</v>
      </c>
      <c r="E16" s="39">
        <v>41337</v>
      </c>
      <c r="F16" s="7">
        <v>42146378.460000001</v>
      </c>
      <c r="G16" s="8">
        <f t="shared" si="0"/>
        <v>7.796356739548922E-3</v>
      </c>
    </row>
    <row r="17" spans="1:7" x14ac:dyDescent="0.25">
      <c r="A17" s="72" t="s">
        <v>37</v>
      </c>
      <c r="B17" s="72" t="s">
        <v>125</v>
      </c>
      <c r="C17" s="72" t="s">
        <v>126</v>
      </c>
      <c r="D17" s="85" t="s">
        <v>101</v>
      </c>
      <c r="E17" s="39">
        <v>32000</v>
      </c>
      <c r="F17" s="7">
        <v>35067840</v>
      </c>
      <c r="G17" s="8">
        <f t="shared" si="0"/>
        <v>6.4869485995078134E-3</v>
      </c>
    </row>
    <row r="18" spans="1:7" ht="30" x14ac:dyDescent="0.25">
      <c r="A18" s="72" t="s">
        <v>313</v>
      </c>
      <c r="B18" s="72" t="s">
        <v>203</v>
      </c>
      <c r="C18" s="72" t="s">
        <v>204</v>
      </c>
      <c r="D18" s="72" t="s">
        <v>105</v>
      </c>
      <c r="E18" s="39">
        <v>425</v>
      </c>
      <c r="F18" s="7">
        <v>439044.39</v>
      </c>
      <c r="G18" s="8">
        <f t="shared" si="0"/>
        <v>8.1215677693073263E-5</v>
      </c>
    </row>
    <row r="19" spans="1:7" ht="15" customHeight="1" x14ac:dyDescent="0.25">
      <c r="A19" s="25" t="s">
        <v>38</v>
      </c>
      <c r="B19" s="25" t="s">
        <v>125</v>
      </c>
      <c r="C19" s="72" t="s">
        <v>126</v>
      </c>
      <c r="D19" s="74" t="s">
        <v>69</v>
      </c>
      <c r="E19" s="39">
        <v>83100</v>
      </c>
      <c r="F19" s="7">
        <v>128159130.86</v>
      </c>
      <c r="G19" s="8">
        <f t="shared" si="0"/>
        <v>2.3707239865541064E-2</v>
      </c>
    </row>
    <row r="20" spans="1:7" ht="15" customHeight="1" x14ac:dyDescent="0.25">
      <c r="A20" s="85" t="s">
        <v>255</v>
      </c>
      <c r="B20" s="85" t="s">
        <v>141</v>
      </c>
      <c r="C20" s="85" t="s">
        <v>142</v>
      </c>
      <c r="D20" s="85" t="s">
        <v>442</v>
      </c>
      <c r="E20" s="39">
        <v>225</v>
      </c>
      <c r="F20" s="7">
        <v>226642.71</v>
      </c>
      <c r="G20" s="8">
        <f t="shared" si="0"/>
        <v>4.1925011926116794E-5</v>
      </c>
    </row>
    <row r="21" spans="1:7" ht="30" x14ac:dyDescent="0.25">
      <c r="A21" s="25" t="s">
        <v>286</v>
      </c>
      <c r="B21" s="25" t="s">
        <v>181</v>
      </c>
      <c r="C21" s="72" t="s">
        <v>182</v>
      </c>
      <c r="D21" s="64" t="s">
        <v>441</v>
      </c>
      <c r="E21" s="39">
        <v>2490</v>
      </c>
      <c r="F21" s="7">
        <v>2556856.5</v>
      </c>
      <c r="G21" s="8">
        <f t="shared" si="0"/>
        <v>4.7297457419155127E-4</v>
      </c>
    </row>
    <row r="22" spans="1:7" ht="30" x14ac:dyDescent="0.25">
      <c r="A22" s="25" t="s">
        <v>287</v>
      </c>
      <c r="B22" s="25" t="s">
        <v>181</v>
      </c>
      <c r="C22" s="72" t="s">
        <v>182</v>
      </c>
      <c r="D22" s="57" t="s">
        <v>63</v>
      </c>
      <c r="E22" s="39">
        <v>34629</v>
      </c>
      <c r="F22" s="7">
        <v>35989227.119999997</v>
      </c>
      <c r="G22" s="8">
        <f t="shared" si="0"/>
        <v>6.6573894047495539E-3</v>
      </c>
    </row>
    <row r="23" spans="1:7" ht="30" x14ac:dyDescent="0.25">
      <c r="A23" s="69" t="s">
        <v>613</v>
      </c>
      <c r="B23" s="69" t="s">
        <v>220</v>
      </c>
      <c r="C23" s="72" t="s">
        <v>221</v>
      </c>
      <c r="D23" s="69" t="s">
        <v>614</v>
      </c>
      <c r="E23" s="39">
        <v>1455</v>
      </c>
      <c r="F23" s="7">
        <v>1567529.7</v>
      </c>
      <c r="G23" s="8">
        <f t="shared" si="0"/>
        <v>2.899660940651578E-4</v>
      </c>
    </row>
    <row r="24" spans="1:7" x14ac:dyDescent="0.25">
      <c r="A24" s="68" t="s">
        <v>501</v>
      </c>
      <c r="B24" s="68" t="s">
        <v>125</v>
      </c>
      <c r="C24" s="72" t="s">
        <v>126</v>
      </c>
      <c r="D24" s="68" t="s">
        <v>497</v>
      </c>
      <c r="E24" s="39">
        <v>13000</v>
      </c>
      <c r="F24" s="7">
        <v>13105560</v>
      </c>
      <c r="G24" s="8">
        <f t="shared" si="0"/>
        <v>2.4243036950027611E-3</v>
      </c>
    </row>
    <row r="25" spans="1:7" ht="30" x14ac:dyDescent="0.25">
      <c r="A25" s="25" t="s">
        <v>288</v>
      </c>
      <c r="B25" s="25" t="s">
        <v>181</v>
      </c>
      <c r="C25" s="25" t="s">
        <v>182</v>
      </c>
      <c r="D25" s="25" t="s">
        <v>452</v>
      </c>
      <c r="E25" s="39">
        <v>7087</v>
      </c>
      <c r="F25" s="7">
        <v>7032855.3200000003</v>
      </c>
      <c r="G25" s="8">
        <f t="shared" si="0"/>
        <v>1.3009575431111547E-3</v>
      </c>
    </row>
    <row r="26" spans="1:7" x14ac:dyDescent="0.25">
      <c r="A26" s="72" t="s">
        <v>307</v>
      </c>
      <c r="B26" s="72" t="s">
        <v>199</v>
      </c>
      <c r="C26" s="72" t="s">
        <v>200</v>
      </c>
      <c r="D26" s="72" t="s">
        <v>445</v>
      </c>
      <c r="E26" s="39">
        <v>3030</v>
      </c>
      <c r="F26" s="7">
        <v>3086180.56</v>
      </c>
      <c r="G26" s="8">
        <f t="shared" si="0"/>
        <v>5.7089044154188682E-4</v>
      </c>
    </row>
    <row r="27" spans="1:7" x14ac:dyDescent="0.25">
      <c r="A27" s="25" t="s">
        <v>338</v>
      </c>
      <c r="B27" s="25" t="s">
        <v>127</v>
      </c>
      <c r="C27" s="25" t="s">
        <v>128</v>
      </c>
      <c r="D27" s="25" t="s">
        <v>352</v>
      </c>
      <c r="E27" s="39">
        <v>3700</v>
      </c>
      <c r="F27" s="7">
        <v>1316053</v>
      </c>
      <c r="G27" s="8">
        <f t="shared" si="0"/>
        <v>2.434472201660569E-4</v>
      </c>
    </row>
    <row r="28" spans="1:7" ht="30" x14ac:dyDescent="0.25">
      <c r="A28" s="25" t="s">
        <v>299</v>
      </c>
      <c r="B28" s="25" t="s">
        <v>193</v>
      </c>
      <c r="C28" s="25" t="s">
        <v>194</v>
      </c>
      <c r="D28" s="25" t="s">
        <v>83</v>
      </c>
      <c r="E28" s="39">
        <v>65</v>
      </c>
      <c r="F28" s="7">
        <v>66119.95</v>
      </c>
      <c r="G28" s="8">
        <f t="shared" si="0"/>
        <v>1.2231056063105872E-5</v>
      </c>
    </row>
    <row r="29" spans="1:7" ht="30" x14ac:dyDescent="0.25">
      <c r="A29" s="25" t="s">
        <v>283</v>
      </c>
      <c r="B29" s="25" t="s">
        <v>181</v>
      </c>
      <c r="C29" s="72" t="s">
        <v>182</v>
      </c>
      <c r="D29" s="25" t="s">
        <v>462</v>
      </c>
      <c r="E29" s="39">
        <v>34526</v>
      </c>
      <c r="F29" s="7">
        <v>34934787.840000004</v>
      </c>
      <c r="G29" s="8">
        <f t="shared" si="0"/>
        <v>6.4623362332208263E-3</v>
      </c>
    </row>
    <row r="30" spans="1:7" x14ac:dyDescent="0.25">
      <c r="A30" s="85" t="s">
        <v>27</v>
      </c>
      <c r="B30" s="85" t="s">
        <v>125</v>
      </c>
      <c r="C30" s="85" t="s">
        <v>126</v>
      </c>
      <c r="D30" s="85" t="s">
        <v>91</v>
      </c>
      <c r="E30" s="39">
        <v>17000</v>
      </c>
      <c r="F30" s="7">
        <v>14889280</v>
      </c>
      <c r="G30" s="8">
        <f t="shared" si="0"/>
        <v>2.754261284518228E-3</v>
      </c>
    </row>
    <row r="31" spans="1:7" ht="30" x14ac:dyDescent="0.25">
      <c r="A31" s="25" t="s">
        <v>637</v>
      </c>
      <c r="B31" s="25" t="s">
        <v>153</v>
      </c>
      <c r="C31" s="25" t="s">
        <v>154</v>
      </c>
      <c r="D31" s="25" t="s">
        <v>636</v>
      </c>
      <c r="E31" s="39">
        <v>9458</v>
      </c>
      <c r="F31" s="7">
        <v>9670710.4199999999</v>
      </c>
      <c r="G31" s="8">
        <f t="shared" si="0"/>
        <v>1.7889154682827518E-3</v>
      </c>
    </row>
    <row r="32" spans="1:7" ht="30" x14ac:dyDescent="0.25">
      <c r="A32" s="76" t="s">
        <v>285</v>
      </c>
      <c r="B32" s="76" t="s">
        <v>181</v>
      </c>
      <c r="C32" s="76" t="s">
        <v>182</v>
      </c>
      <c r="D32" s="76" t="s">
        <v>60</v>
      </c>
      <c r="E32" s="39">
        <v>63997</v>
      </c>
      <c r="F32" s="7">
        <v>64709286.609999999</v>
      </c>
      <c r="G32" s="8">
        <f t="shared" si="0"/>
        <v>1.1970107544402199E-2</v>
      </c>
    </row>
    <row r="33" spans="1:7" x14ac:dyDescent="0.25">
      <c r="A33" s="47" t="s">
        <v>308</v>
      </c>
      <c r="B33" s="47" t="s">
        <v>199</v>
      </c>
      <c r="C33" s="72" t="s">
        <v>200</v>
      </c>
      <c r="D33" s="47" t="s">
        <v>451</v>
      </c>
      <c r="E33" s="39">
        <v>13996</v>
      </c>
      <c r="F33" s="7">
        <v>14454648.92</v>
      </c>
      <c r="G33" s="8">
        <f t="shared" si="0"/>
        <v>2.6738619934381794E-3</v>
      </c>
    </row>
    <row r="34" spans="1:7" x14ac:dyDescent="0.25">
      <c r="A34" s="25" t="s">
        <v>658</v>
      </c>
      <c r="B34" s="25" t="s">
        <v>125</v>
      </c>
      <c r="C34" s="72" t="s">
        <v>126</v>
      </c>
      <c r="D34" s="72" t="s">
        <v>657</v>
      </c>
      <c r="E34" s="39">
        <v>10000</v>
      </c>
      <c r="F34" s="7">
        <v>10113900</v>
      </c>
      <c r="G34" s="8">
        <f t="shared" si="0"/>
        <v>1.8708979349900672E-3</v>
      </c>
    </row>
    <row r="35" spans="1:7" ht="30" x14ac:dyDescent="0.25">
      <c r="A35" s="25" t="s">
        <v>301</v>
      </c>
      <c r="B35" s="25" t="s">
        <v>193</v>
      </c>
      <c r="C35" s="25" t="s">
        <v>194</v>
      </c>
      <c r="D35" s="25" t="s">
        <v>84</v>
      </c>
      <c r="E35" s="39">
        <v>129285</v>
      </c>
      <c r="F35" s="7">
        <v>133032972.15000001</v>
      </c>
      <c r="G35" s="8">
        <f t="shared" si="0"/>
        <v>2.4608816864021409E-2</v>
      </c>
    </row>
    <row r="36" spans="1:7" x14ac:dyDescent="0.25">
      <c r="A36" s="25" t="s">
        <v>250</v>
      </c>
      <c r="B36" s="25" t="s">
        <v>135</v>
      </c>
      <c r="C36" s="25" t="s">
        <v>136</v>
      </c>
      <c r="D36" s="25" t="s">
        <v>449</v>
      </c>
      <c r="E36" s="39">
        <v>4731</v>
      </c>
      <c r="F36" s="7">
        <v>4778073.45</v>
      </c>
      <c r="G36" s="8">
        <f t="shared" si="0"/>
        <v>8.8386159155576639E-4</v>
      </c>
    </row>
    <row r="37" spans="1:7" x14ac:dyDescent="0.25">
      <c r="A37" s="25" t="s">
        <v>280</v>
      </c>
      <c r="B37" s="25" t="s">
        <v>177</v>
      </c>
      <c r="C37" s="72" t="s">
        <v>178</v>
      </c>
      <c r="D37" s="25" t="s">
        <v>44</v>
      </c>
      <c r="E37" s="39">
        <v>8850</v>
      </c>
      <c r="F37" s="7">
        <v>8836813.5</v>
      </c>
      <c r="G37" s="8">
        <f t="shared" ref="G37:G68" si="1">F37/$F$264</f>
        <v>1.6346588486184704E-3</v>
      </c>
    </row>
    <row r="38" spans="1:7" ht="30" x14ac:dyDescent="0.25">
      <c r="A38" s="72" t="s">
        <v>263</v>
      </c>
      <c r="B38" s="72" t="s">
        <v>153</v>
      </c>
      <c r="C38" s="72" t="s">
        <v>154</v>
      </c>
      <c r="D38" s="72" t="s">
        <v>75</v>
      </c>
      <c r="E38" s="39">
        <v>17452</v>
      </c>
      <c r="F38" s="7">
        <v>17146415.48</v>
      </c>
      <c r="G38" s="8">
        <f t="shared" si="1"/>
        <v>3.1717926135332287E-3</v>
      </c>
    </row>
    <row r="39" spans="1:7" x14ac:dyDescent="0.25">
      <c r="A39" s="25" t="s">
        <v>680</v>
      </c>
      <c r="B39" s="25" t="s">
        <v>671</v>
      </c>
      <c r="C39" s="9" t="s">
        <v>670</v>
      </c>
      <c r="D39" s="25" t="s">
        <v>679</v>
      </c>
      <c r="E39" s="39">
        <v>3600</v>
      </c>
      <c r="F39" s="7">
        <v>3619944</v>
      </c>
      <c r="G39" s="8">
        <f t="shared" si="1"/>
        <v>6.6962751800785883E-4</v>
      </c>
    </row>
    <row r="40" spans="1:7" ht="30" x14ac:dyDescent="0.25">
      <c r="A40" s="25" t="s">
        <v>319</v>
      </c>
      <c r="B40" s="25" t="s">
        <v>216</v>
      </c>
      <c r="C40" s="72" t="s">
        <v>217</v>
      </c>
      <c r="D40" s="25" t="s">
        <v>464</v>
      </c>
      <c r="E40" s="39">
        <v>47503</v>
      </c>
      <c r="F40" s="7">
        <v>48046434.32</v>
      </c>
      <c r="G40" s="8">
        <f t="shared" si="1"/>
        <v>8.8877658225732792E-3</v>
      </c>
    </row>
    <row r="41" spans="1:7" x14ac:dyDescent="0.25">
      <c r="A41" s="25" t="s">
        <v>641</v>
      </c>
      <c r="B41" s="25" t="s">
        <v>131</v>
      </c>
      <c r="C41" s="25" t="s">
        <v>132</v>
      </c>
      <c r="D41" s="25" t="s">
        <v>640</v>
      </c>
      <c r="E41" s="39">
        <v>16600</v>
      </c>
      <c r="F41" s="7">
        <v>16955772.52</v>
      </c>
      <c r="G41" s="8">
        <f t="shared" si="1"/>
        <v>3.1365269375640777E-3</v>
      </c>
    </row>
    <row r="42" spans="1:7" ht="30" x14ac:dyDescent="0.25">
      <c r="A42" s="25" t="s">
        <v>302</v>
      </c>
      <c r="B42" s="25" t="s">
        <v>193</v>
      </c>
      <c r="C42" s="85" t="s">
        <v>194</v>
      </c>
      <c r="D42" s="25" t="s">
        <v>85</v>
      </c>
      <c r="E42" s="39">
        <v>8520</v>
      </c>
      <c r="F42" s="7">
        <v>8397823.1999999993</v>
      </c>
      <c r="G42" s="8">
        <f t="shared" si="1"/>
        <v>1.5534531766471565E-3</v>
      </c>
    </row>
    <row r="43" spans="1:7" ht="30" x14ac:dyDescent="0.25">
      <c r="A43" s="25" t="s">
        <v>264</v>
      </c>
      <c r="B43" s="25" t="s">
        <v>153</v>
      </c>
      <c r="C43" s="25" t="s">
        <v>154</v>
      </c>
      <c r="D43" s="25" t="s">
        <v>463</v>
      </c>
      <c r="E43" s="39">
        <v>44756</v>
      </c>
      <c r="F43" s="7">
        <v>42558480.399999999</v>
      </c>
      <c r="G43" s="8">
        <f t="shared" si="1"/>
        <v>7.8725885263523712E-3</v>
      </c>
    </row>
    <row r="44" spans="1:7" x14ac:dyDescent="0.25">
      <c r="A44" s="25" t="s">
        <v>583</v>
      </c>
      <c r="B44" s="25" t="s">
        <v>125</v>
      </c>
      <c r="C44" s="25" t="s">
        <v>126</v>
      </c>
      <c r="D44" s="25" t="s">
        <v>576</v>
      </c>
      <c r="E44" s="39">
        <v>65130</v>
      </c>
      <c r="F44" s="7">
        <v>66526387.200000003</v>
      </c>
      <c r="G44" s="8">
        <f t="shared" si="1"/>
        <v>1.2306239970222134E-2</v>
      </c>
    </row>
    <row r="45" spans="1:7" x14ac:dyDescent="0.25">
      <c r="A45" s="68" t="s">
        <v>502</v>
      </c>
      <c r="B45" s="68" t="s">
        <v>125</v>
      </c>
      <c r="C45" s="68" t="s">
        <v>126</v>
      </c>
      <c r="D45" s="68" t="s">
        <v>498</v>
      </c>
      <c r="E45" s="39">
        <v>5000</v>
      </c>
      <c r="F45" s="7">
        <v>4440250</v>
      </c>
      <c r="G45" s="8">
        <f t="shared" si="1"/>
        <v>8.2137005070641843E-4</v>
      </c>
    </row>
    <row r="46" spans="1:7" x14ac:dyDescent="0.25">
      <c r="A46" s="69" t="s">
        <v>28</v>
      </c>
      <c r="B46" s="69" t="s">
        <v>125</v>
      </c>
      <c r="C46" s="69" t="s">
        <v>126</v>
      </c>
      <c r="D46" s="69" t="s">
        <v>92</v>
      </c>
      <c r="E46" s="39">
        <v>29000</v>
      </c>
      <c r="F46" s="7">
        <v>23597590</v>
      </c>
      <c r="G46" s="8">
        <f t="shared" si="1"/>
        <v>4.3651491908899892E-3</v>
      </c>
    </row>
    <row r="47" spans="1:7" ht="30" x14ac:dyDescent="0.25">
      <c r="A47" s="68" t="s">
        <v>271</v>
      </c>
      <c r="B47" s="68" t="s">
        <v>159</v>
      </c>
      <c r="C47" s="72" t="s">
        <v>160</v>
      </c>
      <c r="D47" s="68" t="s">
        <v>56</v>
      </c>
      <c r="E47" s="39">
        <v>5000</v>
      </c>
      <c r="F47" s="7">
        <v>4845399.8499999996</v>
      </c>
      <c r="G47" s="8">
        <f t="shared" si="1"/>
        <v>8.9631582016493939E-4</v>
      </c>
    </row>
    <row r="48" spans="1:7" ht="30" x14ac:dyDescent="0.25">
      <c r="A48" s="25" t="s">
        <v>303</v>
      </c>
      <c r="B48" s="25" t="s">
        <v>193</v>
      </c>
      <c r="C48" s="25" t="s">
        <v>194</v>
      </c>
      <c r="D48" s="25" t="s">
        <v>86</v>
      </c>
      <c r="E48" s="39">
        <v>15070</v>
      </c>
      <c r="F48" s="7">
        <v>14931356</v>
      </c>
      <c r="G48" s="8">
        <f t="shared" si="1"/>
        <v>2.7620446224504444E-3</v>
      </c>
    </row>
    <row r="49" spans="1:7" ht="30" x14ac:dyDescent="0.25">
      <c r="A49" s="68" t="s">
        <v>597</v>
      </c>
      <c r="B49" s="68" t="s">
        <v>187</v>
      </c>
      <c r="C49" s="9" t="s">
        <v>188</v>
      </c>
      <c r="D49" s="68" t="s">
        <v>444</v>
      </c>
      <c r="E49" s="39">
        <v>1943</v>
      </c>
      <c r="F49" s="7">
        <v>1970299.15</v>
      </c>
      <c r="G49" s="8">
        <f t="shared" si="1"/>
        <v>3.6447153037381073E-4</v>
      </c>
    </row>
    <row r="50" spans="1:7" x14ac:dyDescent="0.25">
      <c r="A50" s="69" t="s">
        <v>292</v>
      </c>
      <c r="B50" s="69" t="s">
        <v>183</v>
      </c>
      <c r="C50" s="69" t="s">
        <v>184</v>
      </c>
      <c r="D50" s="69" t="s">
        <v>57</v>
      </c>
      <c r="E50" s="39">
        <v>20000</v>
      </c>
      <c r="F50" s="7">
        <v>20474600</v>
      </c>
      <c r="G50" s="8">
        <f t="shared" si="1"/>
        <v>3.7874496346362559E-3</v>
      </c>
    </row>
    <row r="51" spans="1:7" x14ac:dyDescent="0.25">
      <c r="A51" s="25" t="s">
        <v>310</v>
      </c>
      <c r="B51" s="25" t="s">
        <v>199</v>
      </c>
      <c r="C51" s="25" t="s">
        <v>200</v>
      </c>
      <c r="D51" s="25" t="s">
        <v>102</v>
      </c>
      <c r="E51" s="39">
        <v>50000</v>
      </c>
      <c r="F51" s="7">
        <v>50934500</v>
      </c>
      <c r="G51" s="8">
        <f t="shared" si="1"/>
        <v>9.4220084111719098E-3</v>
      </c>
    </row>
    <row r="52" spans="1:7" x14ac:dyDescent="0.25">
      <c r="A52" s="25" t="s">
        <v>39</v>
      </c>
      <c r="B52" s="25" t="s">
        <v>125</v>
      </c>
      <c r="C52" s="85" t="s">
        <v>126</v>
      </c>
      <c r="D52" s="25" t="s">
        <v>70</v>
      </c>
      <c r="E52" s="39">
        <v>112363</v>
      </c>
      <c r="F52" s="7">
        <v>151661828.46000001</v>
      </c>
      <c r="G52" s="8">
        <f t="shared" si="1"/>
        <v>2.8054835590883023E-2</v>
      </c>
    </row>
    <row r="53" spans="1:7" ht="30" x14ac:dyDescent="0.25">
      <c r="A53" s="74" t="s">
        <v>265</v>
      </c>
      <c r="B53" s="74" t="s">
        <v>153</v>
      </c>
      <c r="C53" s="74" t="s">
        <v>154</v>
      </c>
      <c r="D53" s="74" t="s">
        <v>76</v>
      </c>
      <c r="E53" s="39">
        <v>60000</v>
      </c>
      <c r="F53" s="7">
        <v>61465200</v>
      </c>
      <c r="G53" s="8">
        <f t="shared" si="1"/>
        <v>1.1370007193441844E-2</v>
      </c>
    </row>
    <row r="54" spans="1:7" ht="30" x14ac:dyDescent="0.25">
      <c r="A54" s="76" t="s">
        <v>267</v>
      </c>
      <c r="B54" s="76" t="s">
        <v>153</v>
      </c>
      <c r="C54" s="76" t="s">
        <v>154</v>
      </c>
      <c r="D54" s="76" t="s">
        <v>77</v>
      </c>
      <c r="E54" s="39">
        <v>28470</v>
      </c>
      <c r="F54" s="7">
        <v>28432989</v>
      </c>
      <c r="G54" s="8">
        <f t="shared" si="1"/>
        <v>5.2596150254298826E-3</v>
      </c>
    </row>
    <row r="55" spans="1:7" x14ac:dyDescent="0.25">
      <c r="A55" s="25" t="s">
        <v>317</v>
      </c>
      <c r="B55" s="25" t="s">
        <v>214</v>
      </c>
      <c r="C55" s="25" t="s">
        <v>215</v>
      </c>
      <c r="D55" s="25" t="s">
        <v>448</v>
      </c>
      <c r="E55" s="39">
        <v>4500</v>
      </c>
      <c r="F55" s="7">
        <v>4570155</v>
      </c>
      <c r="G55" s="8">
        <f t="shared" si="1"/>
        <v>8.4540024640193494E-4</v>
      </c>
    </row>
    <row r="56" spans="1:7" x14ac:dyDescent="0.25">
      <c r="A56" s="25" t="s">
        <v>475</v>
      </c>
      <c r="B56" s="25" t="s">
        <v>230</v>
      </c>
      <c r="C56" s="9" t="s">
        <v>231</v>
      </c>
      <c r="D56" s="25" t="s">
        <v>469</v>
      </c>
      <c r="E56" s="39">
        <v>47</v>
      </c>
      <c r="F56" s="7">
        <v>46067.99</v>
      </c>
      <c r="G56" s="8">
        <f t="shared" si="1"/>
        <v>8.5217875755290295E-6</v>
      </c>
    </row>
    <row r="57" spans="1:7" ht="30" x14ac:dyDescent="0.25">
      <c r="A57" s="25" t="s">
        <v>318</v>
      </c>
      <c r="B57" s="25" t="s">
        <v>216</v>
      </c>
      <c r="C57" s="25" t="s">
        <v>217</v>
      </c>
      <c r="D57" s="25" t="s">
        <v>113</v>
      </c>
      <c r="E57" s="39">
        <v>5246</v>
      </c>
      <c r="F57" s="7">
        <v>5306486.38</v>
      </c>
      <c r="G57" s="8">
        <f t="shared" si="1"/>
        <v>9.8160891549203735E-4</v>
      </c>
    </row>
    <row r="58" spans="1:7" ht="30" x14ac:dyDescent="0.25">
      <c r="A58" s="25" t="s">
        <v>258</v>
      </c>
      <c r="B58" s="25" t="s">
        <v>145</v>
      </c>
      <c r="C58" s="25" t="s">
        <v>146</v>
      </c>
      <c r="D58" s="25" t="s">
        <v>453</v>
      </c>
      <c r="E58" s="39">
        <v>10200</v>
      </c>
      <c r="F58" s="7">
        <v>10519421.77</v>
      </c>
      <c r="G58" s="8">
        <f t="shared" si="1"/>
        <v>1.9459125032660553E-3</v>
      </c>
    </row>
    <row r="59" spans="1:7" x14ac:dyDescent="0.25">
      <c r="A59" s="25" t="s">
        <v>29</v>
      </c>
      <c r="B59" s="25" t="s">
        <v>125</v>
      </c>
      <c r="C59" s="85" t="s">
        <v>126</v>
      </c>
      <c r="D59" s="25" t="s">
        <v>93</v>
      </c>
      <c r="E59" s="39">
        <v>110473</v>
      </c>
      <c r="F59" s="7">
        <v>111386611.70999999</v>
      </c>
      <c r="G59" s="8">
        <f t="shared" si="1"/>
        <v>2.0604611656609165E-2</v>
      </c>
    </row>
    <row r="60" spans="1:7" ht="30" x14ac:dyDescent="0.25">
      <c r="A60" s="25" t="s">
        <v>289</v>
      </c>
      <c r="B60" s="25" t="s">
        <v>181</v>
      </c>
      <c r="C60" s="76" t="s">
        <v>182</v>
      </c>
      <c r="D60" s="25" t="s">
        <v>61</v>
      </c>
      <c r="E60" s="39">
        <v>9426</v>
      </c>
      <c r="F60" s="7">
        <v>9161600.6999999993</v>
      </c>
      <c r="G60" s="8">
        <f t="shared" si="1"/>
        <v>1.694738906933384E-3</v>
      </c>
    </row>
    <row r="61" spans="1:7" x14ac:dyDescent="0.25">
      <c r="A61" s="25" t="s">
        <v>248</v>
      </c>
      <c r="B61" s="25" t="s">
        <v>131</v>
      </c>
      <c r="C61" s="25" t="s">
        <v>132</v>
      </c>
      <c r="D61" s="25" t="s">
        <v>468</v>
      </c>
      <c r="E61" s="39">
        <v>2500</v>
      </c>
      <c r="F61" s="7">
        <v>2502224.88</v>
      </c>
      <c r="G61" s="8">
        <f t="shared" si="1"/>
        <v>4.6286866202679169E-4</v>
      </c>
    </row>
    <row r="62" spans="1:7" ht="30.75" customHeight="1" x14ac:dyDescent="0.25">
      <c r="A62" s="25" t="s">
        <v>321</v>
      </c>
      <c r="B62" s="25" t="s">
        <v>439</v>
      </c>
      <c r="C62" s="9" t="s">
        <v>223</v>
      </c>
      <c r="D62" s="25" t="s">
        <v>443</v>
      </c>
      <c r="E62" s="39">
        <v>1296</v>
      </c>
      <c r="F62" s="7">
        <v>1407507.84</v>
      </c>
      <c r="G62" s="8">
        <f t="shared" si="1"/>
        <v>2.6036479610618354E-4</v>
      </c>
    </row>
    <row r="63" spans="1:7" x14ac:dyDescent="0.25">
      <c r="A63" s="25" t="s">
        <v>30</v>
      </c>
      <c r="B63" s="25" t="s">
        <v>125</v>
      </c>
      <c r="C63" s="74" t="s">
        <v>126</v>
      </c>
      <c r="D63" s="25" t="s">
        <v>94</v>
      </c>
      <c r="E63" s="39">
        <v>109991</v>
      </c>
      <c r="F63" s="7">
        <v>110091091.81</v>
      </c>
      <c r="G63" s="8">
        <f t="shared" si="1"/>
        <v>2.0364962707573823E-2</v>
      </c>
    </row>
    <row r="64" spans="1:7" ht="30" x14ac:dyDescent="0.25">
      <c r="A64" s="25" t="s">
        <v>297</v>
      </c>
      <c r="B64" s="25" t="s">
        <v>191</v>
      </c>
      <c r="C64" s="72" t="s">
        <v>192</v>
      </c>
      <c r="D64" s="25" t="s">
        <v>107</v>
      </c>
      <c r="E64" s="39">
        <v>2070</v>
      </c>
      <c r="F64" s="7">
        <v>2102333.4</v>
      </c>
      <c r="G64" s="8">
        <f t="shared" si="1"/>
        <v>3.8889560077918968E-4</v>
      </c>
    </row>
    <row r="65" spans="1:7" x14ac:dyDescent="0.25">
      <c r="A65" s="57" t="s">
        <v>314</v>
      </c>
      <c r="B65" s="57" t="s">
        <v>205</v>
      </c>
      <c r="C65" s="85" t="s">
        <v>206</v>
      </c>
      <c r="D65" s="57" t="s">
        <v>457</v>
      </c>
      <c r="E65" s="39">
        <v>26783</v>
      </c>
      <c r="F65" s="7">
        <v>27828608.32</v>
      </c>
      <c r="G65" s="8">
        <f t="shared" si="1"/>
        <v>5.1478149714289639E-3</v>
      </c>
    </row>
    <row r="66" spans="1:7" x14ac:dyDescent="0.25">
      <c r="A66" s="25" t="s">
        <v>540</v>
      </c>
      <c r="B66" s="25" t="s">
        <v>135</v>
      </c>
      <c r="C66" s="76" t="s">
        <v>136</v>
      </c>
      <c r="D66" s="25" t="s">
        <v>541</v>
      </c>
      <c r="E66" s="39">
        <v>97</v>
      </c>
      <c r="F66" s="7">
        <v>101012.89</v>
      </c>
      <c r="G66" s="8">
        <f t="shared" si="1"/>
        <v>1.8685651164079019E-5</v>
      </c>
    </row>
    <row r="67" spans="1:7" x14ac:dyDescent="0.25">
      <c r="A67" s="25" t="s">
        <v>275</v>
      </c>
      <c r="B67" s="25" t="s">
        <v>169</v>
      </c>
      <c r="C67" s="65" t="s">
        <v>170</v>
      </c>
      <c r="D67" s="25" t="s">
        <v>466</v>
      </c>
      <c r="E67" s="39">
        <v>49775</v>
      </c>
      <c r="F67" s="7">
        <v>50037812</v>
      </c>
      <c r="G67" s="8">
        <f t="shared" si="1"/>
        <v>9.2561365192676617E-3</v>
      </c>
    </row>
    <row r="68" spans="1:7" x14ac:dyDescent="0.25">
      <c r="A68" s="25" t="s">
        <v>31</v>
      </c>
      <c r="B68" s="25" t="s">
        <v>125</v>
      </c>
      <c r="C68" s="71" t="s">
        <v>126</v>
      </c>
      <c r="D68" s="25" t="s">
        <v>95</v>
      </c>
      <c r="E68" s="39">
        <v>26000</v>
      </c>
      <c r="F68" s="7">
        <v>23729420</v>
      </c>
      <c r="G68" s="8">
        <f t="shared" si="1"/>
        <v>4.3895354785505091E-3</v>
      </c>
    </row>
    <row r="69" spans="1:7" ht="30" x14ac:dyDescent="0.25">
      <c r="A69" s="25" t="s">
        <v>312</v>
      </c>
      <c r="B69" s="25" t="s">
        <v>201</v>
      </c>
      <c r="C69" s="74" t="s">
        <v>202</v>
      </c>
      <c r="D69" s="25" t="s">
        <v>104</v>
      </c>
      <c r="E69" s="39">
        <v>49</v>
      </c>
      <c r="F69" s="7">
        <v>50781.15</v>
      </c>
      <c r="G69" s="8">
        <f t="shared" ref="G69:G100" si="2">F69/$F$264</f>
        <v>9.393641292816901E-6</v>
      </c>
    </row>
    <row r="70" spans="1:7" x14ac:dyDescent="0.25">
      <c r="A70" s="25" t="s">
        <v>316</v>
      </c>
      <c r="B70" s="25" t="s">
        <v>207</v>
      </c>
      <c r="C70" s="72" t="s">
        <v>208</v>
      </c>
      <c r="D70" s="25" t="s">
        <v>108</v>
      </c>
      <c r="E70" s="39">
        <v>80000</v>
      </c>
      <c r="F70" s="7">
        <v>79845290.400000006</v>
      </c>
      <c r="G70" s="8">
        <f t="shared" si="2"/>
        <v>1.4770008496034392E-2</v>
      </c>
    </row>
    <row r="71" spans="1:7" ht="30" x14ac:dyDescent="0.25">
      <c r="A71" s="25" t="s">
        <v>259</v>
      </c>
      <c r="B71" s="25" t="s">
        <v>145</v>
      </c>
      <c r="C71" s="25" t="s">
        <v>146</v>
      </c>
      <c r="D71" s="25" t="s">
        <v>458</v>
      </c>
      <c r="E71" s="39">
        <v>21200</v>
      </c>
      <c r="F71" s="7">
        <v>21229309</v>
      </c>
      <c r="G71" s="8">
        <f t="shared" si="2"/>
        <v>3.9270578480473453E-3</v>
      </c>
    </row>
    <row r="72" spans="1:7" x14ac:dyDescent="0.25">
      <c r="A72" s="25" t="s">
        <v>33</v>
      </c>
      <c r="B72" s="25" t="s">
        <v>125</v>
      </c>
      <c r="C72" s="47" t="s">
        <v>126</v>
      </c>
      <c r="D72" s="25" t="s">
        <v>97</v>
      </c>
      <c r="E72" s="39">
        <v>24000</v>
      </c>
      <c r="F72" s="7">
        <v>19587840</v>
      </c>
      <c r="G72" s="8">
        <f t="shared" si="2"/>
        <v>3.6234142523572347E-3</v>
      </c>
    </row>
    <row r="73" spans="1:7" x14ac:dyDescent="0.25">
      <c r="A73" s="25" t="s">
        <v>32</v>
      </c>
      <c r="B73" s="25" t="s">
        <v>125</v>
      </c>
      <c r="C73" s="9" t="s">
        <v>126</v>
      </c>
      <c r="D73" s="25" t="s">
        <v>96</v>
      </c>
      <c r="E73" s="39">
        <v>119269</v>
      </c>
      <c r="F73" s="7">
        <v>117853276.97</v>
      </c>
      <c r="G73" s="8">
        <f t="shared" si="2"/>
        <v>2.1800833755028764E-2</v>
      </c>
    </row>
    <row r="74" spans="1:7" x14ac:dyDescent="0.25">
      <c r="A74" s="69" t="s">
        <v>391</v>
      </c>
      <c r="B74" s="69" t="s">
        <v>236</v>
      </c>
      <c r="C74" s="9" t="s">
        <v>237</v>
      </c>
      <c r="D74" s="69" t="s">
        <v>52</v>
      </c>
      <c r="E74" s="39">
        <v>115850</v>
      </c>
      <c r="F74" s="7">
        <v>117400073</v>
      </c>
      <c r="G74" s="8">
        <f t="shared" si="2"/>
        <v>2.1716998798028766E-2</v>
      </c>
    </row>
    <row r="75" spans="1:7" ht="30" x14ac:dyDescent="0.25">
      <c r="A75" s="64" t="s">
        <v>294</v>
      </c>
      <c r="B75" s="64" t="s">
        <v>187</v>
      </c>
      <c r="C75" s="9" t="s">
        <v>188</v>
      </c>
      <c r="D75" s="64" t="s">
        <v>67</v>
      </c>
      <c r="E75" s="39">
        <v>35060</v>
      </c>
      <c r="F75" s="7">
        <v>35262997.399999999</v>
      </c>
      <c r="G75" s="8">
        <f t="shared" si="2"/>
        <v>6.5230493694044935E-3</v>
      </c>
    </row>
    <row r="76" spans="1:7" ht="30" x14ac:dyDescent="0.25">
      <c r="A76" s="25" t="s">
        <v>322</v>
      </c>
      <c r="B76" s="25" t="s">
        <v>439</v>
      </c>
      <c r="C76" s="9" t="s">
        <v>223</v>
      </c>
      <c r="D76" s="25" t="s">
        <v>45</v>
      </c>
      <c r="E76" s="39">
        <v>23250</v>
      </c>
      <c r="F76" s="7">
        <v>23470177.5</v>
      </c>
      <c r="G76" s="8">
        <f t="shared" si="2"/>
        <v>4.3415800649205883E-3</v>
      </c>
    </row>
    <row r="77" spans="1:7" ht="30" x14ac:dyDescent="0.25">
      <c r="A77" s="25" t="s">
        <v>274</v>
      </c>
      <c r="B77" s="25" t="s">
        <v>165</v>
      </c>
      <c r="C77" s="9" t="s">
        <v>166</v>
      </c>
      <c r="D77" s="25" t="s">
        <v>455</v>
      </c>
      <c r="E77" s="39">
        <v>12197</v>
      </c>
      <c r="F77" s="7">
        <v>12092349.74</v>
      </c>
      <c r="G77" s="8">
        <f t="shared" si="2"/>
        <v>2.2368771846413031E-3</v>
      </c>
    </row>
    <row r="78" spans="1:7" ht="30" x14ac:dyDescent="0.25">
      <c r="A78" s="25" t="s">
        <v>277</v>
      </c>
      <c r="B78" s="25" t="s">
        <v>173</v>
      </c>
      <c r="C78" s="9" t="s">
        <v>174</v>
      </c>
      <c r="D78" s="25" t="s">
        <v>465</v>
      </c>
      <c r="E78" s="39">
        <v>48000</v>
      </c>
      <c r="F78" s="7">
        <v>48268800</v>
      </c>
      <c r="G78" s="8">
        <f t="shared" si="2"/>
        <v>8.9288996573476647E-3</v>
      </c>
    </row>
    <row r="79" spans="1:7" ht="30" x14ac:dyDescent="0.25">
      <c r="A79" s="25" t="s">
        <v>643</v>
      </c>
      <c r="B79" s="25" t="s">
        <v>133</v>
      </c>
      <c r="C79" s="9" t="s">
        <v>134</v>
      </c>
      <c r="D79" s="25" t="s">
        <v>644</v>
      </c>
      <c r="E79" s="39">
        <v>254</v>
      </c>
      <c r="F79" s="7">
        <v>254195.58</v>
      </c>
      <c r="G79" s="8">
        <f t="shared" si="2"/>
        <v>4.702182004030121E-5</v>
      </c>
    </row>
    <row r="80" spans="1:7" x14ac:dyDescent="0.25">
      <c r="A80" s="25" t="s">
        <v>251</v>
      </c>
      <c r="B80" s="25" t="s">
        <v>135</v>
      </c>
      <c r="C80" s="9" t="s">
        <v>136</v>
      </c>
      <c r="D80" s="25" t="s">
        <v>447</v>
      </c>
      <c r="E80" s="39">
        <v>4000</v>
      </c>
      <c r="F80" s="7">
        <v>4149210.56</v>
      </c>
      <c r="G80" s="8">
        <f t="shared" si="2"/>
        <v>7.6753274884495395E-4</v>
      </c>
    </row>
    <row r="81" spans="1:7" x14ac:dyDescent="0.25">
      <c r="A81" s="25" t="s">
        <v>325</v>
      </c>
      <c r="B81" s="25" t="s">
        <v>224</v>
      </c>
      <c r="C81" s="9" t="s">
        <v>225</v>
      </c>
      <c r="D81" s="25" t="s">
        <v>82</v>
      </c>
      <c r="E81" s="39">
        <v>29335</v>
      </c>
      <c r="F81" s="7">
        <v>30345297.399999999</v>
      </c>
      <c r="G81" s="8">
        <f t="shared" si="2"/>
        <v>5.613359262235087E-3</v>
      </c>
    </row>
    <row r="82" spans="1:7" ht="30" x14ac:dyDescent="0.25">
      <c r="A82" s="71" t="s">
        <v>282</v>
      </c>
      <c r="B82" s="71" t="s">
        <v>179</v>
      </c>
      <c r="C82" s="9" t="s">
        <v>180</v>
      </c>
      <c r="D82" s="71" t="s">
        <v>461</v>
      </c>
      <c r="E82" s="39">
        <v>33065</v>
      </c>
      <c r="F82" s="7">
        <v>33358617.199999999</v>
      </c>
      <c r="G82" s="8">
        <f t="shared" si="2"/>
        <v>6.1707717135431571E-3</v>
      </c>
    </row>
    <row r="83" spans="1:7" x14ac:dyDescent="0.25">
      <c r="A83" s="25" t="s">
        <v>609</v>
      </c>
      <c r="B83" s="25" t="s">
        <v>185</v>
      </c>
      <c r="C83" s="9" t="s">
        <v>186</v>
      </c>
      <c r="D83" s="25" t="s">
        <v>612</v>
      </c>
      <c r="E83" s="51">
        <v>1424</v>
      </c>
      <c r="F83" s="7">
        <v>1121172.1599999999</v>
      </c>
      <c r="G83" s="8">
        <f t="shared" si="2"/>
        <v>2.0739760912332066E-4</v>
      </c>
    </row>
    <row r="84" spans="1:7" x14ac:dyDescent="0.25">
      <c r="A84" s="25" t="s">
        <v>473</v>
      </c>
      <c r="B84" s="25" t="s">
        <v>197</v>
      </c>
      <c r="C84" s="9" t="s">
        <v>198</v>
      </c>
      <c r="D84" s="25" t="s">
        <v>470</v>
      </c>
      <c r="E84" s="39">
        <v>34802</v>
      </c>
      <c r="F84" s="7">
        <v>34916498.579999998</v>
      </c>
      <c r="G84" s="8">
        <f t="shared" si="2"/>
        <v>6.4589530339834887E-3</v>
      </c>
    </row>
    <row r="85" spans="1:7" x14ac:dyDescent="0.25">
      <c r="A85" s="25" t="s">
        <v>281</v>
      </c>
      <c r="B85" s="25" t="s">
        <v>177</v>
      </c>
      <c r="C85" s="9" t="s">
        <v>178</v>
      </c>
      <c r="D85" s="25" t="s">
        <v>446</v>
      </c>
      <c r="E85" s="39">
        <v>7806</v>
      </c>
      <c r="F85" s="7">
        <v>7995841.9199999999</v>
      </c>
      <c r="G85" s="8">
        <f t="shared" si="2"/>
        <v>1.4790935382626893E-3</v>
      </c>
    </row>
    <row r="86" spans="1:7" x14ac:dyDescent="0.25">
      <c r="A86" s="25" t="s">
        <v>608</v>
      </c>
      <c r="B86" s="25" t="s">
        <v>185</v>
      </c>
      <c r="C86" s="9" t="s">
        <v>186</v>
      </c>
      <c r="D86" s="25" t="s">
        <v>611</v>
      </c>
      <c r="E86" s="51">
        <v>15054</v>
      </c>
      <c r="F86" s="7">
        <v>11763797.76</v>
      </c>
      <c r="G86" s="8">
        <f t="shared" si="2"/>
        <v>2.1761007066339174E-3</v>
      </c>
    </row>
    <row r="87" spans="1:7" ht="30" x14ac:dyDescent="0.25">
      <c r="A87" s="25" t="s">
        <v>323</v>
      </c>
      <c r="B87" s="25" t="s">
        <v>439</v>
      </c>
      <c r="C87" s="9" t="s">
        <v>223</v>
      </c>
      <c r="D87" s="25" t="s">
        <v>467</v>
      </c>
      <c r="E87" s="39">
        <v>55000</v>
      </c>
      <c r="F87" s="7">
        <v>54042450</v>
      </c>
      <c r="G87" s="8">
        <f t="shared" si="2"/>
        <v>9.9969258255276361E-3</v>
      </c>
    </row>
    <row r="88" spans="1:7" x14ac:dyDescent="0.25">
      <c r="A88" s="85" t="s">
        <v>291</v>
      </c>
      <c r="B88" s="85" t="s">
        <v>183</v>
      </c>
      <c r="C88" s="9" t="s">
        <v>184</v>
      </c>
      <c r="D88" s="85" t="s">
        <v>58</v>
      </c>
      <c r="E88" s="39">
        <v>2000</v>
      </c>
      <c r="F88" s="7">
        <v>1951880</v>
      </c>
      <c r="G88" s="8">
        <f t="shared" si="2"/>
        <v>3.6106430371552145E-4</v>
      </c>
    </row>
    <row r="89" spans="1:7" ht="30" x14ac:dyDescent="0.25">
      <c r="A89" s="25" t="s">
        <v>256</v>
      </c>
      <c r="B89" s="25" t="s">
        <v>141</v>
      </c>
      <c r="C89" s="9" t="s">
        <v>142</v>
      </c>
      <c r="D89" s="25" t="s">
        <v>90</v>
      </c>
      <c r="E89" s="39">
        <v>15609</v>
      </c>
      <c r="F89" s="7">
        <v>15805673.4</v>
      </c>
      <c r="G89" s="8">
        <f t="shared" si="2"/>
        <v>2.9237783372573819E-3</v>
      </c>
    </row>
    <row r="90" spans="1:7" x14ac:dyDescent="0.25">
      <c r="A90" s="25" t="s">
        <v>392</v>
      </c>
      <c r="B90" s="25" t="s">
        <v>236</v>
      </c>
      <c r="C90" s="9" t="s">
        <v>237</v>
      </c>
      <c r="D90" s="25" t="s">
        <v>53</v>
      </c>
      <c r="E90" s="39">
        <v>13459</v>
      </c>
      <c r="F90" s="7">
        <v>12698835.68</v>
      </c>
      <c r="G90" s="8">
        <f t="shared" si="2"/>
        <v>2.3490666756137775E-3</v>
      </c>
    </row>
    <row r="91" spans="1:7" x14ac:dyDescent="0.25">
      <c r="A91" s="25" t="s">
        <v>34</v>
      </c>
      <c r="B91" s="25" t="s">
        <v>125</v>
      </c>
      <c r="C91" s="9" t="s">
        <v>126</v>
      </c>
      <c r="D91" s="25" t="s">
        <v>98</v>
      </c>
      <c r="E91" s="39">
        <v>63000</v>
      </c>
      <c r="F91" s="7">
        <v>57232350</v>
      </c>
      <c r="G91" s="8">
        <f t="shared" si="2"/>
        <v>1.0587002583536398E-2</v>
      </c>
    </row>
    <row r="92" spans="1:7" ht="30" x14ac:dyDescent="0.25">
      <c r="A92" s="25" t="s">
        <v>260</v>
      </c>
      <c r="B92" s="25" t="s">
        <v>149</v>
      </c>
      <c r="C92" s="9" t="s">
        <v>150</v>
      </c>
      <c r="D92" s="25" t="s">
        <v>114</v>
      </c>
      <c r="E92" s="39">
        <v>3850</v>
      </c>
      <c r="F92" s="7">
        <v>3899588</v>
      </c>
      <c r="G92" s="8">
        <f t="shared" si="2"/>
        <v>7.2135685902688829E-4</v>
      </c>
    </row>
    <row r="93" spans="1:7" x14ac:dyDescent="0.25">
      <c r="A93" s="25" t="s">
        <v>681</v>
      </c>
      <c r="B93" s="25" t="s">
        <v>127</v>
      </c>
      <c r="C93" s="9" t="s">
        <v>128</v>
      </c>
      <c r="D93" s="25" t="s">
        <v>694</v>
      </c>
      <c r="E93" s="39">
        <v>23000</v>
      </c>
      <c r="F93" s="7">
        <v>15966830</v>
      </c>
      <c r="G93" s="8">
        <f t="shared" si="2"/>
        <v>2.9535895426430411E-3</v>
      </c>
    </row>
    <row r="94" spans="1:7" x14ac:dyDescent="0.25">
      <c r="A94" s="47" t="s">
        <v>513</v>
      </c>
      <c r="B94" s="47" t="s">
        <v>125</v>
      </c>
      <c r="C94" s="9" t="s">
        <v>126</v>
      </c>
      <c r="D94" s="47" t="s">
        <v>510</v>
      </c>
      <c r="E94" s="39">
        <v>94900</v>
      </c>
      <c r="F94" s="7">
        <v>95625985</v>
      </c>
      <c r="G94" s="8">
        <f t="shared" si="2"/>
        <v>1.7689166183953879E-2</v>
      </c>
    </row>
    <row r="95" spans="1:7" ht="30" x14ac:dyDescent="0.25">
      <c r="A95" s="25" t="s">
        <v>279</v>
      </c>
      <c r="B95" s="25" t="s">
        <v>175</v>
      </c>
      <c r="C95" s="9" t="s">
        <v>176</v>
      </c>
      <c r="D95" s="25" t="s">
        <v>110</v>
      </c>
      <c r="E95" s="39">
        <v>15698</v>
      </c>
      <c r="F95" s="7">
        <v>15109795.939999999</v>
      </c>
      <c r="G95" s="8">
        <f t="shared" si="2"/>
        <v>2.7950529491360702E-3</v>
      </c>
    </row>
    <row r="96" spans="1:7" x14ac:dyDescent="0.25">
      <c r="A96" s="25" t="s">
        <v>35</v>
      </c>
      <c r="B96" s="25" t="s">
        <v>125</v>
      </c>
      <c r="C96" s="9" t="s">
        <v>126</v>
      </c>
      <c r="D96" s="25" t="s">
        <v>99</v>
      </c>
      <c r="E96" s="39">
        <v>15000</v>
      </c>
      <c r="F96" s="7">
        <v>10662150</v>
      </c>
      <c r="G96" s="8">
        <f t="shared" si="2"/>
        <v>1.9723147764516501E-3</v>
      </c>
    </row>
    <row r="97" spans="1:7" x14ac:dyDescent="0.25">
      <c r="A97" s="25" t="s">
        <v>674</v>
      </c>
      <c r="B97" s="25" t="s">
        <v>125</v>
      </c>
      <c r="C97" s="9" t="s">
        <v>126</v>
      </c>
      <c r="D97" s="25" t="s">
        <v>660</v>
      </c>
      <c r="E97" s="39">
        <v>120003</v>
      </c>
      <c r="F97" s="7">
        <v>121023025.5</v>
      </c>
      <c r="G97" s="8">
        <f t="shared" si="2"/>
        <v>2.2387182836907646E-2</v>
      </c>
    </row>
    <row r="98" spans="1:7" x14ac:dyDescent="0.25">
      <c r="A98" s="25" t="s">
        <v>309</v>
      </c>
      <c r="B98" s="25" t="s">
        <v>199</v>
      </c>
      <c r="C98" s="9" t="s">
        <v>200</v>
      </c>
      <c r="D98" s="25" t="s">
        <v>103</v>
      </c>
      <c r="E98" s="39">
        <v>1310</v>
      </c>
      <c r="F98" s="7">
        <v>1193239.7</v>
      </c>
      <c r="G98" s="8">
        <f t="shared" si="2"/>
        <v>2.2072886726961577E-4</v>
      </c>
    </row>
    <row r="99" spans="1:7" ht="30" x14ac:dyDescent="0.25">
      <c r="A99" s="25" t="s">
        <v>249</v>
      </c>
      <c r="B99" s="25" t="s">
        <v>133</v>
      </c>
      <c r="C99" s="9" t="s">
        <v>134</v>
      </c>
      <c r="D99" s="25" t="s">
        <v>459</v>
      </c>
      <c r="E99" s="39">
        <v>22200</v>
      </c>
      <c r="F99" s="7">
        <v>22404906</v>
      </c>
      <c r="G99" s="8">
        <f t="shared" si="2"/>
        <v>4.1445231185839844E-3</v>
      </c>
    </row>
    <row r="100" spans="1:7" ht="30" x14ac:dyDescent="0.25">
      <c r="A100" s="25" t="s">
        <v>666</v>
      </c>
      <c r="B100" s="25" t="s">
        <v>216</v>
      </c>
      <c r="C100" s="9" t="s">
        <v>217</v>
      </c>
      <c r="D100" s="25" t="s">
        <v>450</v>
      </c>
      <c r="E100" s="39">
        <v>5550</v>
      </c>
      <c r="F100" s="7">
        <v>5318959.9400000004</v>
      </c>
      <c r="G100" s="8">
        <f t="shared" si="2"/>
        <v>9.8391631003281544E-4</v>
      </c>
    </row>
    <row r="101" spans="1:7" x14ac:dyDescent="0.25">
      <c r="A101" s="25" t="s">
        <v>311</v>
      </c>
      <c r="B101" s="25" t="s">
        <v>199</v>
      </c>
      <c r="C101" s="9" t="s">
        <v>200</v>
      </c>
      <c r="D101" s="25" t="s">
        <v>454</v>
      </c>
      <c r="E101" s="39">
        <v>5255</v>
      </c>
      <c r="F101" s="7">
        <v>5373447.7000000002</v>
      </c>
      <c r="G101" s="8">
        <f t="shared" ref="G101:G132" si="3">F101/$F$264</f>
        <v>9.939956105663617E-4</v>
      </c>
    </row>
    <row r="102" spans="1:7" ht="30" x14ac:dyDescent="0.25">
      <c r="A102" s="65" t="s">
        <v>268</v>
      </c>
      <c r="B102" s="65" t="s">
        <v>153</v>
      </c>
      <c r="C102" s="9" t="s">
        <v>154</v>
      </c>
      <c r="D102" s="65" t="s">
        <v>78</v>
      </c>
      <c r="E102" s="39">
        <v>35992</v>
      </c>
      <c r="F102" s="7">
        <v>34756754.560000002</v>
      </c>
      <c r="G102" s="8">
        <f t="shared" si="3"/>
        <v>6.4294031316564932E-3</v>
      </c>
    </row>
    <row r="103" spans="1:7" x14ac:dyDescent="0.25">
      <c r="A103" s="25" t="s">
        <v>315</v>
      </c>
      <c r="B103" s="25" t="s">
        <v>207</v>
      </c>
      <c r="C103" s="9" t="s">
        <v>208</v>
      </c>
      <c r="D103" s="25" t="s">
        <v>109</v>
      </c>
      <c r="E103" s="39">
        <v>20000</v>
      </c>
      <c r="F103" s="7">
        <v>20151600</v>
      </c>
      <c r="G103" s="8">
        <f t="shared" si="3"/>
        <v>3.7277001776511373E-3</v>
      </c>
    </row>
    <row r="104" spans="1:7" x14ac:dyDescent="0.25">
      <c r="A104" s="71" t="s">
        <v>584</v>
      </c>
      <c r="B104" s="71" t="s">
        <v>189</v>
      </c>
      <c r="C104" s="9" t="s">
        <v>190</v>
      </c>
      <c r="D104" s="71" t="s">
        <v>585</v>
      </c>
      <c r="E104" s="39">
        <v>4399</v>
      </c>
      <c r="F104" s="7">
        <v>4489839.3499999996</v>
      </c>
      <c r="G104" s="8">
        <f t="shared" si="3"/>
        <v>8.3054322945175891E-4</v>
      </c>
    </row>
    <row r="105" spans="1:7" x14ac:dyDescent="0.25">
      <c r="A105" s="76" t="s">
        <v>295</v>
      </c>
      <c r="B105" s="76" t="s">
        <v>189</v>
      </c>
      <c r="C105" s="9" t="s">
        <v>190</v>
      </c>
      <c r="D105" s="76" t="s">
        <v>65</v>
      </c>
      <c r="E105" s="39">
        <v>34415</v>
      </c>
      <c r="F105" s="7">
        <v>34820752.850000001</v>
      </c>
      <c r="G105" s="8">
        <f t="shared" si="3"/>
        <v>6.4412417170294839E-3</v>
      </c>
    </row>
    <row r="106" spans="1:7" ht="30" x14ac:dyDescent="0.25">
      <c r="A106" s="25" t="s">
        <v>257</v>
      </c>
      <c r="B106" s="25" t="s">
        <v>143</v>
      </c>
      <c r="C106" s="9" t="s">
        <v>144</v>
      </c>
      <c r="D106" s="25" t="s">
        <v>111</v>
      </c>
      <c r="E106" s="39">
        <v>15000</v>
      </c>
      <c r="F106" s="7">
        <v>15180150</v>
      </c>
      <c r="G106" s="8">
        <f t="shared" si="3"/>
        <v>2.8080672428874584E-3</v>
      </c>
    </row>
    <row r="107" spans="1:7" x14ac:dyDescent="0.25">
      <c r="A107" s="25" t="s">
        <v>432</v>
      </c>
      <c r="B107" s="25" t="s">
        <v>125</v>
      </c>
      <c r="C107" s="9" t="s">
        <v>126</v>
      </c>
      <c r="D107" s="25" t="s">
        <v>431</v>
      </c>
      <c r="E107" s="39">
        <v>56706</v>
      </c>
      <c r="F107" s="7">
        <v>52298242.619999997</v>
      </c>
      <c r="G107" s="8">
        <f t="shared" si="3"/>
        <v>9.674277392634642E-3</v>
      </c>
    </row>
    <row r="108" spans="1:7" ht="30" x14ac:dyDescent="0.25">
      <c r="A108" s="74" t="s">
        <v>272</v>
      </c>
      <c r="B108" s="74" t="s">
        <v>159</v>
      </c>
      <c r="C108" s="9" t="s">
        <v>160</v>
      </c>
      <c r="D108" s="74" t="s">
        <v>55</v>
      </c>
      <c r="E108" s="39">
        <v>220</v>
      </c>
      <c r="F108" s="7">
        <v>196726.2</v>
      </c>
      <c r="G108" s="8">
        <f t="shared" si="3"/>
        <v>3.639097097444536E-5</v>
      </c>
    </row>
    <row r="109" spans="1:7" x14ac:dyDescent="0.25">
      <c r="A109" s="25" t="s">
        <v>254</v>
      </c>
      <c r="B109" s="25" t="s">
        <v>139</v>
      </c>
      <c r="C109" s="9" t="s">
        <v>140</v>
      </c>
      <c r="D109" s="25" t="s">
        <v>81</v>
      </c>
      <c r="E109" s="39">
        <v>38000</v>
      </c>
      <c r="F109" s="7">
        <v>36408560</v>
      </c>
      <c r="G109" s="8">
        <f t="shared" si="3"/>
        <v>6.7349587913625763E-3</v>
      </c>
    </row>
    <row r="110" spans="1:7" ht="30" x14ac:dyDescent="0.25">
      <c r="A110" s="25" t="s">
        <v>296</v>
      </c>
      <c r="B110" s="25" t="s">
        <v>191</v>
      </c>
      <c r="C110" s="9" t="s">
        <v>192</v>
      </c>
      <c r="D110" s="25" t="s">
        <v>106</v>
      </c>
      <c r="E110" s="39">
        <v>2492</v>
      </c>
      <c r="F110" s="7">
        <v>2370814.04</v>
      </c>
      <c r="G110" s="8">
        <f t="shared" si="3"/>
        <v>4.3855991177305082E-4</v>
      </c>
    </row>
    <row r="111" spans="1:7" ht="45" x14ac:dyDescent="0.25">
      <c r="A111" s="25" t="s">
        <v>306</v>
      </c>
      <c r="B111" s="25" t="s">
        <v>195</v>
      </c>
      <c r="C111" s="9" t="s">
        <v>196</v>
      </c>
      <c r="D111" s="25" t="s">
        <v>68</v>
      </c>
      <c r="E111" s="39">
        <v>22203</v>
      </c>
      <c r="F111" s="7">
        <v>22042250.280000001</v>
      </c>
      <c r="G111" s="8">
        <f t="shared" si="3"/>
        <v>4.0774380339321358E-3</v>
      </c>
    </row>
    <row r="112" spans="1:7" ht="30" x14ac:dyDescent="0.25">
      <c r="A112" s="25" t="s">
        <v>324</v>
      </c>
      <c r="B112" s="25" t="s">
        <v>439</v>
      </c>
      <c r="C112" s="9" t="s">
        <v>223</v>
      </c>
      <c r="D112" s="25" t="s">
        <v>46</v>
      </c>
      <c r="E112" s="39">
        <v>34949</v>
      </c>
      <c r="F112" s="7">
        <v>34988492.369999997</v>
      </c>
      <c r="G112" s="8">
        <f t="shared" si="3"/>
        <v>6.47227064964541E-3</v>
      </c>
    </row>
    <row r="113" spans="1:7" x14ac:dyDescent="0.25">
      <c r="A113" s="25" t="s">
        <v>252</v>
      </c>
      <c r="B113" s="25" t="s">
        <v>135</v>
      </c>
      <c r="C113" s="9" t="s">
        <v>136</v>
      </c>
      <c r="D113" s="25" t="s">
        <v>72</v>
      </c>
      <c r="E113" s="39">
        <v>25000</v>
      </c>
      <c r="F113" s="7">
        <v>24173250</v>
      </c>
      <c r="G113" s="8">
        <f t="shared" si="3"/>
        <v>4.4716364119675531E-3</v>
      </c>
    </row>
    <row r="114" spans="1:7" x14ac:dyDescent="0.25">
      <c r="A114" s="57" t="s">
        <v>40</v>
      </c>
      <c r="B114" s="57" t="s">
        <v>125</v>
      </c>
      <c r="C114" s="9" t="s">
        <v>126</v>
      </c>
      <c r="D114" s="57" t="s">
        <v>71</v>
      </c>
      <c r="E114" s="39">
        <v>40301</v>
      </c>
      <c r="F114" s="7">
        <v>49179906.130000003</v>
      </c>
      <c r="G114" s="8">
        <f t="shared" si="3"/>
        <v>9.0974386558718544E-3</v>
      </c>
    </row>
    <row r="115" spans="1:7" x14ac:dyDescent="0.25">
      <c r="A115" s="64" t="s">
        <v>276</v>
      </c>
      <c r="B115" s="64" t="s">
        <v>171</v>
      </c>
      <c r="C115" s="9" t="s">
        <v>172</v>
      </c>
      <c r="D115" s="64" t="s">
        <v>73</v>
      </c>
      <c r="E115" s="39">
        <v>7100</v>
      </c>
      <c r="F115" s="7">
        <v>6725404</v>
      </c>
      <c r="G115" s="8">
        <f t="shared" si="3"/>
        <v>1.2440843250945666E-3</v>
      </c>
    </row>
    <row r="116" spans="1:7" x14ac:dyDescent="0.25">
      <c r="A116" s="25" t="s">
        <v>42</v>
      </c>
      <c r="B116" s="25" t="s">
        <v>129</v>
      </c>
      <c r="C116" s="9" t="s">
        <v>130</v>
      </c>
      <c r="D116" s="25" t="s">
        <v>64</v>
      </c>
      <c r="E116" s="39">
        <v>2000</v>
      </c>
      <c r="F116" s="7">
        <v>1164810.7</v>
      </c>
      <c r="G116" s="8">
        <f t="shared" si="3"/>
        <v>2.1546999014073053E-4</v>
      </c>
    </row>
    <row r="117" spans="1:7" ht="30" x14ac:dyDescent="0.25">
      <c r="A117" s="25" t="s">
        <v>261</v>
      </c>
      <c r="B117" s="25" t="s">
        <v>151</v>
      </c>
      <c r="C117" s="9" t="s">
        <v>152</v>
      </c>
      <c r="D117" s="25" t="s">
        <v>47</v>
      </c>
      <c r="E117" s="39">
        <v>28650</v>
      </c>
      <c r="F117" s="7">
        <v>29122427.039999999</v>
      </c>
      <c r="G117" s="8">
        <f t="shared" si="3"/>
        <v>5.3871492313583179E-3</v>
      </c>
    </row>
    <row r="118" spans="1:7" x14ac:dyDescent="0.25">
      <c r="A118" s="25" t="s">
        <v>545</v>
      </c>
      <c r="B118" s="25" t="s">
        <v>226</v>
      </c>
      <c r="C118" s="9" t="s">
        <v>227</v>
      </c>
      <c r="D118" s="25" t="s">
        <v>544</v>
      </c>
      <c r="E118" s="39">
        <v>21430</v>
      </c>
      <c r="F118" s="7">
        <v>21470717</v>
      </c>
      <c r="G118" s="8">
        <f t="shared" si="3"/>
        <v>3.9717141852357776E-3</v>
      </c>
    </row>
    <row r="119" spans="1:7" ht="30" x14ac:dyDescent="0.25">
      <c r="A119" s="25" t="s">
        <v>648</v>
      </c>
      <c r="B119" s="25" t="s">
        <v>141</v>
      </c>
      <c r="C119" s="9" t="s">
        <v>142</v>
      </c>
      <c r="D119" s="25" t="s">
        <v>645</v>
      </c>
      <c r="E119" s="39">
        <v>8900</v>
      </c>
      <c r="F119" s="7">
        <v>8768191</v>
      </c>
      <c r="G119" s="8">
        <f t="shared" si="3"/>
        <v>1.6219648637517171E-3</v>
      </c>
    </row>
    <row r="120" spans="1:7" ht="30" x14ac:dyDescent="0.25">
      <c r="A120" s="25" t="s">
        <v>269</v>
      </c>
      <c r="B120" s="25" t="s">
        <v>155</v>
      </c>
      <c r="C120" s="9" t="s">
        <v>156</v>
      </c>
      <c r="D120" s="25" t="s">
        <v>48</v>
      </c>
      <c r="E120" s="39">
        <v>11000</v>
      </c>
      <c r="F120" s="7">
        <v>10774060</v>
      </c>
      <c r="G120" s="8">
        <f t="shared" si="3"/>
        <v>1.9930162059600236E-3</v>
      </c>
    </row>
    <row r="121" spans="1:7" x14ac:dyDescent="0.25">
      <c r="A121" s="25" t="s">
        <v>253</v>
      </c>
      <c r="B121" s="25" t="s">
        <v>137</v>
      </c>
      <c r="C121" s="9" t="s">
        <v>138</v>
      </c>
      <c r="D121" s="25" t="s">
        <v>80</v>
      </c>
      <c r="E121" s="39">
        <v>50000</v>
      </c>
      <c r="F121" s="7">
        <v>50166000</v>
      </c>
      <c r="G121" s="8">
        <f t="shared" si="3"/>
        <v>9.2798490994286786E-3</v>
      </c>
    </row>
    <row r="122" spans="1:7" ht="30" x14ac:dyDescent="0.25">
      <c r="A122" s="25" t="s">
        <v>395</v>
      </c>
      <c r="B122" s="25" t="s">
        <v>240</v>
      </c>
      <c r="C122" s="9" t="s">
        <v>241</v>
      </c>
      <c r="D122" s="25" t="s">
        <v>112</v>
      </c>
      <c r="E122" s="39">
        <v>12000</v>
      </c>
      <c r="F122" s="7">
        <v>8817025.1999999993</v>
      </c>
      <c r="G122" s="8">
        <f t="shared" si="3"/>
        <v>1.6309983527062143E-3</v>
      </c>
    </row>
    <row r="123" spans="1:7" ht="30" x14ac:dyDescent="0.25">
      <c r="A123" s="25" t="s">
        <v>476</v>
      </c>
      <c r="B123" s="25" t="s">
        <v>367</v>
      </c>
      <c r="C123" s="9" t="s">
        <v>368</v>
      </c>
      <c r="D123" s="25" t="s">
        <v>351</v>
      </c>
      <c r="E123" s="39">
        <v>2780</v>
      </c>
      <c r="F123" s="7">
        <v>2645309</v>
      </c>
      <c r="G123" s="8">
        <f t="shared" si="3"/>
        <v>4.8933676875494516E-4</v>
      </c>
    </row>
    <row r="124" spans="1:7" ht="30" x14ac:dyDescent="0.25">
      <c r="A124" s="25" t="s">
        <v>320</v>
      </c>
      <c r="B124" s="25" t="s">
        <v>218</v>
      </c>
      <c r="C124" s="9" t="s">
        <v>219</v>
      </c>
      <c r="D124" s="25" t="s">
        <v>115</v>
      </c>
      <c r="E124" s="39">
        <v>32500</v>
      </c>
      <c r="F124" s="7">
        <v>33238075</v>
      </c>
      <c r="G124" s="8">
        <f t="shared" si="3"/>
        <v>6.148473475172285E-3</v>
      </c>
    </row>
    <row r="125" spans="1:7" x14ac:dyDescent="0.25">
      <c r="A125" s="25" t="s">
        <v>393</v>
      </c>
      <c r="B125" s="25" t="s">
        <v>236</v>
      </c>
      <c r="C125" s="9" t="s">
        <v>237</v>
      </c>
      <c r="D125" s="25" t="s">
        <v>54</v>
      </c>
      <c r="E125" s="39">
        <v>18112</v>
      </c>
      <c r="F125" s="7">
        <v>18030314.879999999</v>
      </c>
      <c r="G125" s="8">
        <f t="shared" si="3"/>
        <v>3.3352988339031115E-3</v>
      </c>
    </row>
    <row r="126" spans="1:7" x14ac:dyDescent="0.25">
      <c r="A126" s="25" t="s">
        <v>41</v>
      </c>
      <c r="B126" s="25" t="s">
        <v>127</v>
      </c>
      <c r="C126" s="9" t="s">
        <v>128</v>
      </c>
      <c r="D126" s="25" t="s">
        <v>66</v>
      </c>
      <c r="E126" s="39">
        <v>10500</v>
      </c>
      <c r="F126" s="7">
        <v>10155495</v>
      </c>
      <c r="G126" s="8">
        <f t="shared" si="3"/>
        <v>1.8785922961767421E-3</v>
      </c>
    </row>
    <row r="127" spans="1:7" ht="30" x14ac:dyDescent="0.25">
      <c r="A127" s="69" t="s">
        <v>270</v>
      </c>
      <c r="B127" s="69" t="s">
        <v>157</v>
      </c>
      <c r="C127" s="9" t="s">
        <v>158</v>
      </c>
      <c r="D127" s="69" t="s">
        <v>49</v>
      </c>
      <c r="E127" s="39">
        <v>7959</v>
      </c>
      <c r="F127" s="7">
        <v>7329363.5099999998</v>
      </c>
      <c r="G127" s="8">
        <f t="shared" si="3"/>
        <v>1.3558064698731991E-3</v>
      </c>
    </row>
    <row r="128" spans="1:7" ht="30" x14ac:dyDescent="0.25">
      <c r="A128" s="25" t="s">
        <v>394</v>
      </c>
      <c r="B128" s="25" t="s">
        <v>238</v>
      </c>
      <c r="C128" s="9" t="s">
        <v>239</v>
      </c>
      <c r="D128" s="25" t="s">
        <v>43</v>
      </c>
      <c r="E128" s="39">
        <v>74800</v>
      </c>
      <c r="F128" s="7">
        <v>65225749.600000001</v>
      </c>
      <c r="G128" s="8">
        <f t="shared" si="3"/>
        <v>1.206564433451183E-2</v>
      </c>
    </row>
    <row r="129" spans="1:7" ht="30" x14ac:dyDescent="0.25">
      <c r="A129" s="25" t="s">
        <v>278</v>
      </c>
      <c r="B129" s="25" t="s">
        <v>173</v>
      </c>
      <c r="C129" s="9" t="s">
        <v>174</v>
      </c>
      <c r="D129" s="25" t="s">
        <v>74</v>
      </c>
      <c r="E129" s="39">
        <v>15000</v>
      </c>
      <c r="F129" s="7">
        <v>14871528.300000001</v>
      </c>
      <c r="G129" s="8">
        <f t="shared" si="3"/>
        <v>2.7509775246558048E-3</v>
      </c>
    </row>
    <row r="130" spans="1:7" x14ac:dyDescent="0.25">
      <c r="A130" s="25" t="s">
        <v>273</v>
      </c>
      <c r="B130" s="25" t="s">
        <v>163</v>
      </c>
      <c r="C130" s="9" t="s">
        <v>164</v>
      </c>
      <c r="D130" s="25" t="s">
        <v>59</v>
      </c>
      <c r="E130" s="39">
        <v>47100</v>
      </c>
      <c r="F130" s="7">
        <v>46617696</v>
      </c>
      <c r="G130" s="8">
        <f t="shared" si="3"/>
        <v>8.6234737520041443E-3</v>
      </c>
    </row>
    <row r="131" spans="1:7" ht="30" x14ac:dyDescent="0.25">
      <c r="A131" s="25" t="s">
        <v>474</v>
      </c>
      <c r="B131" s="25" t="s">
        <v>153</v>
      </c>
      <c r="C131" s="9" t="s">
        <v>154</v>
      </c>
      <c r="D131" s="25" t="s">
        <v>471</v>
      </c>
      <c r="E131" s="39">
        <v>56100</v>
      </c>
      <c r="F131" s="7">
        <v>52166829</v>
      </c>
      <c r="G131" s="8">
        <f t="shared" si="3"/>
        <v>9.6499681281286102E-3</v>
      </c>
    </row>
    <row r="132" spans="1:7" x14ac:dyDescent="0.25">
      <c r="A132" s="25" t="s">
        <v>594</v>
      </c>
      <c r="B132" s="25" t="s">
        <v>226</v>
      </c>
      <c r="C132" s="9" t="s">
        <v>227</v>
      </c>
      <c r="D132" s="25" t="s">
        <v>593</v>
      </c>
      <c r="E132" s="39">
        <v>12300</v>
      </c>
      <c r="F132" s="7">
        <v>12503442</v>
      </c>
      <c r="G132" s="8">
        <f t="shared" si="3"/>
        <v>2.3129221979719073E-3</v>
      </c>
    </row>
    <row r="133" spans="1:7" x14ac:dyDescent="0.25">
      <c r="A133" s="25" t="s">
        <v>478</v>
      </c>
      <c r="B133" s="25" t="s">
        <v>477</v>
      </c>
      <c r="C133" s="9" t="s">
        <v>479</v>
      </c>
      <c r="D133" s="25" t="s">
        <v>472</v>
      </c>
      <c r="E133" s="39">
        <v>40000</v>
      </c>
      <c r="F133" s="7">
        <v>39291200</v>
      </c>
      <c r="G133" s="8">
        <f t="shared" ref="G133:G164" si="4">F133/$F$264</f>
        <v>7.2681977222715001E-3</v>
      </c>
    </row>
    <row r="134" spans="1:7" x14ac:dyDescent="0.25">
      <c r="A134" s="71" t="s">
        <v>607</v>
      </c>
      <c r="B134" s="71" t="s">
        <v>185</v>
      </c>
      <c r="C134" s="9" t="s">
        <v>186</v>
      </c>
      <c r="D134" s="71" t="s">
        <v>610</v>
      </c>
      <c r="E134" s="51">
        <v>1829</v>
      </c>
      <c r="F134" s="7">
        <v>1711029.5</v>
      </c>
      <c r="G134" s="8">
        <f t="shared" si="4"/>
        <v>3.1651109445981145E-4</v>
      </c>
    </row>
    <row r="135" spans="1:7" x14ac:dyDescent="0.25">
      <c r="A135" s="25" t="s">
        <v>506</v>
      </c>
      <c r="B135" s="25" t="s">
        <v>505</v>
      </c>
      <c r="C135" s="9" t="s">
        <v>507</v>
      </c>
      <c r="D135" s="25" t="s">
        <v>499</v>
      </c>
      <c r="E135" s="39">
        <v>21218</v>
      </c>
      <c r="F135" s="7">
        <v>21256404.579999998</v>
      </c>
      <c r="G135" s="8">
        <f t="shared" si="4"/>
        <v>3.9320700653591003E-3</v>
      </c>
    </row>
    <row r="136" spans="1:7" ht="30" x14ac:dyDescent="0.25">
      <c r="A136" s="25" t="s">
        <v>504</v>
      </c>
      <c r="B136" s="25" t="s">
        <v>503</v>
      </c>
      <c r="C136" s="9" t="s">
        <v>508</v>
      </c>
      <c r="D136" s="25" t="s">
        <v>500</v>
      </c>
      <c r="E136" s="39">
        <v>10000</v>
      </c>
      <c r="F136" s="7">
        <v>10184000</v>
      </c>
      <c r="G136" s="8">
        <f t="shared" si="4"/>
        <v>1.8838652320013886E-3</v>
      </c>
    </row>
    <row r="137" spans="1:7" x14ac:dyDescent="0.25">
      <c r="A137" s="25" t="s">
        <v>520</v>
      </c>
      <c r="B137" s="25" t="s">
        <v>189</v>
      </c>
      <c r="C137" s="9" t="s">
        <v>190</v>
      </c>
      <c r="D137" s="25" t="s">
        <v>521</v>
      </c>
      <c r="E137" s="39">
        <v>10000</v>
      </c>
      <c r="F137" s="7">
        <v>9977800</v>
      </c>
      <c r="G137" s="8">
        <f t="shared" si="4"/>
        <v>1.8457217706071734E-3</v>
      </c>
    </row>
    <row r="138" spans="1:7" x14ac:dyDescent="0.25">
      <c r="A138" s="25" t="s">
        <v>522</v>
      </c>
      <c r="B138" s="25" t="s">
        <v>477</v>
      </c>
      <c r="C138" s="87" t="s">
        <v>479</v>
      </c>
      <c r="D138" s="25" t="s">
        <v>523</v>
      </c>
      <c r="E138" s="39">
        <v>10000</v>
      </c>
      <c r="F138" s="7">
        <v>9991700</v>
      </c>
      <c r="G138" s="8">
        <f t="shared" si="4"/>
        <v>1.8482930320687621E-3</v>
      </c>
    </row>
    <row r="139" spans="1:7" x14ac:dyDescent="0.25">
      <c r="A139" s="25" t="s">
        <v>555</v>
      </c>
      <c r="B139" s="25" t="s">
        <v>125</v>
      </c>
      <c r="C139" s="9" t="s">
        <v>126</v>
      </c>
      <c r="D139" s="25" t="s">
        <v>557</v>
      </c>
      <c r="E139" s="39">
        <v>32509</v>
      </c>
      <c r="F139" s="7">
        <v>29026310.829999998</v>
      </c>
      <c r="G139" s="8">
        <f t="shared" si="4"/>
        <v>5.3693693819621326E-3</v>
      </c>
    </row>
    <row r="140" spans="1:7" x14ac:dyDescent="0.25">
      <c r="A140" s="25" t="s">
        <v>554</v>
      </c>
      <c r="B140" s="25" t="s">
        <v>125</v>
      </c>
      <c r="C140" s="9" t="s">
        <v>126</v>
      </c>
      <c r="D140" s="25" t="s">
        <v>556</v>
      </c>
      <c r="E140" s="39">
        <v>30000</v>
      </c>
      <c r="F140" s="7">
        <v>24793500</v>
      </c>
      <c r="G140" s="8">
        <f t="shared" si="4"/>
        <v>4.5863720178344882E-3</v>
      </c>
    </row>
    <row r="141" spans="1:7" x14ac:dyDescent="0.25">
      <c r="A141" s="25" t="s">
        <v>532</v>
      </c>
      <c r="B141" s="25" t="s">
        <v>531</v>
      </c>
      <c r="C141" s="9" t="s">
        <v>533</v>
      </c>
      <c r="D141" s="25" t="s">
        <v>524</v>
      </c>
      <c r="E141" s="39">
        <v>10000</v>
      </c>
      <c r="F141" s="7">
        <v>9788700</v>
      </c>
      <c r="G141" s="8">
        <f t="shared" si="4"/>
        <v>1.8107415157592294E-3</v>
      </c>
    </row>
    <row r="142" spans="1:7" x14ac:dyDescent="0.25">
      <c r="A142" s="25" t="s">
        <v>527</v>
      </c>
      <c r="B142" s="25" t="s">
        <v>224</v>
      </c>
      <c r="C142" s="9" t="s">
        <v>225</v>
      </c>
      <c r="D142" s="25" t="s">
        <v>525</v>
      </c>
      <c r="E142" s="39">
        <v>13100</v>
      </c>
      <c r="F142" s="7">
        <v>13154758</v>
      </c>
      <c r="G142" s="8">
        <f t="shared" si="4"/>
        <v>2.4334044807140733E-3</v>
      </c>
    </row>
    <row r="143" spans="1:7" ht="30" x14ac:dyDescent="0.25">
      <c r="A143" s="25" t="s">
        <v>529</v>
      </c>
      <c r="B143" s="25" t="s">
        <v>528</v>
      </c>
      <c r="C143" s="9" t="s">
        <v>530</v>
      </c>
      <c r="D143" s="25" t="s">
        <v>526</v>
      </c>
      <c r="E143" s="39">
        <v>28500</v>
      </c>
      <c r="F143" s="7">
        <v>28440435</v>
      </c>
      <c r="G143" s="8">
        <f t="shared" si="4"/>
        <v>5.2609924076488027E-3</v>
      </c>
    </row>
    <row r="144" spans="1:7" x14ac:dyDescent="0.25">
      <c r="A144" s="25" t="s">
        <v>588</v>
      </c>
      <c r="B144" s="25" t="s">
        <v>226</v>
      </c>
      <c r="C144" s="9" t="s">
        <v>227</v>
      </c>
      <c r="D144" s="25" t="s">
        <v>589</v>
      </c>
      <c r="E144" s="39">
        <v>42000</v>
      </c>
      <c r="F144" s="7">
        <v>42075600</v>
      </c>
      <c r="G144" s="8">
        <f t="shared" si="4"/>
        <v>7.7832639390806781E-3</v>
      </c>
    </row>
    <row r="145" spans="1:7" ht="30" x14ac:dyDescent="0.25">
      <c r="A145" s="25" t="s">
        <v>542</v>
      </c>
      <c r="B145" s="64" t="s">
        <v>141</v>
      </c>
      <c r="C145" s="9" t="s">
        <v>142</v>
      </c>
      <c r="D145" s="25" t="s">
        <v>543</v>
      </c>
      <c r="E145" s="39">
        <v>16000</v>
      </c>
      <c r="F145" s="7">
        <v>15785760</v>
      </c>
      <c r="G145" s="8">
        <f t="shared" si="4"/>
        <v>2.9200946999919718E-3</v>
      </c>
    </row>
    <row r="146" spans="1:7" x14ac:dyDescent="0.25">
      <c r="A146" s="25" t="s">
        <v>591</v>
      </c>
      <c r="B146" s="25" t="s">
        <v>125</v>
      </c>
      <c r="C146" s="9" t="s">
        <v>126</v>
      </c>
      <c r="D146" s="25" t="s">
        <v>590</v>
      </c>
      <c r="E146" s="39">
        <v>49444</v>
      </c>
      <c r="F146" s="7">
        <v>56417166.82</v>
      </c>
      <c r="G146" s="8">
        <f t="shared" si="4"/>
        <v>1.0436207684624934E-2</v>
      </c>
    </row>
    <row r="147" spans="1:7" ht="30" x14ac:dyDescent="0.25">
      <c r="A147" s="25" t="s">
        <v>550</v>
      </c>
      <c r="B147" s="25" t="s">
        <v>167</v>
      </c>
      <c r="C147" s="9" t="s">
        <v>168</v>
      </c>
      <c r="D147" s="25" t="s">
        <v>551</v>
      </c>
      <c r="E147" s="39">
        <v>22000</v>
      </c>
      <c r="F147" s="7">
        <v>22513260</v>
      </c>
      <c r="G147" s="8">
        <f t="shared" si="4"/>
        <v>4.1645667491170052E-3</v>
      </c>
    </row>
    <row r="148" spans="1:7" x14ac:dyDescent="0.25">
      <c r="A148" s="47" t="s">
        <v>552</v>
      </c>
      <c r="B148" s="47" t="s">
        <v>477</v>
      </c>
      <c r="C148" s="9" t="s">
        <v>479</v>
      </c>
      <c r="D148" s="47" t="s">
        <v>553</v>
      </c>
      <c r="E148" s="39">
        <v>91000</v>
      </c>
      <c r="F148" s="7">
        <v>93394210</v>
      </c>
      <c r="G148" s="8">
        <f t="shared" si="4"/>
        <v>1.7276326108526748E-2</v>
      </c>
    </row>
    <row r="149" spans="1:7" x14ac:dyDescent="0.25">
      <c r="A149" s="47" t="s">
        <v>661</v>
      </c>
      <c r="B149" s="47" t="s">
        <v>226</v>
      </c>
      <c r="C149" s="9" t="s">
        <v>227</v>
      </c>
      <c r="D149" s="47" t="s">
        <v>662</v>
      </c>
      <c r="E149" s="39">
        <v>81300</v>
      </c>
      <c r="F149" s="7">
        <v>83669895</v>
      </c>
      <c r="G149" s="8">
        <f t="shared" si="4"/>
        <v>1.5477494712854166E-2</v>
      </c>
    </row>
    <row r="150" spans="1:7" x14ac:dyDescent="0.25">
      <c r="A150" s="25" t="s">
        <v>571</v>
      </c>
      <c r="B150" s="25" t="s">
        <v>161</v>
      </c>
      <c r="C150" s="9" t="s">
        <v>162</v>
      </c>
      <c r="D150" s="25" t="s">
        <v>570</v>
      </c>
      <c r="E150" s="39">
        <v>27000</v>
      </c>
      <c r="F150" s="7">
        <v>27271890</v>
      </c>
      <c r="G150" s="8">
        <f t="shared" si="4"/>
        <v>5.0448316360925324E-3</v>
      </c>
    </row>
    <row r="151" spans="1:7" x14ac:dyDescent="0.25">
      <c r="A151" s="25" t="s">
        <v>581</v>
      </c>
      <c r="B151" s="25" t="s">
        <v>161</v>
      </c>
      <c r="C151" s="9" t="s">
        <v>162</v>
      </c>
      <c r="D151" s="25" t="s">
        <v>580</v>
      </c>
      <c r="E151" s="39">
        <v>25000</v>
      </c>
      <c r="F151" s="7">
        <v>25321250</v>
      </c>
      <c r="G151" s="8">
        <f t="shared" si="4"/>
        <v>4.6839967110973253E-3</v>
      </c>
    </row>
    <row r="152" spans="1:7" x14ac:dyDescent="0.25">
      <c r="A152" s="74" t="s">
        <v>649</v>
      </c>
      <c r="B152" s="74" t="s">
        <v>236</v>
      </c>
      <c r="C152" s="9" t="s">
        <v>237</v>
      </c>
      <c r="D152" s="74" t="s">
        <v>646</v>
      </c>
      <c r="E152" s="39">
        <v>70300</v>
      </c>
      <c r="F152" s="7">
        <v>72979133</v>
      </c>
      <c r="G152" s="8">
        <f t="shared" si="4"/>
        <v>1.34998872074141E-2</v>
      </c>
    </row>
    <row r="153" spans="1:7" ht="30" x14ac:dyDescent="0.25">
      <c r="A153" s="76" t="s">
        <v>631</v>
      </c>
      <c r="B153" s="76" t="s">
        <v>632</v>
      </c>
      <c r="C153" s="9" t="s">
        <v>633</v>
      </c>
      <c r="D153" s="76" t="s">
        <v>630</v>
      </c>
      <c r="E153" s="39">
        <v>52444</v>
      </c>
      <c r="F153" s="7">
        <v>52851489.880000003</v>
      </c>
      <c r="G153" s="8">
        <f t="shared" si="4"/>
        <v>9.7766186414380632E-3</v>
      </c>
    </row>
    <row r="154" spans="1:7" ht="30" x14ac:dyDescent="0.25">
      <c r="A154" s="74" t="s">
        <v>293</v>
      </c>
      <c r="B154" s="74" t="s">
        <v>187</v>
      </c>
      <c r="C154" s="9" t="s">
        <v>188</v>
      </c>
      <c r="D154" s="74" t="s">
        <v>598</v>
      </c>
      <c r="E154" s="39">
        <v>80036</v>
      </c>
      <c r="F154" s="7">
        <v>85962665.799999997</v>
      </c>
      <c r="G154" s="8">
        <f t="shared" si="4"/>
        <v>1.5901617964530129E-2</v>
      </c>
    </row>
    <row r="155" spans="1:7" x14ac:dyDescent="0.25">
      <c r="A155" s="25" t="s">
        <v>599</v>
      </c>
      <c r="B155" s="25" t="s">
        <v>161</v>
      </c>
      <c r="C155" s="9" t="s">
        <v>162</v>
      </c>
      <c r="D155" s="25" t="s">
        <v>600</v>
      </c>
      <c r="E155" s="39">
        <v>37000</v>
      </c>
      <c r="F155" s="7">
        <v>37484700</v>
      </c>
      <c r="G155" s="8">
        <f t="shared" si="4"/>
        <v>6.9340262236844506E-3</v>
      </c>
    </row>
    <row r="156" spans="1:7" x14ac:dyDescent="0.25">
      <c r="A156" s="65" t="s">
        <v>605</v>
      </c>
      <c r="B156" s="65" t="s">
        <v>135</v>
      </c>
      <c r="C156" s="9" t="s">
        <v>136</v>
      </c>
      <c r="D156" s="65" t="s">
        <v>606</v>
      </c>
      <c r="E156" s="39">
        <v>64845</v>
      </c>
      <c r="F156" s="7">
        <v>69832877.400000006</v>
      </c>
      <c r="G156" s="8">
        <f t="shared" si="4"/>
        <v>1.2917883914422185E-2</v>
      </c>
    </row>
    <row r="157" spans="1:7" x14ac:dyDescent="0.25">
      <c r="A157" s="25" t="s">
        <v>603</v>
      </c>
      <c r="B157" s="25" t="s">
        <v>199</v>
      </c>
      <c r="C157" s="9" t="s">
        <v>200</v>
      </c>
      <c r="D157" s="25" t="s">
        <v>604</v>
      </c>
      <c r="E157" s="39">
        <v>42498</v>
      </c>
      <c r="F157" s="7">
        <v>44522604.719999999</v>
      </c>
      <c r="G157" s="8">
        <f t="shared" si="4"/>
        <v>8.2359178191426657E-3</v>
      </c>
    </row>
    <row r="158" spans="1:7" ht="30" x14ac:dyDescent="0.25">
      <c r="A158" s="25" t="s">
        <v>618</v>
      </c>
      <c r="B158" s="25" t="s">
        <v>238</v>
      </c>
      <c r="C158" s="9" t="s">
        <v>239</v>
      </c>
      <c r="D158" s="25" t="s">
        <v>619</v>
      </c>
      <c r="E158" s="39">
        <v>10000</v>
      </c>
      <c r="F158" s="7">
        <v>10234000</v>
      </c>
      <c r="G158" s="8">
        <f t="shared" si="4"/>
        <v>1.8931143739495493E-3</v>
      </c>
    </row>
    <row r="159" spans="1:7" x14ac:dyDescent="0.25">
      <c r="A159" s="76" t="s">
        <v>620</v>
      </c>
      <c r="B159" s="76" t="s">
        <v>531</v>
      </c>
      <c r="C159" s="9" t="s">
        <v>533</v>
      </c>
      <c r="D159" s="76" t="s">
        <v>621</v>
      </c>
      <c r="E159" s="39">
        <v>8000</v>
      </c>
      <c r="F159" s="7">
        <v>8147920</v>
      </c>
      <c r="G159" s="8">
        <f t="shared" si="4"/>
        <v>1.5072253732451644E-3</v>
      </c>
    </row>
    <row r="160" spans="1:7" x14ac:dyDescent="0.25">
      <c r="A160" s="25" t="s">
        <v>622</v>
      </c>
      <c r="B160" s="25" t="s">
        <v>236</v>
      </c>
      <c r="C160" s="9" t="s">
        <v>237</v>
      </c>
      <c r="D160" s="25" t="s">
        <v>623</v>
      </c>
      <c r="E160" s="39">
        <v>86000</v>
      </c>
      <c r="F160" s="7">
        <v>87460280</v>
      </c>
      <c r="G160" s="8">
        <f t="shared" si="4"/>
        <v>1.6178650890917752E-2</v>
      </c>
    </row>
    <row r="161" spans="1:7" ht="29.25" customHeight="1" x14ac:dyDescent="0.25">
      <c r="A161" s="25" t="s">
        <v>629</v>
      </c>
      <c r="B161" s="25" t="s">
        <v>131</v>
      </c>
      <c r="C161" s="9" t="s">
        <v>132</v>
      </c>
      <c r="D161" s="72" t="s">
        <v>628</v>
      </c>
      <c r="E161" s="39">
        <v>50000</v>
      </c>
      <c r="F161" s="7">
        <v>50165784</v>
      </c>
      <c r="G161" s="8">
        <f t="shared" si="4"/>
        <v>9.2798091431354618E-3</v>
      </c>
    </row>
    <row r="162" spans="1:7" ht="36" customHeight="1" x14ac:dyDescent="0.25">
      <c r="A162" s="25" t="s">
        <v>627</v>
      </c>
      <c r="B162" s="25" t="s">
        <v>216</v>
      </c>
      <c r="C162" s="9" t="s">
        <v>217</v>
      </c>
      <c r="D162" s="25" t="s">
        <v>626</v>
      </c>
      <c r="E162" s="39">
        <v>19532</v>
      </c>
      <c r="F162" s="7">
        <v>19656882.73</v>
      </c>
      <c r="G162" s="8">
        <f t="shared" si="4"/>
        <v>3.6361859725624057E-3</v>
      </c>
    </row>
    <row r="163" spans="1:7" ht="26.25" customHeight="1" x14ac:dyDescent="0.25">
      <c r="A163" s="25" t="s">
        <v>639</v>
      </c>
      <c r="B163" s="25" t="s">
        <v>131</v>
      </c>
      <c r="C163" s="9" t="s">
        <v>132</v>
      </c>
      <c r="D163" s="25" t="s">
        <v>638</v>
      </c>
      <c r="E163" s="39">
        <v>10000</v>
      </c>
      <c r="F163" s="7">
        <v>10418264.5</v>
      </c>
      <c r="G163" s="8">
        <f t="shared" si="4"/>
        <v>1.9272001442796867E-3</v>
      </c>
    </row>
    <row r="164" spans="1:7" ht="27.75" customHeight="1" x14ac:dyDescent="0.25">
      <c r="A164" s="57" t="s">
        <v>667</v>
      </c>
      <c r="B164" s="57" t="s">
        <v>216</v>
      </c>
      <c r="C164" s="9" t="s">
        <v>217</v>
      </c>
      <c r="D164" s="57" t="s">
        <v>665</v>
      </c>
      <c r="E164" s="39">
        <v>20000</v>
      </c>
      <c r="F164" s="7">
        <v>19930963.600000001</v>
      </c>
      <c r="G164" s="8">
        <f t="shared" si="4"/>
        <v>3.6868862300005138E-3</v>
      </c>
    </row>
    <row r="165" spans="1:7" ht="31.5" customHeight="1" x14ac:dyDescent="0.25">
      <c r="A165" s="25" t="s">
        <v>650</v>
      </c>
      <c r="B165" s="25" t="s">
        <v>179</v>
      </c>
      <c r="C165" s="9" t="s">
        <v>180</v>
      </c>
      <c r="D165" s="25" t="s">
        <v>647</v>
      </c>
      <c r="E165" s="39">
        <v>75154</v>
      </c>
      <c r="F165" s="7">
        <v>79046977.200000003</v>
      </c>
      <c r="G165" s="8">
        <f t="shared" ref="G165:G196" si="5">F165/$F$264</f>
        <v>1.4622334253916583E-2</v>
      </c>
    </row>
    <row r="166" spans="1:7" ht="31.5" customHeight="1" x14ac:dyDescent="0.25">
      <c r="A166" s="77" t="s">
        <v>673</v>
      </c>
      <c r="B166" s="77" t="s">
        <v>125</v>
      </c>
      <c r="C166" s="9" t="s">
        <v>126</v>
      </c>
      <c r="D166" s="77" t="s">
        <v>672</v>
      </c>
      <c r="E166" s="39">
        <v>30255</v>
      </c>
      <c r="F166" s="7">
        <v>30567231.600000001</v>
      </c>
      <c r="G166" s="8">
        <f t="shared" si="5"/>
        <v>5.6544132806141184E-3</v>
      </c>
    </row>
    <row r="167" spans="1:7" ht="30.75" customHeight="1" x14ac:dyDescent="0.25">
      <c r="A167" s="64" t="s">
        <v>664</v>
      </c>
      <c r="B167" s="64" t="s">
        <v>159</v>
      </c>
      <c r="C167" s="9" t="s">
        <v>160</v>
      </c>
      <c r="D167" s="64" t="s">
        <v>663</v>
      </c>
      <c r="E167" s="39">
        <v>15000</v>
      </c>
      <c r="F167" s="7">
        <v>15435300</v>
      </c>
      <c r="G167" s="8">
        <f t="shared" si="5"/>
        <v>2.8552656142489231E-3</v>
      </c>
    </row>
    <row r="168" spans="1:7" ht="30.75" customHeight="1" x14ac:dyDescent="0.25">
      <c r="A168" s="25" t="s">
        <v>669</v>
      </c>
      <c r="B168" s="25" t="s">
        <v>671</v>
      </c>
      <c r="C168" s="9" t="s">
        <v>670</v>
      </c>
      <c r="D168" s="25" t="s">
        <v>668</v>
      </c>
      <c r="E168" s="39">
        <v>33000</v>
      </c>
      <c r="F168" s="7">
        <v>33822360</v>
      </c>
      <c r="G168" s="8">
        <f t="shared" si="5"/>
        <v>6.2565561732359073E-3</v>
      </c>
    </row>
    <row r="169" spans="1:7" ht="30.75" customHeight="1" x14ac:dyDescent="0.25">
      <c r="A169" s="25" t="s">
        <v>682</v>
      </c>
      <c r="B169" s="25" t="s">
        <v>167</v>
      </c>
      <c r="C169" s="9" t="s">
        <v>168</v>
      </c>
      <c r="D169" s="25" t="s">
        <v>683</v>
      </c>
      <c r="E169" s="39">
        <v>30000</v>
      </c>
      <c r="F169" s="7">
        <v>30504000</v>
      </c>
      <c r="G169" s="8">
        <f t="shared" si="5"/>
        <v>5.6427165197339311E-3</v>
      </c>
    </row>
    <row r="170" spans="1:7" ht="30.75" customHeight="1" x14ac:dyDescent="0.25">
      <c r="A170" s="72" t="s">
        <v>685</v>
      </c>
      <c r="B170" s="72" t="s">
        <v>236</v>
      </c>
      <c r="C170" s="9" t="s">
        <v>237</v>
      </c>
      <c r="D170" s="72" t="s">
        <v>684</v>
      </c>
      <c r="E170" s="39">
        <v>30000</v>
      </c>
      <c r="F170" s="7">
        <v>30675600</v>
      </c>
      <c r="G170" s="8">
        <f t="shared" si="5"/>
        <v>5.6744595749000188E-3</v>
      </c>
    </row>
    <row r="171" spans="1:7" ht="30.75" customHeight="1" x14ac:dyDescent="0.25">
      <c r="A171" s="25" t="s">
        <v>689</v>
      </c>
      <c r="B171" s="25" t="s">
        <v>183</v>
      </c>
      <c r="C171" s="9" t="s">
        <v>184</v>
      </c>
      <c r="D171" s="32" t="s">
        <v>688</v>
      </c>
      <c r="E171" s="39">
        <v>48000</v>
      </c>
      <c r="F171" s="7">
        <v>48955680</v>
      </c>
      <c r="G171" s="8">
        <f t="shared" si="5"/>
        <v>9.0559606697747184E-3</v>
      </c>
    </row>
    <row r="172" spans="1:7" ht="30.75" customHeight="1" x14ac:dyDescent="0.25">
      <c r="A172" s="69" t="s">
        <v>690</v>
      </c>
      <c r="B172" s="69" t="s">
        <v>203</v>
      </c>
      <c r="C172" s="9" t="s">
        <v>204</v>
      </c>
      <c r="D172" s="69" t="s">
        <v>691</v>
      </c>
      <c r="E172" s="39">
        <v>47500</v>
      </c>
      <c r="F172" s="7">
        <v>47861475</v>
      </c>
      <c r="G172" s="8">
        <f t="shared" si="5"/>
        <v>8.8535515224669736E-3</v>
      </c>
    </row>
    <row r="173" spans="1:7" ht="30.75" customHeight="1" x14ac:dyDescent="0.25">
      <c r="A173" s="76" t="s">
        <v>692</v>
      </c>
      <c r="B173" s="76" t="s">
        <v>216</v>
      </c>
      <c r="C173" s="9" t="s">
        <v>217</v>
      </c>
      <c r="D173" s="76" t="s">
        <v>693</v>
      </c>
      <c r="E173" s="39">
        <v>49000</v>
      </c>
      <c r="F173" s="7">
        <v>49499310</v>
      </c>
      <c r="G173" s="8">
        <f t="shared" si="5"/>
        <v>9.1565228905202915E-3</v>
      </c>
    </row>
    <row r="174" spans="1:7" ht="15" customHeight="1" x14ac:dyDescent="0.25">
      <c r="A174" s="69" t="s">
        <v>700</v>
      </c>
      <c r="B174" s="69" t="s">
        <v>131</v>
      </c>
      <c r="C174" s="9" t="s">
        <v>132</v>
      </c>
      <c r="D174" s="69" t="s">
        <v>699</v>
      </c>
      <c r="E174" s="39">
        <v>40000</v>
      </c>
      <c r="F174" s="7">
        <v>40284503.200000003</v>
      </c>
      <c r="G174" s="8">
        <f t="shared" si="5"/>
        <v>7.4519417681587477E-3</v>
      </c>
    </row>
    <row r="175" spans="1:7" ht="30" x14ac:dyDescent="0.25">
      <c r="A175" s="64" t="s">
        <v>718</v>
      </c>
      <c r="B175" s="64" t="s">
        <v>203</v>
      </c>
      <c r="C175" s="9" t="s">
        <v>204</v>
      </c>
      <c r="D175" s="64" t="s">
        <v>719</v>
      </c>
      <c r="E175" s="39">
        <v>38000</v>
      </c>
      <c r="F175" s="7">
        <v>38163780</v>
      </c>
      <c r="G175" s="8">
        <f t="shared" si="5"/>
        <v>7.0596443699675916E-3</v>
      </c>
    </row>
    <row r="176" spans="1:7" x14ac:dyDescent="0.25">
      <c r="A176" s="72" t="s">
        <v>714</v>
      </c>
      <c r="B176" s="72" t="s">
        <v>236</v>
      </c>
      <c r="C176" s="85" t="s">
        <v>237</v>
      </c>
      <c r="D176" s="72" t="s">
        <v>715</v>
      </c>
      <c r="E176" s="39">
        <v>30000</v>
      </c>
      <c r="F176" s="7">
        <v>30122624.100000001</v>
      </c>
      <c r="G176" s="8">
        <f t="shared" si="5"/>
        <v>5.5721685230397796E-3</v>
      </c>
    </row>
    <row r="177" spans="1:7" x14ac:dyDescent="0.25">
      <c r="A177" s="85" t="s">
        <v>716</v>
      </c>
      <c r="B177" s="85" t="s">
        <v>199</v>
      </c>
      <c r="C177" s="85" t="s">
        <v>200</v>
      </c>
      <c r="D177" s="85" t="s">
        <v>717</v>
      </c>
      <c r="E177" s="39">
        <v>34000</v>
      </c>
      <c r="F177" s="7">
        <v>34067320</v>
      </c>
      <c r="G177" s="8">
        <f t="shared" si="5"/>
        <v>6.3018695694683369E-3</v>
      </c>
    </row>
    <row r="178" spans="1:7" x14ac:dyDescent="0.25">
      <c r="A178" s="74" t="s">
        <v>720</v>
      </c>
      <c r="B178" s="74" t="s">
        <v>197</v>
      </c>
      <c r="C178" s="9" t="s">
        <v>198</v>
      </c>
      <c r="D178" s="74" t="s">
        <v>721</v>
      </c>
      <c r="E178" s="39">
        <v>37000</v>
      </c>
      <c r="F178" s="7">
        <v>37374810</v>
      </c>
      <c r="G178" s="8">
        <f t="shared" si="5"/>
        <v>6.913698459510783E-3</v>
      </c>
    </row>
    <row r="179" spans="1:7" x14ac:dyDescent="0.25">
      <c r="A179" s="76" t="s">
        <v>711</v>
      </c>
      <c r="B179" s="76" t="s">
        <v>712</v>
      </c>
      <c r="C179" s="9" t="s">
        <v>713</v>
      </c>
      <c r="D179" s="76" t="s">
        <v>710</v>
      </c>
      <c r="E179" s="39">
        <v>23000</v>
      </c>
      <c r="F179" s="7">
        <v>23079350</v>
      </c>
      <c r="G179" s="8">
        <f t="shared" si="5"/>
        <v>4.2692836844256919E-3</v>
      </c>
    </row>
    <row r="180" spans="1:7" x14ac:dyDescent="0.25">
      <c r="A180" s="25" t="s">
        <v>242</v>
      </c>
      <c r="B180" s="25"/>
      <c r="C180" s="72"/>
      <c r="D180" s="25"/>
      <c r="E180" s="39"/>
      <c r="F180" s="7">
        <f>SUM(F5:F179)</f>
        <v>5162775449.6500006</v>
      </c>
      <c r="G180" s="8">
        <f t="shared" si="5"/>
        <v>0.95502485960584949</v>
      </c>
    </row>
    <row r="181" spans="1:7" x14ac:dyDescent="0.25">
      <c r="A181" s="13"/>
      <c r="B181" s="13"/>
      <c r="C181" s="13"/>
      <c r="D181" s="13"/>
      <c r="E181" s="14"/>
      <c r="F181" s="15"/>
      <c r="G181" s="16"/>
    </row>
    <row r="182" spans="1:7" x14ac:dyDescent="0.25">
      <c r="A182" s="17" t="s">
        <v>398</v>
      </c>
      <c r="B182" s="13"/>
      <c r="C182" s="13"/>
      <c r="D182" s="13"/>
      <c r="E182" s="14"/>
      <c r="F182" s="15"/>
      <c r="G182" s="16"/>
    </row>
    <row r="183" spans="1:7" ht="30" x14ac:dyDescent="0.25">
      <c r="A183" s="25" t="s">
        <v>0</v>
      </c>
      <c r="B183" s="25" t="s">
        <v>20</v>
      </c>
      <c r="C183" s="72" t="s">
        <v>1</v>
      </c>
      <c r="D183" s="25" t="s">
        <v>22</v>
      </c>
      <c r="E183" s="72" t="s">
        <v>10</v>
      </c>
      <c r="F183" s="72" t="s">
        <v>6</v>
      </c>
      <c r="G183" s="72" t="s">
        <v>2</v>
      </c>
    </row>
    <row r="184" spans="1:7" ht="30" x14ac:dyDescent="0.25">
      <c r="A184" s="25" t="s">
        <v>326</v>
      </c>
      <c r="B184" s="25" t="s">
        <v>228</v>
      </c>
      <c r="C184" s="25" t="s">
        <v>229</v>
      </c>
      <c r="D184" s="25" t="s">
        <v>116</v>
      </c>
      <c r="E184" s="6">
        <v>63200</v>
      </c>
      <c r="F184" s="7">
        <v>3824232</v>
      </c>
      <c r="G184" s="8">
        <f t="shared" ref="G184:G196" si="6">F184/$F$264</f>
        <v>7.0741729221397622E-4</v>
      </c>
    </row>
    <row r="185" spans="1:7" ht="30" x14ac:dyDescent="0.25">
      <c r="A185" s="25" t="s">
        <v>327</v>
      </c>
      <c r="B185" s="25" t="s">
        <v>179</v>
      </c>
      <c r="C185" s="25" t="s">
        <v>180</v>
      </c>
      <c r="D185" s="25" t="s">
        <v>118</v>
      </c>
      <c r="E185" s="6">
        <v>985</v>
      </c>
      <c r="F185" s="7">
        <v>14278560</v>
      </c>
      <c r="G185" s="8">
        <f t="shared" si="6"/>
        <v>2.6412885651066129E-3</v>
      </c>
    </row>
    <row r="186" spans="1:7" ht="28.5" customHeight="1" x14ac:dyDescent="0.25">
      <c r="A186" s="25" t="s">
        <v>328</v>
      </c>
      <c r="B186" s="25" t="s">
        <v>230</v>
      </c>
      <c r="C186" s="25" t="s">
        <v>231</v>
      </c>
      <c r="D186" s="25" t="s">
        <v>117</v>
      </c>
      <c r="E186" s="6">
        <v>116400</v>
      </c>
      <c r="F186" s="7">
        <v>18349296</v>
      </c>
      <c r="G186" s="8">
        <f t="shared" si="6"/>
        <v>3.3943048670563775E-3</v>
      </c>
    </row>
    <row r="187" spans="1:7" ht="30" x14ac:dyDescent="0.25">
      <c r="A187" s="25" t="s">
        <v>330</v>
      </c>
      <c r="B187" s="25" t="s">
        <v>187</v>
      </c>
      <c r="C187" s="25" t="s">
        <v>188</v>
      </c>
      <c r="D187" s="25" t="s">
        <v>120</v>
      </c>
      <c r="E187" s="6">
        <v>37950</v>
      </c>
      <c r="F187" s="7">
        <v>9870795</v>
      </c>
      <c r="G187" s="8">
        <f t="shared" si="6"/>
        <v>1.8259276819239144E-3</v>
      </c>
    </row>
    <row r="188" spans="1:7" ht="30" x14ac:dyDescent="0.25">
      <c r="A188" s="25" t="s">
        <v>329</v>
      </c>
      <c r="B188" s="25" t="s">
        <v>232</v>
      </c>
      <c r="C188" s="72" t="s">
        <v>233</v>
      </c>
      <c r="D188" s="25" t="s">
        <v>119</v>
      </c>
      <c r="E188" s="6">
        <v>3525</v>
      </c>
      <c r="F188" s="7">
        <v>14047125</v>
      </c>
      <c r="G188" s="8">
        <f t="shared" si="6"/>
        <v>2.5984770617711612E-3</v>
      </c>
    </row>
    <row r="189" spans="1:7" ht="26.25" customHeight="1" x14ac:dyDescent="0.25">
      <c r="A189" s="25" t="s">
        <v>336</v>
      </c>
      <c r="B189" s="25" t="s">
        <v>226</v>
      </c>
      <c r="C189" s="25" t="s">
        <v>227</v>
      </c>
      <c r="D189" s="25" t="s">
        <v>123</v>
      </c>
      <c r="E189" s="6">
        <v>121450</v>
      </c>
      <c r="F189" s="7">
        <v>20624639</v>
      </c>
      <c r="G189" s="8">
        <f t="shared" si="6"/>
        <v>3.8152042748114579E-3</v>
      </c>
    </row>
    <row r="190" spans="1:7" ht="30.75" customHeight="1" x14ac:dyDescent="0.25">
      <c r="A190" s="25" t="s">
        <v>334</v>
      </c>
      <c r="B190" s="25" t="s">
        <v>210</v>
      </c>
      <c r="C190" s="25" t="s">
        <v>211</v>
      </c>
      <c r="D190" s="25" t="s">
        <v>124</v>
      </c>
      <c r="E190" s="6">
        <v>9135</v>
      </c>
      <c r="F190" s="7">
        <v>2998107</v>
      </c>
      <c r="G190" s="8">
        <f t="shared" si="6"/>
        <v>5.5459834437548972E-4</v>
      </c>
    </row>
    <row r="191" spans="1:7" ht="27.75" customHeight="1" x14ac:dyDescent="0.25">
      <c r="A191" s="25" t="s">
        <v>494</v>
      </c>
      <c r="B191" s="25" t="s">
        <v>493</v>
      </c>
      <c r="C191" s="25" t="s">
        <v>496</v>
      </c>
      <c r="D191" s="25" t="s">
        <v>491</v>
      </c>
      <c r="E191" s="6">
        <v>22500</v>
      </c>
      <c r="F191" s="7">
        <v>2817000</v>
      </c>
      <c r="G191" s="8">
        <f t="shared" si="6"/>
        <v>5.210966573593786E-4</v>
      </c>
    </row>
    <row r="192" spans="1:7" ht="27.75" customHeight="1" x14ac:dyDescent="0.25">
      <c r="A192" s="25" t="s">
        <v>495</v>
      </c>
      <c r="B192" s="25" t="s">
        <v>205</v>
      </c>
      <c r="C192" s="25" t="s">
        <v>206</v>
      </c>
      <c r="D192" s="25" t="s">
        <v>492</v>
      </c>
      <c r="E192" s="6">
        <v>4175</v>
      </c>
      <c r="F192" s="7">
        <v>4404625</v>
      </c>
      <c r="G192" s="8">
        <f t="shared" si="6"/>
        <v>8.1478003706835389E-4</v>
      </c>
    </row>
    <row r="193" spans="1:7" ht="30" customHeight="1" x14ac:dyDescent="0.25">
      <c r="A193" s="72" t="s">
        <v>332</v>
      </c>
      <c r="B193" s="72" t="s">
        <v>234</v>
      </c>
      <c r="C193" s="72" t="s">
        <v>235</v>
      </c>
      <c r="D193" s="72" t="s">
        <v>121</v>
      </c>
      <c r="E193" s="6">
        <v>6000</v>
      </c>
      <c r="F193" s="7">
        <v>6390000</v>
      </c>
      <c r="G193" s="8">
        <f t="shared" si="6"/>
        <v>1.1820403409749482E-3</v>
      </c>
    </row>
    <row r="194" spans="1:7" ht="30.75" customHeight="1" x14ac:dyDescent="0.25">
      <c r="A194" s="72" t="s">
        <v>331</v>
      </c>
      <c r="B194" s="72" t="s">
        <v>193</v>
      </c>
      <c r="C194" s="72" t="s">
        <v>194</v>
      </c>
      <c r="D194" s="72" t="s">
        <v>122</v>
      </c>
      <c r="E194" s="6">
        <v>28800</v>
      </c>
      <c r="F194" s="7">
        <v>10320480</v>
      </c>
      <c r="G194" s="8">
        <f t="shared" si="6"/>
        <v>1.9091116898630881E-3</v>
      </c>
    </row>
    <row r="195" spans="1:7" x14ac:dyDescent="0.25">
      <c r="A195" s="72" t="s">
        <v>566</v>
      </c>
      <c r="B195" s="72" t="s">
        <v>567</v>
      </c>
      <c r="C195" s="9" t="s">
        <v>568</v>
      </c>
      <c r="D195" s="72" t="s">
        <v>569</v>
      </c>
      <c r="E195" s="6">
        <v>310000000</v>
      </c>
      <c r="F195" s="7">
        <v>5101050</v>
      </c>
      <c r="G195" s="8">
        <f t="shared" si="6"/>
        <v>9.4360671069331132E-4</v>
      </c>
    </row>
    <row r="196" spans="1:7" x14ac:dyDescent="0.25">
      <c r="A196" s="25" t="s">
        <v>242</v>
      </c>
      <c r="B196" s="25"/>
      <c r="C196" s="25"/>
      <c r="D196" s="72"/>
      <c r="E196" s="6"/>
      <c r="F196" s="7">
        <f>SUM(F184:F195)</f>
        <v>113025909</v>
      </c>
      <c r="G196" s="8">
        <f t="shared" si="6"/>
        <v>2.090785352321807E-2</v>
      </c>
    </row>
    <row r="197" spans="1:7" x14ac:dyDescent="0.25">
      <c r="A197" s="13"/>
      <c r="B197" s="13"/>
      <c r="C197" s="13"/>
      <c r="D197" s="13"/>
      <c r="E197" s="14"/>
      <c r="F197" s="15"/>
      <c r="G197" s="16"/>
    </row>
    <row r="198" spans="1:7" x14ac:dyDescent="0.25">
      <c r="A198" s="3" t="s">
        <v>399</v>
      </c>
    </row>
    <row r="199" spans="1:7" ht="28.5" customHeight="1" x14ac:dyDescent="0.25">
      <c r="A199" s="25" t="s">
        <v>3</v>
      </c>
      <c r="B199" s="25" t="s">
        <v>1</v>
      </c>
      <c r="C199" s="25" t="s">
        <v>407</v>
      </c>
      <c r="D199" s="25" t="s">
        <v>7</v>
      </c>
      <c r="E199" s="25" t="s">
        <v>5</v>
      </c>
      <c r="F199" s="25" t="s">
        <v>12</v>
      </c>
      <c r="G199" s="25" t="s">
        <v>2</v>
      </c>
    </row>
    <row r="200" spans="1:7" ht="16.5" customHeight="1" x14ac:dyDescent="0.25">
      <c r="A200" s="25" t="s">
        <v>242</v>
      </c>
      <c r="B200" s="25"/>
      <c r="C200" s="25"/>
      <c r="D200" s="25"/>
      <c r="E200" s="6"/>
      <c r="F200" s="7"/>
      <c r="G200" s="8"/>
    </row>
    <row r="202" spans="1:7" ht="45" customHeight="1" x14ac:dyDescent="0.25">
      <c r="A202" s="3" t="s">
        <v>400</v>
      </c>
    </row>
    <row r="203" spans="1:7" ht="111" customHeight="1" x14ac:dyDescent="0.25">
      <c r="A203" s="25" t="s">
        <v>11</v>
      </c>
      <c r="B203" s="25" t="s">
        <v>8</v>
      </c>
      <c r="C203" s="25" t="s">
        <v>9</v>
      </c>
      <c r="D203" s="25" t="s">
        <v>17</v>
      </c>
      <c r="E203" s="25" t="s">
        <v>10</v>
      </c>
      <c r="F203" s="25" t="s">
        <v>6</v>
      </c>
      <c r="G203" s="25" t="s">
        <v>2</v>
      </c>
    </row>
    <row r="204" spans="1:7" x14ac:dyDescent="0.25">
      <c r="A204" s="25" t="s">
        <v>242</v>
      </c>
      <c r="B204" s="25"/>
      <c r="C204" s="25"/>
      <c r="D204" s="25"/>
      <c r="E204" s="6"/>
      <c r="F204" s="7"/>
      <c r="G204" s="8"/>
    </row>
    <row r="206" spans="1:7" ht="58.5" customHeight="1" x14ac:dyDescent="0.25">
      <c r="A206" s="3" t="s">
        <v>401</v>
      </c>
    </row>
    <row r="207" spans="1:7" ht="17.25" customHeight="1" x14ac:dyDescent="0.25">
      <c r="A207" s="25" t="s">
        <v>15</v>
      </c>
      <c r="B207" s="25" t="s">
        <v>14</v>
      </c>
      <c r="C207" s="25" t="s">
        <v>16</v>
      </c>
      <c r="D207" s="93" t="s">
        <v>13</v>
      </c>
      <c r="E207" s="94"/>
      <c r="F207" s="25" t="s">
        <v>6</v>
      </c>
      <c r="G207" s="25" t="s">
        <v>2</v>
      </c>
    </row>
    <row r="208" spans="1:7" x14ac:dyDescent="0.25">
      <c r="A208" s="25" t="s">
        <v>242</v>
      </c>
      <c r="B208" s="25"/>
      <c r="C208" s="25"/>
      <c r="D208" s="93"/>
      <c r="E208" s="94"/>
      <c r="F208" s="7"/>
      <c r="G208" s="8"/>
    </row>
    <row r="210" spans="1:7" ht="42.75" customHeight="1" x14ac:dyDescent="0.25">
      <c r="A210" s="3" t="s">
        <v>402</v>
      </c>
    </row>
    <row r="211" spans="1:7" ht="32.25" customHeight="1" x14ac:dyDescent="0.25">
      <c r="A211" s="25" t="s">
        <v>3</v>
      </c>
      <c r="B211" s="21" t="s">
        <v>1</v>
      </c>
      <c r="C211" s="25" t="s">
        <v>407</v>
      </c>
      <c r="D211" s="93" t="s">
        <v>4</v>
      </c>
      <c r="E211" s="94"/>
      <c r="F211" s="22" t="s">
        <v>18</v>
      </c>
      <c r="G211" s="44" t="s">
        <v>2</v>
      </c>
    </row>
    <row r="212" spans="1:7" x14ac:dyDescent="0.25">
      <c r="A212" s="25" t="s">
        <v>244</v>
      </c>
      <c r="B212" s="34">
        <v>1027700167110</v>
      </c>
      <c r="C212" s="35" t="s">
        <v>410</v>
      </c>
      <c r="D212" s="97" t="s">
        <v>243</v>
      </c>
      <c r="E212" s="97"/>
      <c r="F212" s="7">
        <v>17823.63</v>
      </c>
      <c r="G212" s="8">
        <f t="shared" ref="G212:G220" si="7">F212/$F$264</f>
        <v>3.29706567802994E-6</v>
      </c>
    </row>
    <row r="213" spans="1:7" x14ac:dyDescent="0.25">
      <c r="A213" s="25" t="s">
        <v>244</v>
      </c>
      <c r="B213" s="34">
        <v>1027700167110</v>
      </c>
      <c r="C213" s="35" t="s">
        <v>411</v>
      </c>
      <c r="D213" s="97" t="s">
        <v>243</v>
      </c>
      <c r="E213" s="97"/>
      <c r="F213" s="7">
        <v>380773.33</v>
      </c>
      <c r="G213" s="8">
        <f t="shared" si="7"/>
        <v>7.0436531584877382E-5</v>
      </c>
    </row>
    <row r="214" spans="1:7" ht="28.5" customHeight="1" x14ac:dyDescent="0.25">
      <c r="A214" s="25" t="s">
        <v>244</v>
      </c>
      <c r="B214" s="34">
        <v>1027700167110</v>
      </c>
      <c r="C214" s="35" t="s">
        <v>409</v>
      </c>
      <c r="D214" s="97" t="s">
        <v>243</v>
      </c>
      <c r="E214" s="97"/>
      <c r="F214" s="7">
        <v>50805062.530000001</v>
      </c>
      <c r="G214" s="8">
        <f t="shared" si="7"/>
        <v>9.3980647005030941E-3</v>
      </c>
    </row>
    <row r="215" spans="1:7" hidden="1" x14ac:dyDescent="0.25">
      <c r="A215" s="25" t="s">
        <v>244</v>
      </c>
      <c r="B215" s="34">
        <v>1027700167110</v>
      </c>
      <c r="C215" s="35" t="s">
        <v>408</v>
      </c>
      <c r="D215" s="97" t="s">
        <v>243</v>
      </c>
      <c r="E215" s="97"/>
      <c r="F215" s="7">
        <v>2239.5</v>
      </c>
      <c r="G215" s="8">
        <f t="shared" si="7"/>
        <v>4.1426906785812153E-7</v>
      </c>
    </row>
    <row r="216" spans="1:7" ht="30" x14ac:dyDescent="0.25">
      <c r="A216" s="25" t="s">
        <v>245</v>
      </c>
      <c r="B216" s="34">
        <v>1027700167110</v>
      </c>
      <c r="C216" s="19" t="s">
        <v>651</v>
      </c>
      <c r="D216" s="98" t="s">
        <v>243</v>
      </c>
      <c r="E216" s="98"/>
      <c r="F216" s="7">
        <v>0</v>
      </c>
      <c r="G216" s="8">
        <f t="shared" si="7"/>
        <v>0</v>
      </c>
    </row>
    <row r="217" spans="1:7" ht="30" hidden="1" customHeight="1" x14ac:dyDescent="0.25">
      <c r="A217" s="68" t="s">
        <v>245</v>
      </c>
      <c r="B217" s="34">
        <v>1027700167111</v>
      </c>
      <c r="C217" s="19" t="s">
        <v>634</v>
      </c>
      <c r="D217" s="98" t="s">
        <v>243</v>
      </c>
      <c r="E217" s="98"/>
      <c r="F217" s="7">
        <v>0</v>
      </c>
      <c r="G217" s="8">
        <f t="shared" si="7"/>
        <v>0</v>
      </c>
    </row>
    <row r="218" spans="1:7" ht="30" x14ac:dyDescent="0.25">
      <c r="A218" s="25" t="s">
        <v>245</v>
      </c>
      <c r="B218" s="34">
        <v>1027700167110</v>
      </c>
      <c r="C218" s="35" t="s">
        <v>653</v>
      </c>
      <c r="D218" s="98" t="s">
        <v>243</v>
      </c>
      <c r="E218" s="98"/>
      <c r="F218" s="7">
        <v>3274503.8</v>
      </c>
      <c r="G218" s="8">
        <f t="shared" si="7"/>
        <v>6.0572700911983783E-4</v>
      </c>
    </row>
    <row r="219" spans="1:7" ht="30" customHeight="1" x14ac:dyDescent="0.25">
      <c r="A219" s="25" t="s">
        <v>245</v>
      </c>
      <c r="B219" s="34">
        <v>1027700167110</v>
      </c>
      <c r="C219" s="35" t="s">
        <v>652</v>
      </c>
      <c r="D219" s="98" t="s">
        <v>243</v>
      </c>
      <c r="E219" s="98"/>
      <c r="F219" s="7">
        <v>320559.52</v>
      </c>
      <c r="G219" s="8">
        <f t="shared" si="7"/>
        <v>5.9298010066285723E-5</v>
      </c>
    </row>
    <row r="220" spans="1:7" ht="30" customHeight="1" x14ac:dyDescent="0.25">
      <c r="A220" s="25" t="s">
        <v>242</v>
      </c>
      <c r="B220" s="96"/>
      <c r="C220" s="96"/>
      <c r="D220" s="95"/>
      <c r="E220" s="95"/>
      <c r="F220" s="7">
        <f>SUM(F212:F219)</f>
        <v>54800962.310000002</v>
      </c>
      <c r="G220" s="8">
        <f t="shared" si="7"/>
        <v>1.0137237586019983E-2</v>
      </c>
    </row>
    <row r="222" spans="1:7" ht="15.75" x14ac:dyDescent="0.25">
      <c r="A222" s="3" t="s">
        <v>403</v>
      </c>
      <c r="B222" s="26"/>
    </row>
    <row r="223" spans="1:7" ht="30" x14ac:dyDescent="0.25">
      <c r="A223" s="25" t="s">
        <v>19</v>
      </c>
      <c r="B223" s="28" t="s">
        <v>1</v>
      </c>
      <c r="C223" s="24" t="s">
        <v>412</v>
      </c>
      <c r="D223" s="103" t="s">
        <v>415</v>
      </c>
      <c r="E223" s="104"/>
      <c r="F223" s="22" t="s">
        <v>18</v>
      </c>
      <c r="G223" s="25" t="s">
        <v>2</v>
      </c>
    </row>
    <row r="224" spans="1:7" ht="30" x14ac:dyDescent="0.25">
      <c r="A224" s="25" t="s">
        <v>244</v>
      </c>
      <c r="B224" s="36">
        <v>1027700167110</v>
      </c>
      <c r="C224" s="25" t="s">
        <v>413</v>
      </c>
      <c r="D224" s="105" t="s">
        <v>417</v>
      </c>
      <c r="E224" s="106"/>
      <c r="F224" s="40">
        <v>14509.48</v>
      </c>
      <c r="G224" s="41">
        <f t="shared" ref="G224:G230" si="8">F224/$F$264</f>
        <v>2.6840048022799985E-6</v>
      </c>
    </row>
    <row r="225" spans="1:7" ht="30" x14ac:dyDescent="0.25">
      <c r="A225" s="25" t="s">
        <v>244</v>
      </c>
      <c r="B225" s="36">
        <v>1027700167110</v>
      </c>
      <c r="C225" s="25" t="s">
        <v>413</v>
      </c>
      <c r="D225" s="105" t="s">
        <v>418</v>
      </c>
      <c r="E225" s="106"/>
      <c r="F225" s="40">
        <v>17711.78</v>
      </c>
      <c r="G225" s="41">
        <f t="shared" si="8"/>
        <v>3.2763753474919039E-6</v>
      </c>
    </row>
    <row r="226" spans="1:7" ht="30" x14ac:dyDescent="0.25">
      <c r="A226" s="25" t="s">
        <v>244</v>
      </c>
      <c r="B226" s="36">
        <v>1027700167110</v>
      </c>
      <c r="C226" s="25" t="s">
        <v>413</v>
      </c>
      <c r="D226" s="105" t="s">
        <v>419</v>
      </c>
      <c r="E226" s="106"/>
      <c r="F226" s="40">
        <v>25508.3</v>
      </c>
      <c r="G226" s="41">
        <f t="shared" si="8"/>
        <v>4.7185977511253948E-6</v>
      </c>
    </row>
    <row r="227" spans="1:7" ht="30" x14ac:dyDescent="0.25">
      <c r="A227" s="25" t="s">
        <v>624</v>
      </c>
      <c r="B227" s="36">
        <v>1027700067328</v>
      </c>
      <c r="C227" s="25" t="s">
        <v>624</v>
      </c>
      <c r="D227" s="105" t="s">
        <v>416</v>
      </c>
      <c r="E227" s="106"/>
      <c r="F227" s="40">
        <v>85194.28</v>
      </c>
      <c r="G227" s="41">
        <f t="shared" si="8"/>
        <v>1.5759479777827106E-5</v>
      </c>
    </row>
    <row r="228" spans="1:7" ht="30" x14ac:dyDescent="0.25">
      <c r="A228" s="25" t="s">
        <v>246</v>
      </c>
      <c r="B228" s="36">
        <v>1047796383030</v>
      </c>
      <c r="C228" s="25" t="s">
        <v>414</v>
      </c>
      <c r="D228" s="105" t="s">
        <v>420</v>
      </c>
      <c r="E228" s="106"/>
      <c r="F228" s="40">
        <v>1026237.66</v>
      </c>
      <c r="G228" s="41">
        <f t="shared" si="8"/>
        <v>1.8983635579776728E-4</v>
      </c>
    </row>
    <row r="229" spans="1:7" ht="30.75" customHeight="1" x14ac:dyDescent="0.25">
      <c r="A229" s="25" t="s">
        <v>246</v>
      </c>
      <c r="B229" s="36">
        <v>1047796383030</v>
      </c>
      <c r="C229" s="25" t="s">
        <v>414</v>
      </c>
      <c r="D229" s="105" t="s">
        <v>421</v>
      </c>
      <c r="E229" s="106"/>
      <c r="F229" s="40">
        <v>84052.42</v>
      </c>
      <c r="G229" s="41">
        <f t="shared" si="8"/>
        <v>1.5548255273328569E-5</v>
      </c>
    </row>
    <row r="230" spans="1:7" ht="34.5" customHeight="1" x14ac:dyDescent="0.25">
      <c r="A230" s="25" t="s">
        <v>242</v>
      </c>
      <c r="B230" s="108"/>
      <c r="C230" s="103"/>
      <c r="D230" s="103"/>
      <c r="E230" s="104"/>
      <c r="F230" s="7">
        <f>SUM(F224:F229)</f>
        <v>1253213.92</v>
      </c>
      <c r="G230" s="8">
        <f t="shared" si="8"/>
        <v>2.3182306874982024E-4</v>
      </c>
    </row>
    <row r="232" spans="1:7" x14ac:dyDescent="0.25">
      <c r="A232" s="3" t="s">
        <v>404</v>
      </c>
    </row>
    <row r="233" spans="1:7" ht="30" x14ac:dyDescent="0.25">
      <c r="A233" s="25" t="s">
        <v>20</v>
      </c>
      <c r="B233" s="96" t="s">
        <v>1</v>
      </c>
      <c r="C233" s="96"/>
      <c r="D233" s="96" t="s">
        <v>22</v>
      </c>
      <c r="E233" s="96"/>
      <c r="F233" s="31" t="s">
        <v>21</v>
      </c>
      <c r="G233" s="25" t="s">
        <v>2</v>
      </c>
    </row>
    <row r="234" spans="1:7" x14ac:dyDescent="0.25">
      <c r="A234" s="77" t="s">
        <v>722</v>
      </c>
      <c r="B234" s="101" t="s">
        <v>186</v>
      </c>
      <c r="C234" s="102"/>
      <c r="D234" s="93" t="s">
        <v>610</v>
      </c>
      <c r="E234" s="94"/>
      <c r="F234" s="37">
        <v>36488.550000000003</v>
      </c>
      <c r="G234" s="41">
        <f t="shared" ref="G234:G240" si="9">F234/$F$264</f>
        <v>6.7497555686512437E-6</v>
      </c>
    </row>
    <row r="235" spans="1:7" x14ac:dyDescent="0.25">
      <c r="A235" s="77" t="s">
        <v>723</v>
      </c>
      <c r="B235" s="101" t="s">
        <v>237</v>
      </c>
      <c r="C235" s="102"/>
      <c r="D235" s="93" t="s">
        <v>51</v>
      </c>
      <c r="E235" s="94"/>
      <c r="F235" s="37">
        <v>219200</v>
      </c>
      <c r="G235" s="41">
        <f t="shared" si="9"/>
        <v>4.0548238300736876E-5</v>
      </c>
    </row>
    <row r="236" spans="1:7" hidden="1" x14ac:dyDescent="0.25">
      <c r="A236" s="77"/>
      <c r="B236" s="101"/>
      <c r="C236" s="102"/>
      <c r="D236" s="93"/>
      <c r="E236" s="94"/>
      <c r="F236" s="37">
        <v>0</v>
      </c>
      <c r="G236" s="41">
        <f t="shared" si="9"/>
        <v>0</v>
      </c>
    </row>
    <row r="237" spans="1:7" hidden="1" x14ac:dyDescent="0.25">
      <c r="A237" s="77"/>
      <c r="B237" s="101"/>
      <c r="C237" s="102"/>
      <c r="D237" s="93"/>
      <c r="E237" s="94"/>
      <c r="F237" s="37">
        <v>0</v>
      </c>
      <c r="G237" s="41">
        <f t="shared" si="9"/>
        <v>0</v>
      </c>
    </row>
    <row r="238" spans="1:7" hidden="1" x14ac:dyDescent="0.25">
      <c r="A238" s="68"/>
      <c r="B238" s="101"/>
      <c r="C238" s="102"/>
      <c r="D238" s="93"/>
      <c r="E238" s="94"/>
      <c r="F238" s="37"/>
      <c r="G238" s="41">
        <f t="shared" si="9"/>
        <v>0</v>
      </c>
    </row>
    <row r="239" spans="1:7" hidden="1" x14ac:dyDescent="0.25">
      <c r="A239" s="68"/>
      <c r="B239" s="101"/>
      <c r="C239" s="102"/>
      <c r="D239" s="93"/>
      <c r="E239" s="94"/>
      <c r="F239" s="37"/>
      <c r="G239" s="41">
        <f t="shared" si="9"/>
        <v>0</v>
      </c>
    </row>
    <row r="240" spans="1:7" x14ac:dyDescent="0.25">
      <c r="A240" s="25" t="s">
        <v>242</v>
      </c>
      <c r="B240" s="99"/>
      <c r="C240" s="100"/>
      <c r="D240" s="93"/>
      <c r="E240" s="94"/>
      <c r="F240" s="7">
        <f>SUM(F234:F239)</f>
        <v>255688.55</v>
      </c>
      <c r="G240" s="8">
        <f t="shared" si="9"/>
        <v>4.729799386938812E-5</v>
      </c>
    </row>
    <row r="242" spans="1:7" x14ac:dyDescent="0.25">
      <c r="A242" s="3" t="s">
        <v>405</v>
      </c>
    </row>
    <row r="243" spans="1:7" ht="34.5" customHeight="1" x14ac:dyDescent="0.25">
      <c r="A243" s="25" t="s">
        <v>23</v>
      </c>
      <c r="B243" s="93" t="s">
        <v>20</v>
      </c>
      <c r="C243" s="94"/>
      <c r="D243" s="25" t="s">
        <v>22</v>
      </c>
      <c r="E243" s="25" t="s">
        <v>24</v>
      </c>
      <c r="F243" s="25" t="s">
        <v>21</v>
      </c>
      <c r="G243" s="25" t="s">
        <v>2</v>
      </c>
    </row>
    <row r="244" spans="1:7" ht="45" x14ac:dyDescent="0.25">
      <c r="A244" s="25" t="s">
        <v>247</v>
      </c>
      <c r="B244" s="99" t="s">
        <v>125</v>
      </c>
      <c r="C244" s="100"/>
      <c r="D244" s="77" t="s">
        <v>99</v>
      </c>
      <c r="E244" s="2">
        <v>3299</v>
      </c>
      <c r="F244" s="7">
        <v>2102020.4500000002</v>
      </c>
      <c r="G244" s="8">
        <f t="shared" ref="G244:G249" si="10">F244/$F$264</f>
        <v>3.8883771039973622E-4</v>
      </c>
    </row>
    <row r="245" spans="1:7" ht="30" customHeight="1" x14ac:dyDescent="0.25">
      <c r="A245" s="25" t="s">
        <v>247</v>
      </c>
      <c r="B245" s="99" t="s">
        <v>125</v>
      </c>
      <c r="C245" s="100"/>
      <c r="D245" s="77" t="s">
        <v>99</v>
      </c>
      <c r="E245" s="2">
        <v>83595</v>
      </c>
      <c r="F245" s="7">
        <v>53264140.479999997</v>
      </c>
      <c r="G245" s="8">
        <f t="shared" si="10"/>
        <v>9.8529519209259366E-3</v>
      </c>
    </row>
    <row r="246" spans="1:7" ht="45" customHeight="1" x14ac:dyDescent="0.25">
      <c r="A246" s="57" t="s">
        <v>247</v>
      </c>
      <c r="B246" s="99" t="s">
        <v>125</v>
      </c>
      <c r="C246" s="100"/>
      <c r="D246" s="77" t="s">
        <v>701</v>
      </c>
      <c r="E246" s="2">
        <v>107</v>
      </c>
      <c r="F246" s="7">
        <v>100195.21</v>
      </c>
      <c r="G246" s="8">
        <f t="shared" si="10"/>
        <v>1.8534394396315579E-5</v>
      </c>
    </row>
    <row r="247" spans="1:7" ht="45" customHeight="1" x14ac:dyDescent="0.25">
      <c r="A247" s="69" t="s">
        <v>247</v>
      </c>
      <c r="B247" s="99" t="s">
        <v>125</v>
      </c>
      <c r="C247" s="100"/>
      <c r="D247" s="77" t="s">
        <v>99</v>
      </c>
      <c r="E247" s="2">
        <v>1492</v>
      </c>
      <c r="F247" s="7">
        <v>950656.11</v>
      </c>
      <c r="G247" s="8">
        <f t="shared" si="10"/>
        <v>1.7585506610552705E-4</v>
      </c>
    </row>
    <row r="248" spans="1:7" ht="45" customHeight="1" x14ac:dyDescent="0.25">
      <c r="A248" s="77" t="s">
        <v>247</v>
      </c>
      <c r="B248" s="99" t="s">
        <v>125</v>
      </c>
      <c r="C248" s="100"/>
      <c r="D248" s="77" t="s">
        <v>100</v>
      </c>
      <c r="E248" s="2">
        <v>18322</v>
      </c>
      <c r="F248" s="7">
        <v>17369436</v>
      </c>
      <c r="G248" s="8">
        <f t="shared" si="10"/>
        <v>3.213047582469881E-3</v>
      </c>
    </row>
    <row r="249" spans="1:7" ht="45" customHeight="1" x14ac:dyDescent="0.25">
      <c r="A249" s="25" t="s">
        <v>242</v>
      </c>
      <c r="B249" s="109"/>
      <c r="C249" s="109"/>
      <c r="D249" s="30"/>
      <c r="E249" s="1"/>
      <c r="F249" s="7">
        <f>SUM(F244:F248)</f>
        <v>73786448.25</v>
      </c>
      <c r="G249" s="8">
        <f t="shared" si="10"/>
        <v>1.3649226674297398E-2</v>
      </c>
    </row>
    <row r="250" spans="1:7" ht="12.75" customHeight="1" x14ac:dyDescent="0.25"/>
    <row r="251" spans="1:7" ht="14.25" customHeight="1" x14ac:dyDescent="0.25">
      <c r="A251" s="3" t="s">
        <v>406</v>
      </c>
    </row>
    <row r="252" spans="1:7" ht="30" x14ac:dyDescent="0.25">
      <c r="A252" s="110" t="s">
        <v>25</v>
      </c>
      <c r="B252" s="111"/>
      <c r="C252" s="111"/>
      <c r="D252" s="111"/>
      <c r="E252" s="112"/>
      <c r="F252" s="25" t="s">
        <v>21</v>
      </c>
      <c r="G252" s="25" t="s">
        <v>2</v>
      </c>
    </row>
    <row r="253" spans="1:7" hidden="1" x14ac:dyDescent="0.25">
      <c r="A253" s="48" t="s">
        <v>702</v>
      </c>
      <c r="B253" s="49"/>
      <c r="C253" s="49"/>
      <c r="D253" s="49"/>
      <c r="E253" s="50"/>
      <c r="F253" s="7"/>
      <c r="G253" s="8">
        <f>F253/$F$264</f>
        <v>0</v>
      </c>
    </row>
    <row r="254" spans="1:7" hidden="1" x14ac:dyDescent="0.25">
      <c r="A254" s="78" t="s">
        <v>703</v>
      </c>
      <c r="B254" s="79"/>
      <c r="C254" s="79"/>
      <c r="D254" s="79"/>
      <c r="E254" s="80"/>
      <c r="F254" s="7"/>
      <c r="G254" s="8">
        <f>F254/$F$264</f>
        <v>0</v>
      </c>
    </row>
    <row r="255" spans="1:7" x14ac:dyDescent="0.25">
      <c r="A255" s="48" t="s">
        <v>725</v>
      </c>
      <c r="B255" s="53"/>
      <c r="C255" s="49"/>
      <c r="D255" s="49"/>
      <c r="E255" s="50"/>
      <c r="F255" s="7">
        <v>9131.51</v>
      </c>
      <c r="G255" s="8">
        <f>F255/$F$264</f>
        <v>1.6891726438209937E-6</v>
      </c>
    </row>
    <row r="256" spans="1:7" x14ac:dyDescent="0.25">
      <c r="A256" s="78" t="s">
        <v>724</v>
      </c>
      <c r="B256" s="53"/>
      <c r="C256" s="79"/>
      <c r="D256" s="79"/>
      <c r="E256" s="80"/>
      <c r="F256" s="7">
        <v>66.900000000000006</v>
      </c>
      <c r="G256" s="8">
        <f t="shared" ref="G256:G257" si="11">F256/$F$264</f>
        <v>1.237535192663913E-8</v>
      </c>
    </row>
    <row r="257" spans="1:9" hidden="1" x14ac:dyDescent="0.25">
      <c r="A257" s="78" t="s">
        <v>704</v>
      </c>
      <c r="B257" s="53"/>
      <c r="C257" s="79"/>
      <c r="D257" s="79"/>
      <c r="E257" s="80"/>
      <c r="F257" s="7"/>
      <c r="G257" s="8">
        <f t="shared" si="11"/>
        <v>0</v>
      </c>
    </row>
    <row r="258" spans="1:9" hidden="1" x14ac:dyDescent="0.25">
      <c r="A258" s="113" t="s">
        <v>592</v>
      </c>
      <c r="B258" s="114"/>
      <c r="C258" s="114"/>
      <c r="D258" s="114"/>
      <c r="E258" s="115"/>
      <c r="F258" s="7"/>
      <c r="G258" s="8">
        <f>F258/$F$264</f>
        <v>0</v>
      </c>
    </row>
    <row r="259" spans="1:9" hidden="1" x14ac:dyDescent="0.25">
      <c r="A259" s="113" t="s">
        <v>654</v>
      </c>
      <c r="B259" s="114"/>
      <c r="C259" s="114"/>
      <c r="D259" s="114"/>
      <c r="E259" s="115"/>
      <c r="F259" s="7"/>
      <c r="G259" s="8">
        <f>F259/$F$264</f>
        <v>0</v>
      </c>
    </row>
    <row r="260" spans="1:9" hidden="1" x14ac:dyDescent="0.25">
      <c r="A260" s="113" t="s">
        <v>655</v>
      </c>
      <c r="B260" s="114"/>
      <c r="C260" s="114"/>
      <c r="D260" s="114"/>
      <c r="E260" s="115"/>
      <c r="F260" s="57"/>
      <c r="G260" s="8">
        <f t="shared" ref="G260:G261" si="12">F260/$F$264</f>
        <v>0</v>
      </c>
    </row>
    <row r="261" spans="1:9" ht="15" hidden="1" customHeight="1" x14ac:dyDescent="0.25">
      <c r="A261" s="113" t="s">
        <v>656</v>
      </c>
      <c r="B261" s="114"/>
      <c r="C261" s="114"/>
      <c r="D261" s="114"/>
      <c r="E261" s="115"/>
      <c r="F261" s="57"/>
      <c r="G261" s="8">
        <f t="shared" si="12"/>
        <v>0</v>
      </c>
    </row>
    <row r="262" spans="1:9" ht="15" customHeight="1" x14ac:dyDescent="0.25">
      <c r="A262" s="93" t="s">
        <v>242</v>
      </c>
      <c r="B262" s="107"/>
      <c r="C262" s="107"/>
      <c r="D262" s="107"/>
      <c r="E262" s="94"/>
      <c r="F262" s="7">
        <f>SUM(F253:F261)</f>
        <v>9198.41</v>
      </c>
      <c r="G262" s="8"/>
      <c r="I262" s="43"/>
    </row>
    <row r="263" spans="1:9" ht="15" customHeight="1" x14ac:dyDescent="0.25"/>
    <row r="264" spans="1:9" ht="15" customHeight="1" x14ac:dyDescent="0.25">
      <c r="A264" s="88" t="s">
        <v>26</v>
      </c>
      <c r="B264" s="89"/>
      <c r="C264" s="89"/>
      <c r="D264" s="89"/>
      <c r="E264" s="90"/>
      <c r="F264" s="7">
        <f>F180+F200+F204+F208+F220+F230+F240+F249+F262+F196</f>
        <v>5405906870.0900011</v>
      </c>
      <c r="G264" s="8">
        <f>F264/$F$264</f>
        <v>1</v>
      </c>
      <c r="I264" s="43"/>
    </row>
    <row r="265" spans="1:9" ht="15" customHeight="1" x14ac:dyDescent="0.25"/>
  </sheetData>
  <mergeCells count="52">
    <mergeCell ref="B240:C240"/>
    <mergeCell ref="D240:E240"/>
    <mergeCell ref="A258:E258"/>
    <mergeCell ref="B248:C248"/>
    <mergeCell ref="A262:E262"/>
    <mergeCell ref="B230:E230"/>
    <mergeCell ref="B249:C249"/>
    <mergeCell ref="A252:E252"/>
    <mergeCell ref="A259:E259"/>
    <mergeCell ref="B245:C245"/>
    <mergeCell ref="B244:C244"/>
    <mergeCell ref="A260:E260"/>
    <mergeCell ref="A261:E261"/>
    <mergeCell ref="B235:C235"/>
    <mergeCell ref="D234:E234"/>
    <mergeCell ref="D235:E235"/>
    <mergeCell ref="B246:C246"/>
    <mergeCell ref="B234:C234"/>
    <mergeCell ref="D236:E236"/>
    <mergeCell ref="B237:C237"/>
    <mergeCell ref="D217:E217"/>
    <mergeCell ref="B238:C238"/>
    <mergeCell ref="B239:C239"/>
    <mergeCell ref="D238:E238"/>
    <mergeCell ref="D239:E239"/>
    <mergeCell ref="D223:E223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37:E237"/>
    <mergeCell ref="B236:C236"/>
    <mergeCell ref="A264:E264"/>
    <mergeCell ref="A1:G1"/>
    <mergeCell ref="B243:C243"/>
    <mergeCell ref="D220:E220"/>
    <mergeCell ref="B233:C233"/>
    <mergeCell ref="D233:E233"/>
    <mergeCell ref="B220:C220"/>
    <mergeCell ref="D212:E212"/>
    <mergeCell ref="D207:E207"/>
    <mergeCell ref="D211:E211"/>
    <mergeCell ref="D213:E213"/>
    <mergeCell ref="D214:E214"/>
    <mergeCell ref="D216:E216"/>
    <mergeCell ref="B247:C247"/>
    <mergeCell ref="D215:E215"/>
    <mergeCell ref="D208:E2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zoomScale="80" zoomScaleNormal="80" workbookViewId="0">
      <selection activeCell="H12" sqref="H12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4.85546875" style="3" customWidth="1"/>
    <col min="9" max="9" width="14.28515625" style="3" customWidth="1"/>
    <col min="10" max="10" width="12.42578125" style="3" customWidth="1"/>
    <col min="11" max="11" width="12" style="3" customWidth="1"/>
    <col min="12" max="12" width="32.7109375" style="3" customWidth="1"/>
    <col min="13" max="20" width="9.140625" style="3" customWidth="1"/>
    <col min="21" max="21" width="34.5703125" style="3" customWidth="1"/>
    <col min="22" max="24" width="9.140625" style="3" customWidth="1"/>
    <col min="25" max="25" width="18" style="3" customWidth="1"/>
    <col min="26" max="26" width="19.7109375" style="3" customWidth="1"/>
    <col min="27" max="51" width="0" style="3" hidden="1" customWidth="1"/>
    <col min="52" max="52" width="43.42578125" style="3" bestFit="1" customWidth="1"/>
    <col min="53" max="16384" width="9.140625" style="3"/>
  </cols>
  <sheetData>
    <row r="1" spans="1:7" ht="33.75" customHeight="1" x14ac:dyDescent="0.25">
      <c r="A1" s="91" t="s">
        <v>708</v>
      </c>
      <c r="B1" s="92"/>
      <c r="C1" s="92"/>
      <c r="D1" s="92"/>
      <c r="E1" s="92"/>
      <c r="F1" s="92"/>
      <c r="G1" s="92"/>
    </row>
    <row r="2" spans="1:7" ht="18.75" x14ac:dyDescent="0.3">
      <c r="A2" s="4"/>
      <c r="B2" s="4"/>
      <c r="C2" s="4"/>
    </row>
    <row r="3" spans="1:7" x14ac:dyDescent="0.25">
      <c r="A3" s="3" t="s">
        <v>397</v>
      </c>
    </row>
    <row r="4" spans="1:7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396</v>
      </c>
    </row>
    <row r="5" spans="1:7" ht="30" x14ac:dyDescent="0.25">
      <c r="A5" s="5" t="s">
        <v>343</v>
      </c>
      <c r="B5" s="5" t="s">
        <v>153</v>
      </c>
      <c r="C5" s="5" t="s">
        <v>154</v>
      </c>
      <c r="D5" s="5" t="s">
        <v>357</v>
      </c>
      <c r="E5" s="6">
        <v>1002</v>
      </c>
      <c r="F5" s="7">
        <v>1007260.5</v>
      </c>
      <c r="G5" s="8">
        <f t="shared" ref="G5:G36" si="0">F5/$F$216</f>
        <v>6.0037017697858828E-4</v>
      </c>
    </row>
    <row r="6" spans="1:7" x14ac:dyDescent="0.25">
      <c r="A6" s="85" t="s">
        <v>586</v>
      </c>
      <c r="B6" s="85" t="s">
        <v>125</v>
      </c>
      <c r="C6" s="85" t="s">
        <v>126</v>
      </c>
      <c r="D6" s="85" t="s">
        <v>587</v>
      </c>
      <c r="E6" s="6">
        <v>30800</v>
      </c>
      <c r="F6" s="7">
        <v>30393748</v>
      </c>
      <c r="G6" s="8">
        <f t="shared" si="0"/>
        <v>1.8115968873794429E-2</v>
      </c>
    </row>
    <row r="7" spans="1:7" x14ac:dyDescent="0.25">
      <c r="A7" s="5" t="s">
        <v>389</v>
      </c>
      <c r="B7" s="5" t="s">
        <v>236</v>
      </c>
      <c r="C7" s="5" t="s">
        <v>237</v>
      </c>
      <c r="D7" s="5" t="s">
        <v>50</v>
      </c>
      <c r="E7" s="6">
        <v>9840</v>
      </c>
      <c r="F7" s="7">
        <v>10009436.73</v>
      </c>
      <c r="G7" s="8">
        <f t="shared" si="0"/>
        <v>5.9660507892904391E-3</v>
      </c>
    </row>
    <row r="8" spans="1:7" ht="30" x14ac:dyDescent="0.25">
      <c r="A8" s="74" t="s">
        <v>298</v>
      </c>
      <c r="B8" s="74" t="s">
        <v>193</v>
      </c>
      <c r="C8" s="74" t="s">
        <v>194</v>
      </c>
      <c r="D8" s="74" t="s">
        <v>87</v>
      </c>
      <c r="E8" s="6">
        <v>3423</v>
      </c>
      <c r="F8" s="7">
        <v>3540751.2</v>
      </c>
      <c r="G8" s="8">
        <f t="shared" si="0"/>
        <v>2.1104385852330643E-3</v>
      </c>
    </row>
    <row r="9" spans="1:7" ht="30" x14ac:dyDescent="0.25">
      <c r="A9" s="5" t="s">
        <v>616</v>
      </c>
      <c r="B9" s="5" t="s">
        <v>193</v>
      </c>
      <c r="C9" s="5" t="s">
        <v>194</v>
      </c>
      <c r="D9" s="5" t="s">
        <v>617</v>
      </c>
      <c r="E9" s="6">
        <v>1000</v>
      </c>
      <c r="F9" s="7">
        <v>1034400</v>
      </c>
      <c r="G9" s="8">
        <f t="shared" si="0"/>
        <v>6.1654647538213962E-4</v>
      </c>
    </row>
    <row r="10" spans="1:7" ht="30" x14ac:dyDescent="0.25">
      <c r="A10" s="5" t="s">
        <v>512</v>
      </c>
      <c r="B10" s="5" t="s">
        <v>153</v>
      </c>
      <c r="C10" s="5" t="s">
        <v>154</v>
      </c>
      <c r="D10" s="5" t="s">
        <v>509</v>
      </c>
      <c r="E10" s="6">
        <v>1000</v>
      </c>
      <c r="F10" s="7">
        <v>1013690</v>
      </c>
      <c r="G10" s="8">
        <f t="shared" si="0"/>
        <v>6.0420243293708546E-4</v>
      </c>
    </row>
    <row r="11" spans="1:7" x14ac:dyDescent="0.25">
      <c r="A11" s="5" t="s">
        <v>548</v>
      </c>
      <c r="B11" s="5" t="s">
        <v>125</v>
      </c>
      <c r="C11" s="5" t="s">
        <v>126</v>
      </c>
      <c r="D11" s="5" t="s">
        <v>546</v>
      </c>
      <c r="E11" s="6">
        <v>8450</v>
      </c>
      <c r="F11" s="7">
        <v>8471040.5</v>
      </c>
      <c r="G11" s="8">
        <f t="shared" si="0"/>
        <v>5.0491010857447388E-3</v>
      </c>
    </row>
    <row r="12" spans="1:7" ht="30" x14ac:dyDescent="0.25">
      <c r="A12" s="5" t="s">
        <v>304</v>
      </c>
      <c r="B12" s="5" t="s">
        <v>193</v>
      </c>
      <c r="C12" s="5" t="s">
        <v>194</v>
      </c>
      <c r="D12" s="5" t="s">
        <v>89</v>
      </c>
      <c r="E12" s="6">
        <v>140</v>
      </c>
      <c r="F12" s="7">
        <v>143143</v>
      </c>
      <c r="G12" s="8">
        <f t="shared" si="0"/>
        <v>8.5319327267619513E-5</v>
      </c>
    </row>
    <row r="13" spans="1:7" x14ac:dyDescent="0.25">
      <c r="A13" s="5" t="s">
        <v>342</v>
      </c>
      <c r="B13" s="5" t="s">
        <v>131</v>
      </c>
      <c r="C13" s="5" t="s">
        <v>132</v>
      </c>
      <c r="D13" s="5" t="s">
        <v>356</v>
      </c>
      <c r="E13" s="6">
        <v>5000</v>
      </c>
      <c r="F13" s="7">
        <v>5245693.6500000004</v>
      </c>
      <c r="G13" s="8">
        <f t="shared" si="0"/>
        <v>3.1266569323684956E-3</v>
      </c>
    </row>
    <row r="14" spans="1:7" ht="30" x14ac:dyDescent="0.25">
      <c r="A14" s="5" t="s">
        <v>300</v>
      </c>
      <c r="B14" s="5" t="s">
        <v>193</v>
      </c>
      <c r="C14" s="5" t="s">
        <v>194</v>
      </c>
      <c r="D14" s="5" t="s">
        <v>88</v>
      </c>
      <c r="E14" s="6">
        <v>4000</v>
      </c>
      <c r="F14" s="7">
        <v>4132973.56</v>
      </c>
      <c r="G14" s="8">
        <f t="shared" si="0"/>
        <v>2.4634283461577476E-3</v>
      </c>
    </row>
    <row r="15" spans="1:7" x14ac:dyDescent="0.25">
      <c r="A15" s="5" t="s">
        <v>36</v>
      </c>
      <c r="B15" s="5" t="s">
        <v>125</v>
      </c>
      <c r="C15" s="5" t="s">
        <v>126</v>
      </c>
      <c r="D15" s="5" t="s">
        <v>100</v>
      </c>
      <c r="E15" s="6">
        <v>14500</v>
      </c>
      <c r="F15" s="7">
        <v>14783910</v>
      </c>
      <c r="G15" s="8">
        <f t="shared" si="0"/>
        <v>8.8118402966616098E-3</v>
      </c>
    </row>
    <row r="16" spans="1:7" ht="30" x14ac:dyDescent="0.25">
      <c r="A16" s="69" t="s">
        <v>284</v>
      </c>
      <c r="B16" s="69" t="s">
        <v>181</v>
      </c>
      <c r="C16" s="69" t="s">
        <v>182</v>
      </c>
      <c r="D16" s="69" t="s">
        <v>62</v>
      </c>
      <c r="E16" s="6">
        <v>5144</v>
      </c>
      <c r="F16" s="7">
        <v>5210511.92</v>
      </c>
      <c r="G16" s="8">
        <f t="shared" si="0"/>
        <v>3.1056871222086479E-3</v>
      </c>
    </row>
    <row r="17" spans="1:7" ht="30" x14ac:dyDescent="0.25">
      <c r="A17" s="5" t="s">
        <v>313</v>
      </c>
      <c r="B17" s="5" t="s">
        <v>203</v>
      </c>
      <c r="C17" s="5" t="s">
        <v>204</v>
      </c>
      <c r="D17" s="5" t="s">
        <v>105</v>
      </c>
      <c r="E17" s="6">
        <v>1660</v>
      </c>
      <c r="F17" s="7">
        <v>1714855.73</v>
      </c>
      <c r="G17" s="8">
        <f t="shared" si="0"/>
        <v>1.0221270844164405E-3</v>
      </c>
    </row>
    <row r="18" spans="1:7" x14ac:dyDescent="0.25">
      <c r="A18" s="5" t="s">
        <v>38</v>
      </c>
      <c r="B18" s="5" t="s">
        <v>125</v>
      </c>
      <c r="C18" s="5" t="s">
        <v>126</v>
      </c>
      <c r="D18" s="5" t="s">
        <v>69</v>
      </c>
      <c r="E18" s="6">
        <v>9000</v>
      </c>
      <c r="F18" s="7">
        <v>13880050.27</v>
      </c>
      <c r="G18" s="8">
        <f t="shared" si="0"/>
        <v>8.273101384469659E-3</v>
      </c>
    </row>
    <row r="19" spans="1:7" ht="30" x14ac:dyDescent="0.25">
      <c r="A19" s="76" t="s">
        <v>287</v>
      </c>
      <c r="B19" s="76" t="s">
        <v>181</v>
      </c>
      <c r="C19" s="76" t="s">
        <v>182</v>
      </c>
      <c r="D19" s="76" t="s">
        <v>63</v>
      </c>
      <c r="E19" s="6">
        <v>22100</v>
      </c>
      <c r="F19" s="7">
        <v>22968088</v>
      </c>
      <c r="G19" s="8">
        <f t="shared" si="0"/>
        <v>1.3689959109306668E-2</v>
      </c>
    </row>
    <row r="20" spans="1:7" ht="30" x14ac:dyDescent="0.25">
      <c r="A20" s="5" t="s">
        <v>266</v>
      </c>
      <c r="B20" s="5" t="s">
        <v>153</v>
      </c>
      <c r="C20" s="5" t="s">
        <v>154</v>
      </c>
      <c r="D20" s="5" t="s">
        <v>79</v>
      </c>
      <c r="E20" s="6">
        <v>4700</v>
      </c>
      <c r="F20" s="7">
        <v>4873862.45</v>
      </c>
      <c r="G20" s="8">
        <f t="shared" si="0"/>
        <v>2.9050296935855184E-3</v>
      </c>
    </row>
    <row r="21" spans="1:7" x14ac:dyDescent="0.25">
      <c r="A21" s="5" t="s">
        <v>549</v>
      </c>
      <c r="B21" s="5" t="s">
        <v>212</v>
      </c>
      <c r="C21" s="9" t="s">
        <v>213</v>
      </c>
      <c r="D21" s="5" t="s">
        <v>547</v>
      </c>
      <c r="E21" s="6">
        <v>3000</v>
      </c>
      <c r="F21" s="7">
        <v>3050190</v>
      </c>
      <c r="G21" s="8">
        <f t="shared" si="0"/>
        <v>1.8180432074109132E-3</v>
      </c>
    </row>
    <row r="22" spans="1:7" ht="30" x14ac:dyDescent="0.25">
      <c r="A22" s="5" t="s">
        <v>288</v>
      </c>
      <c r="B22" s="5" t="s">
        <v>181</v>
      </c>
      <c r="C22" s="85" t="s">
        <v>182</v>
      </c>
      <c r="D22" s="5" t="s">
        <v>452</v>
      </c>
      <c r="E22" s="6">
        <v>2440</v>
      </c>
      <c r="F22" s="7">
        <v>2421358.4</v>
      </c>
      <c r="G22" s="8">
        <f t="shared" si="0"/>
        <v>1.4432327795407358E-3</v>
      </c>
    </row>
    <row r="23" spans="1:7" x14ac:dyDescent="0.25">
      <c r="A23" s="5" t="s">
        <v>340</v>
      </c>
      <c r="B23" s="5" t="s">
        <v>371</v>
      </c>
      <c r="C23" s="76" t="s">
        <v>372</v>
      </c>
      <c r="D23" s="5" t="s">
        <v>354</v>
      </c>
      <c r="E23" s="6">
        <v>142</v>
      </c>
      <c r="F23" s="7">
        <v>57725.39</v>
      </c>
      <c r="G23" s="8">
        <f t="shared" si="0"/>
        <v>3.4406792096441811E-5</v>
      </c>
    </row>
    <row r="24" spans="1:7" x14ac:dyDescent="0.25">
      <c r="A24" s="5" t="s">
        <v>338</v>
      </c>
      <c r="B24" s="5" t="s">
        <v>127</v>
      </c>
      <c r="C24" s="74" t="s">
        <v>128</v>
      </c>
      <c r="D24" s="5" t="s">
        <v>352</v>
      </c>
      <c r="E24" s="6">
        <v>2500</v>
      </c>
      <c r="F24" s="7">
        <v>889225</v>
      </c>
      <c r="G24" s="8">
        <f t="shared" si="0"/>
        <v>5.3001598953178962E-4</v>
      </c>
    </row>
    <row r="25" spans="1:7" x14ac:dyDescent="0.25">
      <c r="A25" s="5" t="s">
        <v>341</v>
      </c>
      <c r="B25" s="5" t="s">
        <v>373</v>
      </c>
      <c r="C25" s="73">
        <v>1028900508735</v>
      </c>
      <c r="D25" s="5" t="s">
        <v>355</v>
      </c>
      <c r="E25" s="6">
        <v>14717</v>
      </c>
      <c r="F25" s="7">
        <v>788610.45</v>
      </c>
      <c r="G25" s="8">
        <f t="shared" si="0"/>
        <v>4.7004543058490241E-4</v>
      </c>
    </row>
    <row r="26" spans="1:7" ht="30" x14ac:dyDescent="0.25">
      <c r="A26" s="5" t="s">
        <v>299</v>
      </c>
      <c r="B26" s="5" t="s">
        <v>193</v>
      </c>
      <c r="C26" s="65" t="s">
        <v>194</v>
      </c>
      <c r="D26" s="5" t="s">
        <v>83</v>
      </c>
      <c r="E26" s="6">
        <v>1800</v>
      </c>
      <c r="F26" s="7">
        <v>1831014</v>
      </c>
      <c r="G26" s="8">
        <f t="shared" si="0"/>
        <v>1.0913623627951982E-3</v>
      </c>
    </row>
    <row r="27" spans="1:7" x14ac:dyDescent="0.25">
      <c r="A27" s="5" t="s">
        <v>27</v>
      </c>
      <c r="B27" s="5" t="s">
        <v>125</v>
      </c>
      <c r="C27" s="5" t="s">
        <v>126</v>
      </c>
      <c r="D27" s="5" t="s">
        <v>91</v>
      </c>
      <c r="E27" s="6">
        <v>13000</v>
      </c>
      <c r="F27" s="7">
        <v>11385920</v>
      </c>
      <c r="G27" s="8">
        <f t="shared" si="0"/>
        <v>6.7864934696278151E-3</v>
      </c>
    </row>
    <row r="28" spans="1:7" ht="30" x14ac:dyDescent="0.25">
      <c r="A28" s="69" t="s">
        <v>285</v>
      </c>
      <c r="B28" s="69" t="s">
        <v>181</v>
      </c>
      <c r="C28" s="69" t="s">
        <v>182</v>
      </c>
      <c r="D28" s="69" t="s">
        <v>60</v>
      </c>
      <c r="E28" s="6">
        <v>21849</v>
      </c>
      <c r="F28" s="7">
        <v>22092179.370000001</v>
      </c>
      <c r="G28" s="8">
        <f t="shared" si="0"/>
        <v>1.3167880243700232E-2</v>
      </c>
    </row>
    <row r="29" spans="1:7" x14ac:dyDescent="0.25">
      <c r="A29" s="5" t="s">
        <v>308</v>
      </c>
      <c r="B29" s="5" t="s">
        <v>199</v>
      </c>
      <c r="C29" s="5" t="s">
        <v>200</v>
      </c>
      <c r="D29" s="5" t="s">
        <v>451</v>
      </c>
      <c r="E29" s="6">
        <v>5591</v>
      </c>
      <c r="F29" s="7">
        <v>5774217.0700000003</v>
      </c>
      <c r="G29" s="8">
        <f t="shared" si="0"/>
        <v>3.4416794108660925E-3</v>
      </c>
    </row>
    <row r="30" spans="1:7" x14ac:dyDescent="0.25">
      <c r="A30" s="5" t="s">
        <v>658</v>
      </c>
      <c r="B30" s="5" t="s">
        <v>125</v>
      </c>
      <c r="C30" s="5" t="s">
        <v>126</v>
      </c>
      <c r="D30" s="5" t="s">
        <v>657</v>
      </c>
      <c r="E30" s="6">
        <v>2300</v>
      </c>
      <c r="F30" s="7">
        <v>2326197</v>
      </c>
      <c r="G30" s="8">
        <f t="shared" si="0"/>
        <v>1.3865125303504516E-3</v>
      </c>
    </row>
    <row r="31" spans="1:7" ht="30" x14ac:dyDescent="0.25">
      <c r="A31" s="85" t="s">
        <v>301</v>
      </c>
      <c r="B31" s="85" t="s">
        <v>193</v>
      </c>
      <c r="C31" s="85" t="s">
        <v>194</v>
      </c>
      <c r="D31" s="85" t="s">
        <v>84</v>
      </c>
      <c r="E31" s="6">
        <v>7098</v>
      </c>
      <c r="F31" s="7">
        <v>7303771.0199999996</v>
      </c>
      <c r="G31" s="8">
        <f t="shared" si="0"/>
        <v>4.3533587387656753E-3</v>
      </c>
    </row>
    <row r="32" spans="1:7" x14ac:dyDescent="0.25">
      <c r="A32" s="5" t="s">
        <v>339</v>
      </c>
      <c r="B32" s="5" t="s">
        <v>369</v>
      </c>
      <c r="C32" s="5" t="s">
        <v>370</v>
      </c>
      <c r="D32" s="5" t="s">
        <v>353</v>
      </c>
      <c r="E32" s="6">
        <v>138</v>
      </c>
      <c r="F32" s="7">
        <v>62091.72</v>
      </c>
      <c r="G32" s="8">
        <f t="shared" si="0"/>
        <v>3.7009310824066813E-5</v>
      </c>
    </row>
    <row r="33" spans="1:7" ht="30" x14ac:dyDescent="0.25">
      <c r="A33" s="73" t="s">
        <v>263</v>
      </c>
      <c r="B33" s="73" t="s">
        <v>153</v>
      </c>
      <c r="C33" s="73" t="s">
        <v>154</v>
      </c>
      <c r="D33" s="73" t="s">
        <v>75</v>
      </c>
      <c r="E33" s="6">
        <v>4737</v>
      </c>
      <c r="F33" s="7">
        <v>4654055.13</v>
      </c>
      <c r="G33" s="8">
        <f t="shared" si="0"/>
        <v>2.774015164961007E-3</v>
      </c>
    </row>
    <row r="34" spans="1:7" x14ac:dyDescent="0.25">
      <c r="A34" s="5" t="s">
        <v>680</v>
      </c>
      <c r="B34" s="5" t="s">
        <v>671</v>
      </c>
      <c r="C34" s="9" t="s">
        <v>670</v>
      </c>
      <c r="D34" s="5" t="s">
        <v>679</v>
      </c>
      <c r="E34" s="6">
        <v>8500</v>
      </c>
      <c r="F34" s="7">
        <v>8547090</v>
      </c>
      <c r="G34" s="8">
        <f t="shared" si="0"/>
        <v>5.0944298281843893E-3</v>
      </c>
    </row>
    <row r="35" spans="1:7" x14ac:dyDescent="0.25">
      <c r="A35" s="5" t="s">
        <v>483</v>
      </c>
      <c r="B35" s="5" t="s">
        <v>212</v>
      </c>
      <c r="C35" s="5" t="s">
        <v>213</v>
      </c>
      <c r="D35" s="5" t="s">
        <v>480</v>
      </c>
      <c r="E35" s="6">
        <v>4000</v>
      </c>
      <c r="F35" s="7">
        <v>4013480</v>
      </c>
      <c r="G35" s="8">
        <f t="shared" si="0"/>
        <v>2.3922050928235788E-3</v>
      </c>
    </row>
    <row r="36" spans="1:7" x14ac:dyDescent="0.25">
      <c r="A36" s="5" t="s">
        <v>641</v>
      </c>
      <c r="B36" s="5" t="s">
        <v>131</v>
      </c>
      <c r="C36" s="85" t="s">
        <v>132</v>
      </c>
      <c r="D36" s="5" t="s">
        <v>640</v>
      </c>
      <c r="E36" s="6">
        <v>10600</v>
      </c>
      <c r="F36" s="7">
        <v>10827180.050000001</v>
      </c>
      <c r="G36" s="8">
        <f t="shared" si="0"/>
        <v>6.4534606517356145E-3</v>
      </c>
    </row>
    <row r="37" spans="1:7" ht="30" x14ac:dyDescent="0.25">
      <c r="A37" s="5" t="s">
        <v>302</v>
      </c>
      <c r="B37" s="5" t="s">
        <v>193</v>
      </c>
      <c r="C37" s="5" t="s">
        <v>194</v>
      </c>
      <c r="D37" s="5" t="s">
        <v>85</v>
      </c>
      <c r="E37" s="6">
        <v>4000</v>
      </c>
      <c r="F37" s="7">
        <v>3942640</v>
      </c>
      <c r="G37" s="8">
        <f t="shared" ref="G37:G68" si="1">F37/$F$216</f>
        <v>2.3499814343586997E-3</v>
      </c>
    </row>
    <row r="38" spans="1:7" ht="16.5" customHeight="1" x14ac:dyDescent="0.25">
      <c r="A38" s="5" t="s">
        <v>583</v>
      </c>
      <c r="B38" s="5" t="s">
        <v>125</v>
      </c>
      <c r="C38" s="5" t="s">
        <v>126</v>
      </c>
      <c r="D38" s="5" t="s">
        <v>576</v>
      </c>
      <c r="E38" s="6">
        <v>50200</v>
      </c>
      <c r="F38" s="7">
        <v>51276288</v>
      </c>
      <c r="G38" s="8">
        <f t="shared" si="1"/>
        <v>3.0562852510711044E-2</v>
      </c>
    </row>
    <row r="39" spans="1:7" x14ac:dyDescent="0.25">
      <c r="A39" s="5" t="s">
        <v>344</v>
      </c>
      <c r="B39" s="5" t="s">
        <v>159</v>
      </c>
      <c r="C39" s="69" t="s">
        <v>160</v>
      </c>
      <c r="D39" s="5" t="s">
        <v>358</v>
      </c>
      <c r="E39" s="6">
        <v>20000</v>
      </c>
      <c r="F39" s="7">
        <v>19409400</v>
      </c>
      <c r="G39" s="8">
        <f t="shared" si="1"/>
        <v>1.1568829426993525E-2</v>
      </c>
    </row>
    <row r="40" spans="1:7" x14ac:dyDescent="0.25">
      <c r="A40" s="5" t="s">
        <v>346</v>
      </c>
      <c r="B40" s="5" t="s">
        <v>159</v>
      </c>
      <c r="C40" s="5" t="s">
        <v>160</v>
      </c>
      <c r="D40" s="5" t="s">
        <v>360</v>
      </c>
      <c r="E40" s="6">
        <v>5500</v>
      </c>
      <c r="F40" s="7">
        <v>5291671.99</v>
      </c>
      <c r="G40" s="8">
        <f t="shared" si="1"/>
        <v>3.1540619821277005E-3</v>
      </c>
    </row>
    <row r="41" spans="1:7" ht="30" x14ac:dyDescent="0.25">
      <c r="A41" s="5" t="s">
        <v>303</v>
      </c>
      <c r="B41" s="5" t="s">
        <v>193</v>
      </c>
      <c r="C41" s="5" t="s">
        <v>194</v>
      </c>
      <c r="D41" s="5" t="s">
        <v>86</v>
      </c>
      <c r="E41" s="6">
        <v>12170</v>
      </c>
      <c r="F41" s="7">
        <v>12058036</v>
      </c>
      <c r="G41" s="8">
        <f t="shared" si="1"/>
        <v>7.1871032442294607E-3</v>
      </c>
    </row>
    <row r="42" spans="1:7" x14ac:dyDescent="0.25">
      <c r="A42" s="46" t="s">
        <v>292</v>
      </c>
      <c r="B42" s="46" t="s">
        <v>183</v>
      </c>
      <c r="C42" s="46" t="s">
        <v>184</v>
      </c>
      <c r="D42" s="46" t="s">
        <v>57</v>
      </c>
      <c r="E42" s="6">
        <v>29647</v>
      </c>
      <c r="F42" s="7">
        <v>30350523.309999999</v>
      </c>
      <c r="G42" s="8">
        <f t="shared" si="1"/>
        <v>1.8090205116767181E-2</v>
      </c>
    </row>
    <row r="43" spans="1:7" x14ac:dyDescent="0.25">
      <c r="A43" s="5" t="s">
        <v>310</v>
      </c>
      <c r="B43" s="5" t="s">
        <v>199</v>
      </c>
      <c r="C43" s="5" t="s">
        <v>200</v>
      </c>
      <c r="D43" s="5" t="s">
        <v>102</v>
      </c>
      <c r="E43" s="6">
        <v>23998</v>
      </c>
      <c r="F43" s="7">
        <v>24446522.620000001</v>
      </c>
      <c r="G43" s="8">
        <f t="shared" si="1"/>
        <v>1.4571169138351461E-2</v>
      </c>
    </row>
    <row r="44" spans="1:7" x14ac:dyDescent="0.25">
      <c r="A44" s="5" t="s">
        <v>39</v>
      </c>
      <c r="B44" s="5" t="s">
        <v>125</v>
      </c>
      <c r="C44" s="5" t="s">
        <v>126</v>
      </c>
      <c r="D44" s="5" t="s">
        <v>70</v>
      </c>
      <c r="E44" s="6">
        <v>50324</v>
      </c>
      <c r="F44" s="7">
        <v>67924760.420000002</v>
      </c>
      <c r="G44" s="8">
        <f t="shared" si="1"/>
        <v>4.0486051457972995E-2</v>
      </c>
    </row>
    <row r="45" spans="1:7" x14ac:dyDescent="0.25">
      <c r="A45" s="5" t="s">
        <v>484</v>
      </c>
      <c r="B45" s="5" t="s">
        <v>226</v>
      </c>
      <c r="C45" s="5" t="s">
        <v>227</v>
      </c>
      <c r="D45" s="5" t="s">
        <v>481</v>
      </c>
      <c r="E45" s="6">
        <v>3000</v>
      </c>
      <c r="F45" s="7">
        <v>3058860</v>
      </c>
      <c r="G45" s="8">
        <f t="shared" si="1"/>
        <v>1.8232108968362448E-3</v>
      </c>
    </row>
    <row r="46" spans="1:7" ht="30" x14ac:dyDescent="0.25">
      <c r="A46" s="5" t="s">
        <v>265</v>
      </c>
      <c r="B46" s="5" t="s">
        <v>153</v>
      </c>
      <c r="C46" s="5" t="s">
        <v>154</v>
      </c>
      <c r="D46" s="5" t="s">
        <v>76</v>
      </c>
      <c r="E46" s="6">
        <v>630</v>
      </c>
      <c r="F46" s="7">
        <v>645384.6</v>
      </c>
      <c r="G46" s="8">
        <f t="shared" si="1"/>
        <v>3.8467672118707661E-4</v>
      </c>
    </row>
    <row r="47" spans="1:7" ht="30" x14ac:dyDescent="0.25">
      <c r="A47" s="5" t="s">
        <v>267</v>
      </c>
      <c r="B47" s="5" t="s">
        <v>153</v>
      </c>
      <c r="C47" s="5" t="s">
        <v>154</v>
      </c>
      <c r="D47" s="5" t="s">
        <v>77</v>
      </c>
      <c r="E47" s="6">
        <v>2000</v>
      </c>
      <c r="F47" s="7">
        <v>1997400</v>
      </c>
      <c r="G47" s="8">
        <f t="shared" si="1"/>
        <v>1.190535508438018E-3</v>
      </c>
    </row>
    <row r="48" spans="1:7" ht="30" x14ac:dyDescent="0.25">
      <c r="A48" s="57" t="s">
        <v>318</v>
      </c>
      <c r="B48" s="57" t="s">
        <v>216</v>
      </c>
      <c r="C48" s="57" t="s">
        <v>217</v>
      </c>
      <c r="D48" s="57" t="s">
        <v>113</v>
      </c>
      <c r="E48" s="6">
        <v>5735</v>
      </c>
      <c r="F48" s="7">
        <v>5801124.5499999998</v>
      </c>
      <c r="G48" s="8">
        <f t="shared" si="1"/>
        <v>3.4577174154633615E-3</v>
      </c>
    </row>
    <row r="49" spans="1:7" x14ac:dyDescent="0.25">
      <c r="A49" s="74" t="s">
        <v>29</v>
      </c>
      <c r="B49" s="74" t="s">
        <v>125</v>
      </c>
      <c r="C49" s="74" t="s">
        <v>126</v>
      </c>
      <c r="D49" s="74" t="s">
        <v>93</v>
      </c>
      <c r="E49" s="6">
        <v>40961</v>
      </c>
      <c r="F49" s="7">
        <v>41299747.469999999</v>
      </c>
      <c r="G49" s="8">
        <f t="shared" si="1"/>
        <v>2.4616409258314906E-2</v>
      </c>
    </row>
    <row r="50" spans="1:7" x14ac:dyDescent="0.25">
      <c r="A50" s="5" t="s">
        <v>30</v>
      </c>
      <c r="B50" s="5" t="s">
        <v>125</v>
      </c>
      <c r="C50" s="5" t="s">
        <v>126</v>
      </c>
      <c r="D50" s="5" t="s">
        <v>94</v>
      </c>
      <c r="E50" s="6">
        <v>87150</v>
      </c>
      <c r="F50" s="7">
        <v>87229306.5</v>
      </c>
      <c r="G50" s="8">
        <f t="shared" si="1"/>
        <v>5.1992383480861722E-2</v>
      </c>
    </row>
    <row r="51" spans="1:7" x14ac:dyDescent="0.25">
      <c r="A51" s="38" t="s">
        <v>31</v>
      </c>
      <c r="B51" s="38" t="s">
        <v>125</v>
      </c>
      <c r="C51" s="38" t="s">
        <v>126</v>
      </c>
      <c r="D51" s="38" t="s">
        <v>95</v>
      </c>
      <c r="E51" s="6">
        <v>10000</v>
      </c>
      <c r="F51" s="7">
        <v>9126700</v>
      </c>
      <c r="G51" s="8">
        <f t="shared" si="1"/>
        <v>5.4399020851413132E-3</v>
      </c>
    </row>
    <row r="52" spans="1:7" x14ac:dyDescent="0.25">
      <c r="A52" s="52" t="s">
        <v>316</v>
      </c>
      <c r="B52" s="52" t="s">
        <v>207</v>
      </c>
      <c r="C52" s="52" t="s">
        <v>208</v>
      </c>
      <c r="D52" s="52" t="s">
        <v>108</v>
      </c>
      <c r="E52" s="6">
        <v>4545</v>
      </c>
      <c r="F52" s="7">
        <v>4536210.5599999996</v>
      </c>
      <c r="G52" s="8">
        <f t="shared" si="1"/>
        <v>2.7037747799296616E-3</v>
      </c>
    </row>
    <row r="53" spans="1:7" x14ac:dyDescent="0.25">
      <c r="A53" s="68" t="s">
        <v>32</v>
      </c>
      <c r="B53" s="68" t="s">
        <v>125</v>
      </c>
      <c r="C53" s="68" t="s">
        <v>126</v>
      </c>
      <c r="D53" s="68" t="s">
        <v>96</v>
      </c>
      <c r="E53" s="6">
        <v>55126</v>
      </c>
      <c r="F53" s="7">
        <v>54471654.380000003</v>
      </c>
      <c r="G53" s="8">
        <f t="shared" si="1"/>
        <v>3.2467427026511113E-2</v>
      </c>
    </row>
    <row r="54" spans="1:7" x14ac:dyDescent="0.25">
      <c r="A54" s="68" t="s">
        <v>294</v>
      </c>
      <c r="B54" s="68" t="s">
        <v>187</v>
      </c>
      <c r="C54" s="68" t="s">
        <v>188</v>
      </c>
      <c r="D54" s="68" t="s">
        <v>67</v>
      </c>
      <c r="E54" s="6">
        <v>2000</v>
      </c>
      <c r="F54" s="7">
        <v>2011580</v>
      </c>
      <c r="G54" s="8">
        <f t="shared" si="1"/>
        <v>1.1989873926423092E-3</v>
      </c>
    </row>
    <row r="55" spans="1:7" ht="30" x14ac:dyDescent="0.25">
      <c r="A55" s="5" t="s">
        <v>322</v>
      </c>
      <c r="B55" s="5" t="s">
        <v>439</v>
      </c>
      <c r="C55" s="5" t="s">
        <v>223</v>
      </c>
      <c r="D55" s="85" t="s">
        <v>45</v>
      </c>
      <c r="E55" s="6">
        <v>20548</v>
      </c>
      <c r="F55" s="7">
        <v>20742589.559999999</v>
      </c>
      <c r="G55" s="8">
        <f t="shared" si="1"/>
        <v>1.2363467211442736E-2</v>
      </c>
    </row>
    <row r="56" spans="1:7" x14ac:dyDescent="0.25">
      <c r="A56" s="52" t="s">
        <v>325</v>
      </c>
      <c r="B56" s="52" t="s">
        <v>224</v>
      </c>
      <c r="C56" s="52" t="s">
        <v>225</v>
      </c>
      <c r="D56" s="74" t="s">
        <v>82</v>
      </c>
      <c r="E56" s="6">
        <v>15000</v>
      </c>
      <c r="F56" s="7">
        <v>15516600</v>
      </c>
      <c r="G56" s="8">
        <f t="shared" si="1"/>
        <v>9.248554756297862E-3</v>
      </c>
    </row>
    <row r="57" spans="1:7" x14ac:dyDescent="0.25">
      <c r="A57" s="5" t="s">
        <v>348</v>
      </c>
      <c r="B57" s="5" t="s">
        <v>175</v>
      </c>
      <c r="C57" s="5" t="s">
        <v>176</v>
      </c>
      <c r="D57" s="84" t="s">
        <v>362</v>
      </c>
      <c r="E57" s="6">
        <v>39</v>
      </c>
      <c r="F57" s="7">
        <v>40274.129999999997</v>
      </c>
      <c r="G57" s="8">
        <f t="shared" si="1"/>
        <v>2.4005097545032959E-5</v>
      </c>
    </row>
    <row r="58" spans="1:7" ht="30" x14ac:dyDescent="0.25">
      <c r="A58" s="5" t="s">
        <v>290</v>
      </c>
      <c r="B58" s="5" t="s">
        <v>181</v>
      </c>
      <c r="C58" s="5" t="s">
        <v>182</v>
      </c>
      <c r="D58" s="73" t="s">
        <v>460</v>
      </c>
      <c r="E58" s="6">
        <v>3000</v>
      </c>
      <c r="F58" s="7">
        <v>1722720</v>
      </c>
      <c r="G58" s="8">
        <f t="shared" si="1"/>
        <v>1.0268145244299301E-3</v>
      </c>
    </row>
    <row r="59" spans="1:7" x14ac:dyDescent="0.25">
      <c r="A59" s="5" t="s">
        <v>565</v>
      </c>
      <c r="B59" s="5" t="s">
        <v>187</v>
      </c>
      <c r="C59" s="5" t="s">
        <v>188</v>
      </c>
      <c r="D59" s="5" t="s">
        <v>564</v>
      </c>
      <c r="E59" s="6">
        <v>2500</v>
      </c>
      <c r="F59" s="7">
        <v>2492975</v>
      </c>
      <c r="G59" s="8">
        <f t="shared" si="1"/>
        <v>1.4859193246962391E-3</v>
      </c>
    </row>
    <row r="60" spans="1:7" x14ac:dyDescent="0.25">
      <c r="A60" s="5" t="s">
        <v>291</v>
      </c>
      <c r="B60" s="5" t="s">
        <v>183</v>
      </c>
      <c r="C60" s="5" t="s">
        <v>184</v>
      </c>
      <c r="D60" s="5" t="s">
        <v>58</v>
      </c>
      <c r="E60" s="6">
        <v>2813</v>
      </c>
      <c r="F60" s="7">
        <v>2745319.22</v>
      </c>
      <c r="G60" s="8">
        <f t="shared" si="1"/>
        <v>1.6363272321054186E-3</v>
      </c>
    </row>
    <row r="61" spans="1:7" ht="30" x14ac:dyDescent="0.25">
      <c r="A61" s="5" t="s">
        <v>256</v>
      </c>
      <c r="B61" s="5" t="s">
        <v>141</v>
      </c>
      <c r="C61" s="5" t="s">
        <v>142</v>
      </c>
      <c r="D61" s="5" t="s">
        <v>90</v>
      </c>
      <c r="E61" s="6">
        <v>5000</v>
      </c>
      <c r="F61" s="7">
        <v>5063000</v>
      </c>
      <c r="G61" s="8">
        <f t="shared" si="1"/>
        <v>3.0177637324630443E-3</v>
      </c>
    </row>
    <row r="62" spans="1:7" x14ac:dyDescent="0.25">
      <c r="A62" s="5" t="s">
        <v>516</v>
      </c>
      <c r="B62" s="5" t="s">
        <v>145</v>
      </c>
      <c r="C62" s="38" t="s">
        <v>146</v>
      </c>
      <c r="D62" s="5" t="s">
        <v>515</v>
      </c>
      <c r="E62" s="6">
        <v>1499</v>
      </c>
      <c r="F62" s="7">
        <v>1444230.5</v>
      </c>
      <c r="G62" s="8">
        <f t="shared" si="1"/>
        <v>8.6082291610052716E-4</v>
      </c>
    </row>
    <row r="63" spans="1:7" x14ac:dyDescent="0.25">
      <c r="A63" s="5" t="s">
        <v>615</v>
      </c>
      <c r="B63" s="5" t="s">
        <v>236</v>
      </c>
      <c r="C63" s="5" t="s">
        <v>237</v>
      </c>
      <c r="D63" s="5" t="s">
        <v>53</v>
      </c>
      <c r="E63" s="6">
        <v>136</v>
      </c>
      <c r="F63" s="7">
        <v>128318.72</v>
      </c>
      <c r="G63" s="8">
        <f t="shared" si="1"/>
        <v>7.6483424730807876E-5</v>
      </c>
    </row>
    <row r="64" spans="1:7" x14ac:dyDescent="0.25">
      <c r="A64" s="5" t="s">
        <v>34</v>
      </c>
      <c r="B64" s="5" t="s">
        <v>125</v>
      </c>
      <c r="C64" s="5" t="s">
        <v>126</v>
      </c>
      <c r="D64" s="5" t="s">
        <v>98</v>
      </c>
      <c r="E64" s="6">
        <v>22100</v>
      </c>
      <c r="F64" s="7">
        <v>20076745</v>
      </c>
      <c r="G64" s="8">
        <f t="shared" si="1"/>
        <v>1.1966595482304714E-2</v>
      </c>
    </row>
    <row r="65" spans="1:7" x14ac:dyDescent="0.25">
      <c r="A65" s="5" t="s">
        <v>260</v>
      </c>
      <c r="B65" s="5" t="s">
        <v>149</v>
      </c>
      <c r="C65" s="5" t="s">
        <v>150</v>
      </c>
      <c r="D65" s="5" t="s">
        <v>114</v>
      </c>
      <c r="E65" s="6">
        <v>2350</v>
      </c>
      <c r="F65" s="7">
        <v>2380268</v>
      </c>
      <c r="G65" s="8">
        <f t="shared" si="1"/>
        <v>1.4187411502947552E-3</v>
      </c>
    </row>
    <row r="66" spans="1:7" x14ac:dyDescent="0.25">
      <c r="A66" s="5" t="s">
        <v>349</v>
      </c>
      <c r="B66" s="5" t="s">
        <v>374</v>
      </c>
      <c r="C66" s="5" t="s">
        <v>375</v>
      </c>
      <c r="D66" s="5" t="s">
        <v>363</v>
      </c>
      <c r="E66" s="6">
        <v>2314</v>
      </c>
      <c r="F66" s="7">
        <v>1755435.11</v>
      </c>
      <c r="G66" s="8">
        <f t="shared" si="1"/>
        <v>1.0463141239680576E-3</v>
      </c>
    </row>
    <row r="67" spans="1:7" x14ac:dyDescent="0.25">
      <c r="A67" s="5" t="s">
        <v>513</v>
      </c>
      <c r="B67" s="5" t="s">
        <v>125</v>
      </c>
      <c r="C67" s="5" t="s">
        <v>126</v>
      </c>
      <c r="D67" s="5" t="s">
        <v>510</v>
      </c>
      <c r="E67" s="6">
        <v>23150</v>
      </c>
      <c r="F67" s="7">
        <v>23327097.5</v>
      </c>
      <c r="G67" s="8">
        <f t="shared" si="1"/>
        <v>1.3903944068561989E-2</v>
      </c>
    </row>
    <row r="68" spans="1:7" x14ac:dyDescent="0.25">
      <c r="A68" s="5" t="s">
        <v>279</v>
      </c>
      <c r="B68" s="5" t="s">
        <v>175</v>
      </c>
      <c r="C68" s="5" t="s">
        <v>176</v>
      </c>
      <c r="D68" s="5" t="s">
        <v>110</v>
      </c>
      <c r="E68" s="6">
        <v>5000</v>
      </c>
      <c r="F68" s="7">
        <v>4812650</v>
      </c>
      <c r="G68" s="8">
        <f t="shared" si="1"/>
        <v>2.8685444651468045E-3</v>
      </c>
    </row>
    <row r="69" spans="1:7" ht="30" x14ac:dyDescent="0.25">
      <c r="A69" s="5" t="s">
        <v>485</v>
      </c>
      <c r="B69" s="5" t="s">
        <v>147</v>
      </c>
      <c r="C69" s="5" t="s">
        <v>148</v>
      </c>
      <c r="D69" s="86" t="s">
        <v>482</v>
      </c>
      <c r="E69" s="6">
        <v>4600</v>
      </c>
      <c r="F69" s="7">
        <v>4277494</v>
      </c>
      <c r="G69" s="8">
        <f t="shared" ref="G69:G100" si="2">F69/$F$216</f>
        <v>2.5495686863575505E-3</v>
      </c>
    </row>
    <row r="70" spans="1:7" x14ac:dyDescent="0.25">
      <c r="A70" s="5" t="s">
        <v>674</v>
      </c>
      <c r="B70" s="5" t="s">
        <v>125</v>
      </c>
      <c r="C70" s="5" t="s">
        <v>126</v>
      </c>
      <c r="D70" s="5" t="s">
        <v>660</v>
      </c>
      <c r="E70" s="6">
        <v>80300</v>
      </c>
      <c r="F70" s="7">
        <v>80982550</v>
      </c>
      <c r="G70" s="8">
        <f t="shared" si="2"/>
        <v>4.8269050434994097E-2</v>
      </c>
    </row>
    <row r="71" spans="1:7" x14ac:dyDescent="0.25">
      <c r="A71" s="5" t="s">
        <v>309</v>
      </c>
      <c r="B71" s="5" t="s">
        <v>199</v>
      </c>
      <c r="C71" s="5" t="s">
        <v>200</v>
      </c>
      <c r="D71" s="85" t="s">
        <v>103</v>
      </c>
      <c r="E71" s="6">
        <v>950</v>
      </c>
      <c r="F71" s="7">
        <v>865326.5</v>
      </c>
      <c r="G71" s="8">
        <f t="shared" si="2"/>
        <v>5.1577146522598907E-4</v>
      </c>
    </row>
    <row r="72" spans="1:7" ht="30" x14ac:dyDescent="0.25">
      <c r="A72" s="5" t="s">
        <v>249</v>
      </c>
      <c r="B72" s="5" t="s">
        <v>133</v>
      </c>
      <c r="C72" s="5" t="s">
        <v>134</v>
      </c>
      <c r="D72" s="73" t="s">
        <v>459</v>
      </c>
      <c r="E72" s="6">
        <v>3200</v>
      </c>
      <c r="F72" s="7">
        <v>3229536</v>
      </c>
      <c r="G72" s="8">
        <f t="shared" si="2"/>
        <v>1.924941065274298E-3</v>
      </c>
    </row>
    <row r="73" spans="1:7" ht="30" x14ac:dyDescent="0.25">
      <c r="A73" s="5" t="s">
        <v>268</v>
      </c>
      <c r="B73" s="5" t="s">
        <v>153</v>
      </c>
      <c r="C73" s="5" t="s">
        <v>154</v>
      </c>
      <c r="D73" s="74" t="s">
        <v>78</v>
      </c>
      <c r="E73" s="6">
        <v>13000</v>
      </c>
      <c r="F73" s="7">
        <v>12553840</v>
      </c>
      <c r="G73" s="8">
        <f t="shared" si="2"/>
        <v>7.4826235542452824E-3</v>
      </c>
    </row>
    <row r="74" spans="1:7" x14ac:dyDescent="0.25">
      <c r="A74" s="76" t="s">
        <v>350</v>
      </c>
      <c r="B74" s="76" t="s">
        <v>376</v>
      </c>
      <c r="C74" s="9" t="s">
        <v>377</v>
      </c>
      <c r="D74" s="76" t="s">
        <v>364</v>
      </c>
      <c r="E74" s="6">
        <v>11990</v>
      </c>
      <c r="F74" s="7">
        <v>11487918.630000001</v>
      </c>
      <c r="G74" s="8">
        <f t="shared" si="2"/>
        <v>6.8472889992298135E-3</v>
      </c>
    </row>
    <row r="75" spans="1:7" x14ac:dyDescent="0.25">
      <c r="A75" s="5" t="s">
        <v>295</v>
      </c>
      <c r="B75" s="5" t="s">
        <v>189</v>
      </c>
      <c r="C75" s="74" t="s">
        <v>190</v>
      </c>
      <c r="D75" s="69" t="s">
        <v>65</v>
      </c>
      <c r="E75" s="6">
        <v>3405</v>
      </c>
      <c r="F75" s="7">
        <v>3445144.95</v>
      </c>
      <c r="G75" s="8">
        <f t="shared" si="2"/>
        <v>2.0534531864878944E-3</v>
      </c>
    </row>
    <row r="76" spans="1:7" x14ac:dyDescent="0.25">
      <c r="A76" s="73" t="s">
        <v>432</v>
      </c>
      <c r="B76" s="73" t="s">
        <v>125</v>
      </c>
      <c r="C76" s="85" t="s">
        <v>126</v>
      </c>
      <c r="D76" s="73" t="s">
        <v>431</v>
      </c>
      <c r="E76" s="6">
        <v>23044</v>
      </c>
      <c r="F76" s="7">
        <v>21252789.879999999</v>
      </c>
      <c r="G76" s="8">
        <f t="shared" si="2"/>
        <v>1.266756834160016E-2</v>
      </c>
    </row>
    <row r="77" spans="1:7" x14ac:dyDescent="0.25">
      <c r="A77" s="5" t="s">
        <v>345</v>
      </c>
      <c r="B77" s="5" t="s">
        <v>159</v>
      </c>
      <c r="C77" s="76" t="s">
        <v>160</v>
      </c>
      <c r="D77" s="5" t="s">
        <v>359</v>
      </c>
      <c r="E77" s="6">
        <v>3000</v>
      </c>
      <c r="F77" s="7">
        <v>2838330</v>
      </c>
      <c r="G77" s="8">
        <f t="shared" si="2"/>
        <v>1.6917656201386199E-3</v>
      </c>
    </row>
    <row r="78" spans="1:7" x14ac:dyDescent="0.25">
      <c r="A78" s="5" t="s">
        <v>272</v>
      </c>
      <c r="B78" s="5" t="s">
        <v>159</v>
      </c>
      <c r="C78" s="69" t="s">
        <v>160</v>
      </c>
      <c r="D78" s="68" t="s">
        <v>55</v>
      </c>
      <c r="E78" s="6">
        <v>1000</v>
      </c>
      <c r="F78" s="7">
        <v>894210</v>
      </c>
      <c r="G78" s="8">
        <f t="shared" si="2"/>
        <v>5.3298726194070292E-4</v>
      </c>
    </row>
    <row r="79" spans="1:7" x14ac:dyDescent="0.25">
      <c r="A79" s="5" t="s">
        <v>254</v>
      </c>
      <c r="B79" s="5" t="s">
        <v>139</v>
      </c>
      <c r="C79" s="5" t="s">
        <v>140</v>
      </c>
      <c r="D79" s="65" t="s">
        <v>81</v>
      </c>
      <c r="E79" s="6">
        <v>23500</v>
      </c>
      <c r="F79" s="7">
        <v>22515820</v>
      </c>
      <c r="G79" s="8">
        <f t="shared" si="2"/>
        <v>1.3420388110342893E-2</v>
      </c>
    </row>
    <row r="80" spans="1:7" x14ac:dyDescent="0.25">
      <c r="A80" s="5" t="s">
        <v>347</v>
      </c>
      <c r="B80" s="5" t="s">
        <v>173</v>
      </c>
      <c r="C80" s="68">
        <v>1037709061015</v>
      </c>
      <c r="D80" s="5" t="s">
        <v>361</v>
      </c>
      <c r="E80" s="6">
        <v>20109</v>
      </c>
      <c r="F80" s="7">
        <v>20858663.52</v>
      </c>
      <c r="G80" s="8">
        <f t="shared" si="2"/>
        <v>1.2432652237469078E-2</v>
      </c>
    </row>
    <row r="81" spans="1:7" ht="30" x14ac:dyDescent="0.25">
      <c r="A81" s="5" t="s">
        <v>296</v>
      </c>
      <c r="B81" s="5" t="s">
        <v>191</v>
      </c>
      <c r="C81" s="65" t="s">
        <v>192</v>
      </c>
      <c r="D81" s="5" t="s">
        <v>106</v>
      </c>
      <c r="E81" s="6">
        <v>3250</v>
      </c>
      <c r="F81" s="7">
        <v>3091952.5</v>
      </c>
      <c r="G81" s="8">
        <f t="shared" si="2"/>
        <v>1.8429354368948137E-3</v>
      </c>
    </row>
    <row r="82" spans="1:7" x14ac:dyDescent="0.25">
      <c r="A82" s="5" t="s">
        <v>579</v>
      </c>
      <c r="B82" s="5" t="s">
        <v>167</v>
      </c>
      <c r="C82" s="5" t="s">
        <v>168</v>
      </c>
      <c r="D82" s="5" t="s">
        <v>578</v>
      </c>
      <c r="E82" s="6">
        <v>460</v>
      </c>
      <c r="F82" s="7">
        <v>460161</v>
      </c>
      <c r="G82" s="8">
        <f t="shared" si="2"/>
        <v>2.7427556328143927E-4</v>
      </c>
    </row>
    <row r="83" spans="1:7" x14ac:dyDescent="0.25">
      <c r="A83" s="5" t="s">
        <v>40</v>
      </c>
      <c r="B83" s="5" t="s">
        <v>125</v>
      </c>
      <c r="C83" s="5" t="s">
        <v>126</v>
      </c>
      <c r="D83" s="57" t="s">
        <v>71</v>
      </c>
      <c r="E83" s="6">
        <v>31000</v>
      </c>
      <c r="F83" s="7">
        <v>37829758.32</v>
      </c>
      <c r="G83" s="8">
        <f t="shared" si="2"/>
        <v>2.2548147870025303E-2</v>
      </c>
    </row>
    <row r="84" spans="1:7" x14ac:dyDescent="0.25">
      <c r="A84" s="5" t="s">
        <v>545</v>
      </c>
      <c r="B84" s="5" t="s">
        <v>226</v>
      </c>
      <c r="C84" s="5" t="s">
        <v>227</v>
      </c>
      <c r="D84" s="32" t="s">
        <v>544</v>
      </c>
      <c r="E84" s="6">
        <v>13750</v>
      </c>
      <c r="F84" s="7">
        <v>13776125</v>
      </c>
      <c r="G84" s="8">
        <f t="shared" si="2"/>
        <v>8.211157495334279E-3</v>
      </c>
    </row>
    <row r="85" spans="1:7" x14ac:dyDescent="0.25">
      <c r="A85" s="5" t="s">
        <v>337</v>
      </c>
      <c r="B85" s="5" t="s">
        <v>367</v>
      </c>
      <c r="C85" s="57" t="s">
        <v>368</v>
      </c>
      <c r="D85" s="5" t="s">
        <v>351</v>
      </c>
      <c r="E85" s="6">
        <v>28800</v>
      </c>
      <c r="F85" s="7">
        <v>27404640</v>
      </c>
      <c r="G85" s="8">
        <f t="shared" si="2"/>
        <v>1.6334333141063806E-2</v>
      </c>
    </row>
    <row r="86" spans="1:7" ht="30" x14ac:dyDescent="0.25">
      <c r="A86" s="76" t="s">
        <v>320</v>
      </c>
      <c r="B86" s="76" t="s">
        <v>218</v>
      </c>
      <c r="C86" s="76" t="s">
        <v>219</v>
      </c>
      <c r="D86" s="76" t="s">
        <v>115</v>
      </c>
      <c r="E86" s="6">
        <v>9800</v>
      </c>
      <c r="F86" s="7">
        <v>10022558</v>
      </c>
      <c r="G86" s="8">
        <f t="shared" si="2"/>
        <v>5.9738716253026555E-3</v>
      </c>
    </row>
    <row r="87" spans="1:7" x14ac:dyDescent="0.25">
      <c r="A87" s="5" t="s">
        <v>601</v>
      </c>
      <c r="B87" s="5" t="s">
        <v>226</v>
      </c>
      <c r="C87" s="38" t="s">
        <v>227</v>
      </c>
      <c r="D87" s="5" t="s">
        <v>602</v>
      </c>
      <c r="E87" s="6">
        <v>10000</v>
      </c>
      <c r="F87" s="7">
        <v>9963100</v>
      </c>
      <c r="G87" s="8">
        <f t="shared" si="2"/>
        <v>5.9384321238203745E-3</v>
      </c>
    </row>
    <row r="88" spans="1:7" x14ac:dyDescent="0.25">
      <c r="A88" s="57" t="s">
        <v>695</v>
      </c>
      <c r="B88" s="57" t="s">
        <v>236</v>
      </c>
      <c r="C88" s="57" t="s">
        <v>237</v>
      </c>
      <c r="D88" s="57" t="s">
        <v>54</v>
      </c>
      <c r="E88" s="6">
        <v>3000</v>
      </c>
      <c r="F88" s="7">
        <v>2986470</v>
      </c>
      <c r="G88" s="8">
        <f t="shared" si="2"/>
        <v>1.7800633723264682E-3</v>
      </c>
    </row>
    <row r="89" spans="1:7" ht="30" x14ac:dyDescent="0.25">
      <c r="A89" s="5" t="s">
        <v>270</v>
      </c>
      <c r="B89" s="5" t="s">
        <v>157</v>
      </c>
      <c r="C89" s="32" t="s">
        <v>158</v>
      </c>
      <c r="D89" s="5" t="s">
        <v>49</v>
      </c>
      <c r="E89" s="6">
        <v>2500</v>
      </c>
      <c r="F89" s="7">
        <v>2302225</v>
      </c>
      <c r="G89" s="8">
        <f t="shared" si="2"/>
        <v>1.3722241969128446E-3</v>
      </c>
    </row>
    <row r="90" spans="1:7" x14ac:dyDescent="0.25">
      <c r="A90" s="5" t="s">
        <v>394</v>
      </c>
      <c r="B90" s="5" t="s">
        <v>238</v>
      </c>
      <c r="C90" s="5" t="s">
        <v>239</v>
      </c>
      <c r="D90" s="5" t="s">
        <v>43</v>
      </c>
      <c r="E90" s="6">
        <v>6555</v>
      </c>
      <c r="F90" s="7">
        <v>5715973.1100000003</v>
      </c>
      <c r="G90" s="8">
        <f t="shared" si="2"/>
        <v>3.4069635289535843E-3</v>
      </c>
    </row>
    <row r="91" spans="1:7" ht="30" x14ac:dyDescent="0.25">
      <c r="A91" s="5" t="s">
        <v>474</v>
      </c>
      <c r="B91" s="5" t="s">
        <v>153</v>
      </c>
      <c r="C91" s="5" t="s">
        <v>154</v>
      </c>
      <c r="D91" s="5" t="s">
        <v>471</v>
      </c>
      <c r="E91" s="6">
        <v>9900</v>
      </c>
      <c r="F91" s="7">
        <v>9205911</v>
      </c>
      <c r="G91" s="8">
        <f t="shared" si="2"/>
        <v>5.4871152162912495E-3</v>
      </c>
    </row>
    <row r="92" spans="1:7" x14ac:dyDescent="0.25">
      <c r="A92" s="5" t="s">
        <v>595</v>
      </c>
      <c r="B92" s="5" t="s">
        <v>226</v>
      </c>
      <c r="C92" s="5" t="s">
        <v>227</v>
      </c>
      <c r="D92" s="5" t="s">
        <v>596</v>
      </c>
      <c r="E92" s="6">
        <v>700</v>
      </c>
      <c r="F92" s="7">
        <v>707784</v>
      </c>
      <c r="G92" s="8">
        <f t="shared" si="2"/>
        <v>4.218694224012687E-4</v>
      </c>
    </row>
    <row r="93" spans="1:7" x14ac:dyDescent="0.25">
      <c r="A93" s="5" t="s">
        <v>594</v>
      </c>
      <c r="B93" s="5" t="s">
        <v>226</v>
      </c>
      <c r="C93" s="5" t="s">
        <v>227</v>
      </c>
      <c r="D93" s="5" t="s">
        <v>593</v>
      </c>
      <c r="E93" s="6">
        <v>3600</v>
      </c>
      <c r="F93" s="7">
        <v>3659544</v>
      </c>
      <c r="G93" s="8">
        <f t="shared" si="2"/>
        <v>2.1812441557481216E-3</v>
      </c>
    </row>
    <row r="94" spans="1:7" ht="30" x14ac:dyDescent="0.25">
      <c r="A94" s="5" t="s">
        <v>488</v>
      </c>
      <c r="B94" s="5" t="s">
        <v>487</v>
      </c>
      <c r="C94" s="9" t="s">
        <v>209</v>
      </c>
      <c r="D94" s="57" t="s">
        <v>486</v>
      </c>
      <c r="E94" s="6">
        <v>3800</v>
      </c>
      <c r="F94" s="7">
        <v>3741328</v>
      </c>
      <c r="G94" s="8">
        <f t="shared" si="2"/>
        <v>2.2299909045325889E-3</v>
      </c>
    </row>
    <row r="95" spans="1:7" x14ac:dyDescent="0.25">
      <c r="A95" s="5" t="s">
        <v>514</v>
      </c>
      <c r="B95" s="5" t="s">
        <v>137</v>
      </c>
      <c r="C95" s="9" t="s">
        <v>138</v>
      </c>
      <c r="D95" s="5" t="s">
        <v>511</v>
      </c>
      <c r="E95" s="6">
        <v>3000</v>
      </c>
      <c r="F95" s="7">
        <v>3007650</v>
      </c>
      <c r="G95" s="8">
        <f t="shared" si="2"/>
        <v>1.7926875547980398E-3</v>
      </c>
    </row>
    <row r="96" spans="1:7" x14ac:dyDescent="0.25">
      <c r="A96" s="5" t="s">
        <v>520</v>
      </c>
      <c r="B96" s="5" t="s">
        <v>189</v>
      </c>
      <c r="C96" s="85" t="s">
        <v>190</v>
      </c>
      <c r="D96" s="68" t="s">
        <v>521</v>
      </c>
      <c r="E96" s="6">
        <v>3000</v>
      </c>
      <c r="F96" s="7">
        <v>2993340</v>
      </c>
      <c r="G96" s="8">
        <f t="shared" si="2"/>
        <v>1.7841581850544992E-3</v>
      </c>
    </row>
    <row r="97" spans="1:7" x14ac:dyDescent="0.25">
      <c r="A97" s="5" t="s">
        <v>522</v>
      </c>
      <c r="B97" s="5" t="s">
        <v>477</v>
      </c>
      <c r="C97" s="9" t="s">
        <v>479</v>
      </c>
      <c r="D97" s="5" t="s">
        <v>523</v>
      </c>
      <c r="E97" s="6">
        <v>5000</v>
      </c>
      <c r="F97" s="7">
        <v>4995850</v>
      </c>
      <c r="G97" s="8">
        <f t="shared" si="2"/>
        <v>2.9777394712276321E-3</v>
      </c>
    </row>
    <row r="98" spans="1:7" x14ac:dyDescent="0.25">
      <c r="A98" s="69" t="s">
        <v>554</v>
      </c>
      <c r="B98" s="69" t="s">
        <v>125</v>
      </c>
      <c r="C98" s="76" t="s">
        <v>126</v>
      </c>
      <c r="D98" s="69" t="s">
        <v>556</v>
      </c>
      <c r="E98" s="6">
        <v>10000</v>
      </c>
      <c r="F98" s="7">
        <v>8264500</v>
      </c>
      <c r="G98" s="8">
        <f t="shared" si="2"/>
        <v>4.9259941471342739E-3</v>
      </c>
    </row>
    <row r="99" spans="1:7" x14ac:dyDescent="0.25">
      <c r="A99" s="5" t="s">
        <v>536</v>
      </c>
      <c r="B99" s="5" t="s">
        <v>173</v>
      </c>
      <c r="C99" s="85" t="s">
        <v>174</v>
      </c>
      <c r="D99" s="73" t="s">
        <v>534</v>
      </c>
      <c r="E99" s="6">
        <v>550</v>
      </c>
      <c r="F99" s="7">
        <v>540457.5</v>
      </c>
      <c r="G99" s="8">
        <f t="shared" si="2"/>
        <v>3.2213569868410941E-4</v>
      </c>
    </row>
    <row r="100" spans="1:7" x14ac:dyDescent="0.25">
      <c r="A100" s="5" t="s">
        <v>539</v>
      </c>
      <c r="B100" s="5" t="s">
        <v>537</v>
      </c>
      <c r="C100" s="9" t="s">
        <v>538</v>
      </c>
      <c r="D100" s="5" t="s">
        <v>535</v>
      </c>
      <c r="E100" s="6">
        <v>4000</v>
      </c>
      <c r="F100" s="7">
        <v>3883480</v>
      </c>
      <c r="G100" s="8">
        <f t="shared" si="2"/>
        <v>2.3147195535740835E-3</v>
      </c>
    </row>
    <row r="101" spans="1:7" x14ac:dyDescent="0.25">
      <c r="A101" s="5" t="s">
        <v>532</v>
      </c>
      <c r="B101" s="5" t="s">
        <v>531</v>
      </c>
      <c r="C101" s="9" t="s">
        <v>533</v>
      </c>
      <c r="D101" s="5" t="s">
        <v>524</v>
      </c>
      <c r="E101" s="6">
        <v>7033</v>
      </c>
      <c r="F101" s="7">
        <v>6884392.71</v>
      </c>
      <c r="G101" s="8">
        <f t="shared" ref="G101:G132" si="3">F101/$F$216</f>
        <v>4.1033913964588133E-3</v>
      </c>
    </row>
    <row r="102" spans="1:7" ht="30" x14ac:dyDescent="0.25">
      <c r="A102" s="5" t="s">
        <v>529</v>
      </c>
      <c r="B102" s="5" t="s">
        <v>528</v>
      </c>
      <c r="C102" s="85" t="s">
        <v>530</v>
      </c>
      <c r="D102" s="5" t="s">
        <v>526</v>
      </c>
      <c r="E102" s="6">
        <v>8000</v>
      </c>
      <c r="F102" s="7">
        <v>7983280</v>
      </c>
      <c r="G102" s="8">
        <f t="shared" si="3"/>
        <v>4.7583750444593273E-3</v>
      </c>
    </row>
    <row r="103" spans="1:7" ht="30" x14ac:dyDescent="0.25">
      <c r="A103" s="5" t="s">
        <v>542</v>
      </c>
      <c r="B103" s="5" t="s">
        <v>141</v>
      </c>
      <c r="C103" s="85" t="s">
        <v>142</v>
      </c>
      <c r="D103" s="5" t="s">
        <v>543</v>
      </c>
      <c r="E103" s="6">
        <v>6250</v>
      </c>
      <c r="F103" s="7">
        <v>6166312.5</v>
      </c>
      <c r="G103" s="8">
        <f t="shared" si="3"/>
        <v>3.6753849941800368E-3</v>
      </c>
    </row>
    <row r="104" spans="1:7" x14ac:dyDescent="0.25">
      <c r="A104" s="5" t="s">
        <v>591</v>
      </c>
      <c r="B104" s="5" t="s">
        <v>125</v>
      </c>
      <c r="C104" s="76" t="s">
        <v>126</v>
      </c>
      <c r="D104" s="5" t="s">
        <v>590</v>
      </c>
      <c r="E104" s="6">
        <v>15300</v>
      </c>
      <c r="F104" s="7">
        <v>17457783.600000001</v>
      </c>
      <c r="G104" s="8">
        <f t="shared" si="3"/>
        <v>1.0405582894976917E-2</v>
      </c>
    </row>
    <row r="105" spans="1:7" x14ac:dyDescent="0.25">
      <c r="A105" s="5" t="s">
        <v>550</v>
      </c>
      <c r="B105" s="5" t="s">
        <v>167</v>
      </c>
      <c r="C105" s="74" t="s">
        <v>168</v>
      </c>
      <c r="D105" s="5" t="s">
        <v>551</v>
      </c>
      <c r="E105" s="6">
        <v>8000</v>
      </c>
      <c r="F105" s="7">
        <v>8186640</v>
      </c>
      <c r="G105" s="8">
        <f t="shared" si="3"/>
        <v>4.8795862695499223E-3</v>
      </c>
    </row>
    <row r="106" spans="1:7" ht="30" x14ac:dyDescent="0.25">
      <c r="A106" s="5" t="s">
        <v>560</v>
      </c>
      <c r="B106" s="5" t="s">
        <v>141</v>
      </c>
      <c r="C106" s="73" t="s">
        <v>142</v>
      </c>
      <c r="D106" s="5" t="s">
        <v>558</v>
      </c>
      <c r="E106" s="6">
        <v>2500</v>
      </c>
      <c r="F106" s="7">
        <v>2571870.9500000002</v>
      </c>
      <c r="G106" s="8">
        <f t="shared" si="3"/>
        <v>1.5329446726220178E-3</v>
      </c>
    </row>
    <row r="107" spans="1:7" x14ac:dyDescent="0.25">
      <c r="A107" s="5" t="s">
        <v>552</v>
      </c>
      <c r="B107" s="5" t="s">
        <v>477</v>
      </c>
      <c r="C107" s="9" t="s">
        <v>479</v>
      </c>
      <c r="D107" s="5" t="s">
        <v>553</v>
      </c>
      <c r="E107" s="6">
        <v>68995</v>
      </c>
      <c r="F107" s="7">
        <v>70810258.450000003</v>
      </c>
      <c r="G107" s="8">
        <f t="shared" si="3"/>
        <v>4.2205931233803048E-2</v>
      </c>
    </row>
    <row r="108" spans="1:7" x14ac:dyDescent="0.25">
      <c r="A108" s="5" t="s">
        <v>562</v>
      </c>
      <c r="B108" s="5" t="s">
        <v>561</v>
      </c>
      <c r="C108" s="9" t="s">
        <v>563</v>
      </c>
      <c r="D108" s="5" t="s">
        <v>559</v>
      </c>
      <c r="E108" s="6">
        <v>2000</v>
      </c>
      <c r="F108" s="7">
        <v>1939100</v>
      </c>
      <c r="G108" s="8">
        <f t="shared" si="3"/>
        <v>1.1557862242976673E-3</v>
      </c>
    </row>
    <row r="109" spans="1:7" x14ac:dyDescent="0.25">
      <c r="A109" s="5" t="s">
        <v>661</v>
      </c>
      <c r="B109" s="5" t="s">
        <v>226</v>
      </c>
      <c r="C109" s="85" t="s">
        <v>227</v>
      </c>
      <c r="D109" s="5" t="s">
        <v>662</v>
      </c>
      <c r="E109" s="6">
        <v>20000</v>
      </c>
      <c r="F109" s="7">
        <v>20583000</v>
      </c>
      <c r="G109" s="8">
        <f t="shared" si="3"/>
        <v>1.2268345033633585E-2</v>
      </c>
    </row>
    <row r="110" spans="1:7" x14ac:dyDescent="0.25">
      <c r="A110" s="5" t="s">
        <v>571</v>
      </c>
      <c r="B110" s="5" t="s">
        <v>161</v>
      </c>
      <c r="C110" s="85" t="s">
        <v>162</v>
      </c>
      <c r="D110" s="5" t="s">
        <v>570</v>
      </c>
      <c r="E110" s="6">
        <v>8000</v>
      </c>
      <c r="F110" s="7">
        <v>8080560</v>
      </c>
      <c r="G110" s="8">
        <f t="shared" si="3"/>
        <v>4.8163580695223338E-3</v>
      </c>
    </row>
    <row r="111" spans="1:7" x14ac:dyDescent="0.25">
      <c r="A111" s="65" t="s">
        <v>582</v>
      </c>
      <c r="B111" s="65" t="s">
        <v>161</v>
      </c>
      <c r="C111" s="76" t="s">
        <v>162</v>
      </c>
      <c r="D111" s="65" t="s">
        <v>580</v>
      </c>
      <c r="E111" s="6">
        <v>11000</v>
      </c>
      <c r="F111" s="7">
        <v>11141350</v>
      </c>
      <c r="G111" s="8">
        <f t="shared" si="3"/>
        <v>6.6407193285951292E-3</v>
      </c>
    </row>
    <row r="112" spans="1:7" x14ac:dyDescent="0.25">
      <c r="A112" s="5" t="s">
        <v>649</v>
      </c>
      <c r="B112" s="5" t="s">
        <v>236</v>
      </c>
      <c r="C112" s="74" t="s">
        <v>237</v>
      </c>
      <c r="D112" s="5" t="s">
        <v>646</v>
      </c>
      <c r="E112" s="6">
        <v>15000</v>
      </c>
      <c r="F112" s="7">
        <v>15571650</v>
      </c>
      <c r="G112" s="8">
        <f t="shared" si="3"/>
        <v>9.2813669019569753E-3</v>
      </c>
    </row>
    <row r="113" spans="1:7" ht="30" x14ac:dyDescent="0.25">
      <c r="A113" s="5" t="s">
        <v>631</v>
      </c>
      <c r="B113" s="5" t="s">
        <v>632</v>
      </c>
      <c r="C113" s="9" t="s">
        <v>633</v>
      </c>
      <c r="D113" s="5" t="s">
        <v>630</v>
      </c>
      <c r="E113" s="6">
        <v>27500</v>
      </c>
      <c r="F113" s="7">
        <v>27713675</v>
      </c>
      <c r="G113" s="8">
        <f t="shared" si="3"/>
        <v>1.6518531168925096E-2</v>
      </c>
    </row>
    <row r="114" spans="1:7" x14ac:dyDescent="0.25">
      <c r="A114" s="5" t="s">
        <v>620</v>
      </c>
      <c r="B114" s="5" t="s">
        <v>531</v>
      </c>
      <c r="C114" s="9" t="s">
        <v>533</v>
      </c>
      <c r="D114" s="5" t="s">
        <v>621</v>
      </c>
      <c r="E114" s="6">
        <v>2000</v>
      </c>
      <c r="F114" s="7">
        <v>2036980</v>
      </c>
      <c r="G114" s="8">
        <f t="shared" si="3"/>
        <v>1.2141268749264412E-3</v>
      </c>
    </row>
    <row r="115" spans="1:7" x14ac:dyDescent="0.25">
      <c r="A115" s="5" t="s">
        <v>622</v>
      </c>
      <c r="B115" s="5" t="s">
        <v>236</v>
      </c>
      <c r="C115" s="85" t="s">
        <v>237</v>
      </c>
      <c r="D115" s="5" t="s">
        <v>623</v>
      </c>
      <c r="E115" s="6">
        <v>23000</v>
      </c>
      <c r="F115" s="7">
        <v>23390540</v>
      </c>
      <c r="G115" s="8">
        <f t="shared" si="3"/>
        <v>1.3941758501822268E-2</v>
      </c>
    </row>
    <row r="116" spans="1:7" ht="30" x14ac:dyDescent="0.25">
      <c r="A116" s="76" t="s">
        <v>627</v>
      </c>
      <c r="B116" s="76" t="s">
        <v>216</v>
      </c>
      <c r="C116" s="85" t="s">
        <v>217</v>
      </c>
      <c r="D116" s="76" t="s">
        <v>626</v>
      </c>
      <c r="E116" s="6">
        <v>3000</v>
      </c>
      <c r="F116" s="7">
        <v>3019181.25</v>
      </c>
      <c r="G116" s="8">
        <f t="shared" si="3"/>
        <v>1.7995606711401224E-3</v>
      </c>
    </row>
    <row r="117" spans="1:7" ht="30" x14ac:dyDescent="0.25">
      <c r="A117" s="76" t="s">
        <v>659</v>
      </c>
      <c r="B117" s="76" t="s">
        <v>179</v>
      </c>
      <c r="C117" s="76" t="s">
        <v>180</v>
      </c>
      <c r="D117" s="76" t="s">
        <v>647</v>
      </c>
      <c r="E117" s="6">
        <v>28223</v>
      </c>
      <c r="F117" s="7">
        <v>29684951.399999999</v>
      </c>
      <c r="G117" s="8">
        <f t="shared" si="3"/>
        <v>1.7693495898646668E-2</v>
      </c>
    </row>
    <row r="118" spans="1:7" x14ac:dyDescent="0.25">
      <c r="A118" s="5" t="s">
        <v>669</v>
      </c>
      <c r="B118" s="5" t="s">
        <v>671</v>
      </c>
      <c r="C118" s="9" t="s">
        <v>670</v>
      </c>
      <c r="D118" s="5" t="s">
        <v>668</v>
      </c>
      <c r="E118" s="6">
        <v>10000</v>
      </c>
      <c r="F118" s="7">
        <v>10249200</v>
      </c>
      <c r="G118" s="8">
        <f t="shared" si="3"/>
        <v>6.1089599144302257E-3</v>
      </c>
    </row>
    <row r="119" spans="1:7" x14ac:dyDescent="0.25">
      <c r="A119" s="5" t="s">
        <v>682</v>
      </c>
      <c r="B119" s="5" t="s">
        <v>167</v>
      </c>
      <c r="C119" s="76" t="s">
        <v>168</v>
      </c>
      <c r="D119" s="5" t="s">
        <v>683</v>
      </c>
      <c r="E119" s="6">
        <v>15000</v>
      </c>
      <c r="F119" s="7">
        <v>15252000</v>
      </c>
      <c r="G119" s="8">
        <f t="shared" si="3"/>
        <v>9.0908418817946587E-3</v>
      </c>
    </row>
    <row r="120" spans="1:7" x14ac:dyDescent="0.25">
      <c r="A120" s="5" t="s">
        <v>685</v>
      </c>
      <c r="B120" s="5" t="s">
        <v>236</v>
      </c>
      <c r="C120" s="85" t="s">
        <v>237</v>
      </c>
      <c r="D120" s="5" t="s">
        <v>684</v>
      </c>
      <c r="E120" s="6">
        <v>10000</v>
      </c>
      <c r="F120" s="7">
        <v>10225200</v>
      </c>
      <c r="G120" s="8">
        <f t="shared" si="3"/>
        <v>6.0946548917995497E-3</v>
      </c>
    </row>
    <row r="121" spans="1:7" ht="30" x14ac:dyDescent="0.25">
      <c r="A121" s="73" t="s">
        <v>690</v>
      </c>
      <c r="B121" s="73" t="s">
        <v>203</v>
      </c>
      <c r="C121" s="73" t="s">
        <v>204</v>
      </c>
      <c r="D121" s="73" t="s">
        <v>691</v>
      </c>
      <c r="E121" s="6">
        <v>15000</v>
      </c>
      <c r="F121" s="7">
        <v>15114150</v>
      </c>
      <c r="G121" s="8">
        <f t="shared" si="3"/>
        <v>9.0086774080597124E-3</v>
      </c>
    </row>
    <row r="122" spans="1:7" ht="30" x14ac:dyDescent="0.25">
      <c r="A122" s="5" t="s">
        <v>696</v>
      </c>
      <c r="B122" s="5" t="s">
        <v>577</v>
      </c>
      <c r="C122" s="11">
        <v>1057746555812</v>
      </c>
      <c r="D122" s="5" t="s">
        <v>693</v>
      </c>
      <c r="E122" s="6">
        <v>15000</v>
      </c>
      <c r="F122" s="7">
        <v>15152850</v>
      </c>
      <c r="G122" s="8">
        <f t="shared" si="3"/>
        <v>9.0317442570516781E-3</v>
      </c>
    </row>
    <row r="123" spans="1:7" ht="30" x14ac:dyDescent="0.25">
      <c r="A123" s="74" t="s">
        <v>718</v>
      </c>
      <c r="B123" s="74" t="s">
        <v>203</v>
      </c>
      <c r="C123" s="76" t="s">
        <v>204</v>
      </c>
      <c r="D123" s="74" t="s">
        <v>719</v>
      </c>
      <c r="E123" s="6">
        <v>12000</v>
      </c>
      <c r="F123" s="7">
        <v>12051720</v>
      </c>
      <c r="G123" s="8">
        <f t="shared" si="3"/>
        <v>7.1833386391071544E-3</v>
      </c>
    </row>
    <row r="124" spans="1:7" x14ac:dyDescent="0.25">
      <c r="A124" s="85" t="s">
        <v>716</v>
      </c>
      <c r="B124" s="85" t="s">
        <v>199</v>
      </c>
      <c r="C124" s="85" t="s">
        <v>200</v>
      </c>
      <c r="D124" s="85" t="s">
        <v>717</v>
      </c>
      <c r="E124" s="6">
        <v>11000</v>
      </c>
      <c r="F124" s="7">
        <v>11021780</v>
      </c>
      <c r="G124" s="8">
        <f t="shared" si="3"/>
        <v>6.5694505137638822E-3</v>
      </c>
    </row>
    <row r="125" spans="1:7" x14ac:dyDescent="0.25">
      <c r="A125" s="85" t="s">
        <v>726</v>
      </c>
      <c r="B125" s="85" t="s">
        <v>197</v>
      </c>
      <c r="C125" s="85" t="s">
        <v>198</v>
      </c>
      <c r="D125" s="85" t="s">
        <v>721</v>
      </c>
      <c r="E125" s="6">
        <v>13000</v>
      </c>
      <c r="F125" s="7">
        <v>13131690</v>
      </c>
      <c r="G125" s="8">
        <f t="shared" si="3"/>
        <v>7.8270467762092902E-3</v>
      </c>
    </row>
    <row r="126" spans="1:7" x14ac:dyDescent="0.25">
      <c r="A126" s="76" t="s">
        <v>711</v>
      </c>
      <c r="B126" s="76" t="s">
        <v>712</v>
      </c>
      <c r="C126" s="9" t="s">
        <v>713</v>
      </c>
      <c r="D126" s="76" t="s">
        <v>710</v>
      </c>
      <c r="E126" s="39">
        <v>7000</v>
      </c>
      <c r="F126" s="7">
        <v>7024150</v>
      </c>
      <c r="G126" s="8">
        <f t="shared" si="3"/>
        <v>4.1866926963026454E-3</v>
      </c>
    </row>
    <row r="127" spans="1:7" ht="16.5" customHeight="1" x14ac:dyDescent="0.25">
      <c r="A127" s="5" t="s">
        <v>242</v>
      </c>
      <c r="B127" s="5"/>
      <c r="C127" s="5"/>
      <c r="D127" s="5"/>
      <c r="E127" s="6"/>
      <c r="F127" s="7">
        <f>SUM(F5:F126)</f>
        <v>1453772450.0200002</v>
      </c>
      <c r="G127" s="8">
        <f t="shared" si="3"/>
        <v>0.86651032489123059</v>
      </c>
    </row>
    <row r="128" spans="1:7" ht="16.5" customHeight="1" x14ac:dyDescent="0.25">
      <c r="A128" s="13"/>
      <c r="B128" s="13"/>
      <c r="C128" s="13"/>
      <c r="D128" s="13"/>
      <c r="E128" s="14"/>
      <c r="F128" s="15"/>
      <c r="G128" s="16"/>
    </row>
    <row r="129" spans="1:7" ht="16.5" customHeight="1" x14ac:dyDescent="0.25">
      <c r="A129" s="17" t="s">
        <v>398</v>
      </c>
      <c r="B129" s="13"/>
      <c r="C129" s="13"/>
      <c r="D129" s="13"/>
      <c r="E129" s="14"/>
      <c r="F129" s="15"/>
      <c r="G129" s="16"/>
    </row>
    <row r="130" spans="1:7" ht="45" x14ac:dyDescent="0.25">
      <c r="A130" s="5" t="s">
        <v>0</v>
      </c>
      <c r="B130" s="5" t="s">
        <v>20</v>
      </c>
      <c r="C130" s="5" t="s">
        <v>1</v>
      </c>
      <c r="D130" s="5" t="s">
        <v>22</v>
      </c>
      <c r="E130" s="5" t="s">
        <v>10</v>
      </c>
      <c r="F130" s="5" t="s">
        <v>6</v>
      </c>
      <c r="G130" s="5" t="s">
        <v>396</v>
      </c>
    </row>
    <row r="131" spans="1:7" ht="30" x14ac:dyDescent="0.25">
      <c r="A131" s="5" t="s">
        <v>326</v>
      </c>
      <c r="B131" s="5" t="s">
        <v>228</v>
      </c>
      <c r="C131" s="5" t="s">
        <v>229</v>
      </c>
      <c r="D131" s="5" t="s">
        <v>116</v>
      </c>
      <c r="E131" s="6">
        <v>32005</v>
      </c>
      <c r="F131" s="7">
        <v>1936622.55</v>
      </c>
      <c r="G131" s="8">
        <f t="shared" ref="G131:G150" si="4">F131/$F$216</f>
        <v>1.1543095585344852E-3</v>
      </c>
    </row>
    <row r="132" spans="1:7" ht="30" x14ac:dyDescent="0.25">
      <c r="A132" s="5" t="s">
        <v>327</v>
      </c>
      <c r="B132" s="5" t="s">
        <v>179</v>
      </c>
      <c r="C132" s="5" t="s">
        <v>180</v>
      </c>
      <c r="D132" s="5" t="s">
        <v>118</v>
      </c>
      <c r="E132" s="6">
        <v>420</v>
      </c>
      <c r="F132" s="7">
        <v>6088320</v>
      </c>
      <c r="G132" s="8">
        <f t="shared" si="4"/>
        <v>3.6288981409499117E-3</v>
      </c>
    </row>
    <row r="133" spans="1:7" x14ac:dyDescent="0.25">
      <c r="A133" s="5" t="s">
        <v>328</v>
      </c>
      <c r="B133" s="5" t="s">
        <v>230</v>
      </c>
      <c r="C133" s="5" t="s">
        <v>231</v>
      </c>
      <c r="D133" s="5" t="s">
        <v>117</v>
      </c>
      <c r="E133" s="6">
        <v>7300</v>
      </c>
      <c r="F133" s="7">
        <v>1150772</v>
      </c>
      <c r="G133" s="8">
        <f t="shared" si="4"/>
        <v>6.8590914594784957E-4</v>
      </c>
    </row>
    <row r="134" spans="1:7" x14ac:dyDescent="0.25">
      <c r="A134" s="5" t="s">
        <v>330</v>
      </c>
      <c r="B134" s="5" t="s">
        <v>187</v>
      </c>
      <c r="C134" s="5" t="s">
        <v>188</v>
      </c>
      <c r="D134" s="5" t="s">
        <v>120</v>
      </c>
      <c r="E134" s="6">
        <v>24750</v>
      </c>
      <c r="F134" s="7">
        <v>6437475</v>
      </c>
      <c r="G134" s="8">
        <f t="shared" si="4"/>
        <v>3.8370093983088162E-3</v>
      </c>
    </row>
    <row r="135" spans="1:7" ht="30" x14ac:dyDescent="0.25">
      <c r="A135" s="5" t="s">
        <v>329</v>
      </c>
      <c r="B135" s="5" t="s">
        <v>232</v>
      </c>
      <c r="C135" s="5" t="s">
        <v>233</v>
      </c>
      <c r="D135" s="5" t="s">
        <v>119</v>
      </c>
      <c r="E135" s="6">
        <v>1660</v>
      </c>
      <c r="F135" s="7">
        <v>6615100</v>
      </c>
      <c r="G135" s="8">
        <f t="shared" si="4"/>
        <v>3.9428814668410594E-3</v>
      </c>
    </row>
    <row r="136" spans="1:7" x14ac:dyDescent="0.25">
      <c r="A136" s="5" t="s">
        <v>333</v>
      </c>
      <c r="B136" s="5" t="s">
        <v>378</v>
      </c>
      <c r="C136" s="5" t="s">
        <v>379</v>
      </c>
      <c r="D136" s="5" t="s">
        <v>365</v>
      </c>
      <c r="E136" s="6">
        <v>43</v>
      </c>
      <c r="F136" s="7">
        <v>1201.21</v>
      </c>
      <c r="G136" s="8">
        <f t="shared" si="4"/>
        <v>7.1597234309143461E-7</v>
      </c>
    </row>
    <row r="137" spans="1:7" ht="16.5" customHeight="1" x14ac:dyDescent="0.25">
      <c r="A137" s="5" t="s">
        <v>336</v>
      </c>
      <c r="B137" s="5" t="s">
        <v>226</v>
      </c>
      <c r="C137" s="5" t="s">
        <v>227</v>
      </c>
      <c r="D137" s="5" t="s">
        <v>123</v>
      </c>
      <c r="E137" s="6">
        <v>58000</v>
      </c>
      <c r="F137" s="7">
        <v>9849560</v>
      </c>
      <c r="G137" s="8">
        <f t="shared" si="4"/>
        <v>5.8707574459250849E-3</v>
      </c>
    </row>
    <row r="138" spans="1:7" ht="30" x14ac:dyDescent="0.25">
      <c r="A138" s="5" t="s">
        <v>334</v>
      </c>
      <c r="B138" s="5" t="s">
        <v>210</v>
      </c>
      <c r="C138" s="5" t="s">
        <v>211</v>
      </c>
      <c r="D138" s="5" t="s">
        <v>124</v>
      </c>
      <c r="E138" s="6">
        <v>6450</v>
      </c>
      <c r="F138" s="7">
        <v>2116890</v>
      </c>
      <c r="G138" s="8">
        <f t="shared" si="4"/>
        <v>1.2617566398604966E-3</v>
      </c>
    </row>
    <row r="139" spans="1:7" ht="30" x14ac:dyDescent="0.25">
      <c r="A139" s="5" t="s">
        <v>494</v>
      </c>
      <c r="B139" s="5" t="s">
        <v>493</v>
      </c>
      <c r="C139" s="5" t="s">
        <v>496</v>
      </c>
      <c r="D139" s="5" t="s">
        <v>491</v>
      </c>
      <c r="E139" s="6">
        <v>8900</v>
      </c>
      <c r="F139" s="7">
        <v>1114280</v>
      </c>
      <c r="G139" s="8">
        <f t="shared" si="4"/>
        <v>6.6415835903790659E-4</v>
      </c>
    </row>
    <row r="140" spans="1:7" ht="16.5" customHeight="1" x14ac:dyDescent="0.25">
      <c r="A140" s="5" t="s">
        <v>495</v>
      </c>
      <c r="B140" s="5" t="s">
        <v>205</v>
      </c>
      <c r="C140" s="5" t="s">
        <v>206</v>
      </c>
      <c r="D140" s="5" t="s">
        <v>492</v>
      </c>
      <c r="E140" s="6">
        <v>1000</v>
      </c>
      <c r="F140" s="7">
        <v>1055000</v>
      </c>
      <c r="G140" s="8">
        <f t="shared" si="4"/>
        <v>6.2882495314013664E-4</v>
      </c>
    </row>
    <row r="141" spans="1:7" ht="30" x14ac:dyDescent="0.25">
      <c r="A141" s="5" t="s">
        <v>519</v>
      </c>
      <c r="B141" s="5" t="s">
        <v>518</v>
      </c>
      <c r="C141" s="18">
        <v>1027402166835</v>
      </c>
      <c r="D141" s="5" t="s">
        <v>517</v>
      </c>
      <c r="E141" s="6">
        <v>10000</v>
      </c>
      <c r="F141" s="7">
        <v>390650</v>
      </c>
      <c r="G141" s="8">
        <f t="shared" si="4"/>
        <v>2.32844045444734E-4</v>
      </c>
    </row>
    <row r="142" spans="1:7" ht="16.5" customHeight="1" x14ac:dyDescent="0.25">
      <c r="A142" s="5" t="s">
        <v>332</v>
      </c>
      <c r="B142" s="5" t="s">
        <v>234</v>
      </c>
      <c r="C142" s="5" t="s">
        <v>235</v>
      </c>
      <c r="D142" s="5" t="s">
        <v>121</v>
      </c>
      <c r="E142" s="6">
        <v>444</v>
      </c>
      <c r="F142" s="7">
        <v>472860</v>
      </c>
      <c r="G142" s="8">
        <f t="shared" si="4"/>
        <v>2.8184470838089572E-4</v>
      </c>
    </row>
    <row r="143" spans="1:7" x14ac:dyDescent="0.25">
      <c r="A143" s="5" t="s">
        <v>434</v>
      </c>
      <c r="B143" s="5" t="s">
        <v>222</v>
      </c>
      <c r="C143" s="5" t="s">
        <v>223</v>
      </c>
      <c r="D143" s="5" t="s">
        <v>433</v>
      </c>
      <c r="E143" s="6">
        <v>41500</v>
      </c>
      <c r="F143" s="7">
        <v>539500</v>
      </c>
      <c r="G143" s="8">
        <f t="shared" si="4"/>
        <v>3.2156498788540639E-4</v>
      </c>
    </row>
    <row r="144" spans="1:7" ht="30" x14ac:dyDescent="0.25">
      <c r="A144" s="5" t="s">
        <v>331</v>
      </c>
      <c r="B144" s="5" t="s">
        <v>193</v>
      </c>
      <c r="C144" s="5" t="s">
        <v>194</v>
      </c>
      <c r="D144" s="5" t="s">
        <v>122</v>
      </c>
      <c r="E144" s="6">
        <v>2704</v>
      </c>
      <c r="F144" s="7">
        <v>968978.4</v>
      </c>
      <c r="G144" s="8">
        <f t="shared" si="4"/>
        <v>5.775524141931797E-4</v>
      </c>
    </row>
    <row r="145" spans="1:11" x14ac:dyDescent="0.25">
      <c r="A145" s="5" t="s">
        <v>575</v>
      </c>
      <c r="B145" s="5" t="s">
        <v>197</v>
      </c>
      <c r="C145" s="5" t="s">
        <v>198</v>
      </c>
      <c r="D145" s="5" t="s">
        <v>572</v>
      </c>
      <c r="E145" s="6">
        <v>20</v>
      </c>
      <c r="F145" s="7">
        <v>175630</v>
      </c>
      <c r="G145" s="8">
        <f t="shared" si="4"/>
        <v>1.0468296352606843E-4</v>
      </c>
    </row>
    <row r="146" spans="1:11" x14ac:dyDescent="0.25">
      <c r="A146" s="5" t="s">
        <v>566</v>
      </c>
      <c r="B146" s="5" t="s">
        <v>567</v>
      </c>
      <c r="C146" s="9" t="s">
        <v>568</v>
      </c>
      <c r="D146" s="5" t="s">
        <v>569</v>
      </c>
      <c r="E146" s="6">
        <v>52300000</v>
      </c>
      <c r="F146" s="7">
        <v>860596.5</v>
      </c>
      <c r="G146" s="8">
        <f t="shared" si="4"/>
        <v>5.1295218368252666E-4</v>
      </c>
    </row>
    <row r="147" spans="1:11" x14ac:dyDescent="0.25">
      <c r="A147" s="5" t="s">
        <v>438</v>
      </c>
      <c r="B147" s="5" t="s">
        <v>437</v>
      </c>
      <c r="C147" s="12" t="s">
        <v>436</v>
      </c>
      <c r="D147" s="5" t="s">
        <v>435</v>
      </c>
      <c r="E147" s="6">
        <v>230000</v>
      </c>
      <c r="F147" s="7">
        <v>786830</v>
      </c>
      <c r="G147" s="8">
        <f t="shared" si="4"/>
        <v>4.6898420652061965E-4</v>
      </c>
    </row>
    <row r="148" spans="1:11" ht="30" x14ac:dyDescent="0.25">
      <c r="A148" s="5" t="s">
        <v>335</v>
      </c>
      <c r="B148" s="5" t="s">
        <v>380</v>
      </c>
      <c r="C148" s="5" t="s">
        <v>381</v>
      </c>
      <c r="D148" s="5" t="s">
        <v>366</v>
      </c>
      <c r="E148" s="6">
        <v>3</v>
      </c>
      <c r="F148" s="7">
        <v>345.96</v>
      </c>
      <c r="G148" s="8">
        <f t="shared" si="4"/>
        <v>2.0620690122119588E-7</v>
      </c>
    </row>
    <row r="149" spans="1:11" ht="16.5" customHeight="1" x14ac:dyDescent="0.25">
      <c r="A149" s="5" t="s">
        <v>574</v>
      </c>
      <c r="B149" s="5" t="s">
        <v>161</v>
      </c>
      <c r="C149" s="5" t="s">
        <v>162</v>
      </c>
      <c r="D149" s="5" t="s">
        <v>573</v>
      </c>
      <c r="E149" s="6">
        <v>130000</v>
      </c>
      <c r="F149" s="7">
        <v>676260</v>
      </c>
      <c r="G149" s="8">
        <f t="shared" si="4"/>
        <v>4.0307977517587567E-4</v>
      </c>
    </row>
    <row r="150" spans="1:11" ht="16.5" customHeight="1" x14ac:dyDescent="0.25">
      <c r="A150" s="5" t="s">
        <v>242</v>
      </c>
      <c r="B150" s="5"/>
      <c r="C150" s="5"/>
      <c r="D150" s="5"/>
      <c r="E150" s="6"/>
      <c r="F150" s="7">
        <f>SUM(F131:F149)</f>
        <v>41236871.620000005</v>
      </c>
      <c r="G150" s="8">
        <f t="shared" si="4"/>
        <v>2.4578932572599368E-2</v>
      </c>
    </row>
    <row r="152" spans="1:11" x14ac:dyDescent="0.25">
      <c r="A152" s="3" t="s">
        <v>399</v>
      </c>
    </row>
    <row r="153" spans="1:11" ht="45" customHeight="1" x14ac:dyDescent="0.25">
      <c r="A153" s="5" t="s">
        <v>3</v>
      </c>
      <c r="B153" s="5" t="s">
        <v>1</v>
      </c>
      <c r="C153" s="5" t="s">
        <v>407</v>
      </c>
      <c r="D153" s="5" t="s">
        <v>7</v>
      </c>
      <c r="E153" s="5" t="s">
        <v>5</v>
      </c>
      <c r="F153" s="5" t="s">
        <v>12</v>
      </c>
      <c r="G153" s="5" t="s">
        <v>396</v>
      </c>
    </row>
    <row r="154" spans="1:11" ht="16.5" hidden="1" customHeight="1" x14ac:dyDescent="0.25">
      <c r="A154" s="62" t="s">
        <v>635</v>
      </c>
      <c r="B154" s="63">
        <v>1027739609391</v>
      </c>
      <c r="C154" s="58"/>
      <c r="D154" s="59"/>
      <c r="E154" s="2"/>
      <c r="F154" s="60"/>
      <c r="G154" s="61">
        <f t="shared" ref="G154:G161" si="5">F154/$F$216</f>
        <v>0</v>
      </c>
      <c r="H154" s="43"/>
      <c r="J154" s="42"/>
      <c r="K154" s="42"/>
    </row>
    <row r="155" spans="1:11" ht="16.5" customHeight="1" x14ac:dyDescent="0.25">
      <c r="A155" s="62" t="s">
        <v>675</v>
      </c>
      <c r="B155" s="63">
        <v>1027739460737</v>
      </c>
      <c r="C155" s="58" t="s">
        <v>705</v>
      </c>
      <c r="D155" s="59">
        <v>45027</v>
      </c>
      <c r="E155" s="2">
        <v>7700000</v>
      </c>
      <c r="F155" s="60">
        <v>7781818.2999999998</v>
      </c>
      <c r="G155" s="61">
        <f t="shared" si="5"/>
        <v>4.638295287054557E-3</v>
      </c>
      <c r="H155" s="43"/>
      <c r="J155" s="42"/>
      <c r="K155" s="42"/>
    </row>
    <row r="156" spans="1:11" ht="16.5" customHeight="1" x14ac:dyDescent="0.25">
      <c r="A156" s="62" t="s">
        <v>675</v>
      </c>
      <c r="B156" s="63">
        <v>1027739460737</v>
      </c>
      <c r="C156" s="58" t="s">
        <v>706</v>
      </c>
      <c r="D156" s="59">
        <v>45042</v>
      </c>
      <c r="E156" s="2">
        <v>13500000</v>
      </c>
      <c r="F156" s="60">
        <v>13597643.84</v>
      </c>
      <c r="G156" s="61">
        <f t="shared" si="5"/>
        <v>8.1047751189613909E-3</v>
      </c>
      <c r="H156" s="43"/>
      <c r="J156" s="42"/>
      <c r="K156" s="42"/>
    </row>
    <row r="157" spans="1:11" ht="16.5" customHeight="1" x14ac:dyDescent="0.25">
      <c r="A157" s="62" t="s">
        <v>675</v>
      </c>
      <c r="B157" s="63">
        <v>1027739460737</v>
      </c>
      <c r="C157" s="58" t="s">
        <v>676</v>
      </c>
      <c r="D157" s="59">
        <v>44998</v>
      </c>
      <c r="E157" s="2">
        <v>44000000</v>
      </c>
      <c r="F157" s="60">
        <v>44877709.590000004</v>
      </c>
      <c r="G157" s="61">
        <f t="shared" si="5"/>
        <v>2.6749027137410817E-2</v>
      </c>
      <c r="H157" s="43"/>
      <c r="J157" s="42"/>
      <c r="K157" s="42"/>
    </row>
    <row r="158" spans="1:11" ht="16.5" customHeight="1" x14ac:dyDescent="0.25">
      <c r="A158" s="85" t="s">
        <v>244</v>
      </c>
      <c r="B158" s="11">
        <v>1027700167110</v>
      </c>
      <c r="C158" s="58" t="s">
        <v>727</v>
      </c>
      <c r="D158" s="59">
        <v>45057</v>
      </c>
      <c r="E158" s="2">
        <v>5900000</v>
      </c>
      <c r="F158" s="60">
        <v>5887324.6799999997</v>
      </c>
      <c r="G158" s="61">
        <f t="shared" si="5"/>
        <v>3.5090963658974119E-3</v>
      </c>
      <c r="H158" s="43"/>
      <c r="J158" s="42"/>
      <c r="K158" s="42"/>
    </row>
    <row r="159" spans="1:11" ht="16.5" customHeight="1" x14ac:dyDescent="0.25">
      <c r="A159" s="62" t="s">
        <v>675</v>
      </c>
      <c r="B159" s="63">
        <v>1027739460737</v>
      </c>
      <c r="C159" s="58" t="s">
        <v>697</v>
      </c>
      <c r="D159" s="59">
        <v>45012</v>
      </c>
      <c r="E159" s="2">
        <v>5000000</v>
      </c>
      <c r="F159" s="60">
        <v>5065753.42</v>
      </c>
      <c r="G159" s="61">
        <f t="shared" si="5"/>
        <v>3.0194048881052008E-3</v>
      </c>
      <c r="H159" s="43"/>
      <c r="J159" s="42"/>
      <c r="K159" s="42"/>
    </row>
    <row r="160" spans="1:11" ht="16.5" customHeight="1" x14ac:dyDescent="0.25">
      <c r="A160" s="76" t="s">
        <v>244</v>
      </c>
      <c r="B160" s="11">
        <v>1027700167110</v>
      </c>
      <c r="C160" s="58" t="s">
        <v>698</v>
      </c>
      <c r="D160" s="59">
        <v>45012</v>
      </c>
      <c r="E160" s="60">
        <v>8500000</v>
      </c>
      <c r="F160" s="60">
        <v>8604038.2400000002</v>
      </c>
      <c r="G160" s="61">
        <f t="shared" si="5"/>
        <v>5.1283734057667712E-3</v>
      </c>
      <c r="H160" s="43"/>
      <c r="J160" s="42"/>
      <c r="K160" s="42"/>
    </row>
    <row r="161" spans="1:26" ht="17.25" customHeight="1" x14ac:dyDescent="0.25">
      <c r="A161" s="5" t="s">
        <v>242</v>
      </c>
      <c r="B161" s="5"/>
      <c r="C161" s="5"/>
      <c r="D161" s="5"/>
      <c r="E161" s="6"/>
      <c r="F161" s="7">
        <f>SUM(F154:F160)</f>
        <v>85814288.069999993</v>
      </c>
      <c r="G161" s="8">
        <f t="shared" si="5"/>
        <v>5.1148972203196148E-2</v>
      </c>
      <c r="H161" s="43"/>
      <c r="J161" s="42"/>
      <c r="K161" s="42"/>
    </row>
    <row r="163" spans="1:26" x14ac:dyDescent="0.25">
      <c r="A163" s="3" t="s">
        <v>400</v>
      </c>
    </row>
    <row r="164" spans="1:26" ht="58.5" customHeight="1" x14ac:dyDescent="0.25">
      <c r="A164" s="5" t="s">
        <v>11</v>
      </c>
      <c r="B164" s="5" t="s">
        <v>8</v>
      </c>
      <c r="C164" s="5" t="s">
        <v>9</v>
      </c>
      <c r="D164" s="5" t="s">
        <v>17</v>
      </c>
      <c r="E164" s="5" t="s">
        <v>10</v>
      </c>
      <c r="F164" s="5" t="s">
        <v>6</v>
      </c>
      <c r="G164" s="5" t="s">
        <v>396</v>
      </c>
    </row>
    <row r="165" spans="1:26" ht="45" customHeight="1" x14ac:dyDescent="0.25">
      <c r="A165" s="5" t="s">
        <v>382</v>
      </c>
      <c r="B165" s="5" t="s">
        <v>383</v>
      </c>
      <c r="C165" s="5" t="s">
        <v>384</v>
      </c>
      <c r="D165" s="5" t="s">
        <v>385</v>
      </c>
      <c r="E165" s="20">
        <v>34678.27233</v>
      </c>
      <c r="F165" s="7">
        <v>27495708.57</v>
      </c>
      <c r="G165" s="8">
        <f>F165/$F$216</f>
        <v>1.6388613889180195E-2</v>
      </c>
    </row>
    <row r="166" spans="1:26" ht="17.25" customHeight="1" x14ac:dyDescent="0.25">
      <c r="A166" s="5" t="s">
        <v>242</v>
      </c>
      <c r="B166" s="5"/>
      <c r="C166" s="5"/>
      <c r="D166" s="5"/>
      <c r="E166" s="6"/>
      <c r="F166" s="7">
        <f>F165</f>
        <v>27495708.57</v>
      </c>
      <c r="G166" s="8">
        <f>F166/$F$216</f>
        <v>1.6388613889180195E-2</v>
      </c>
    </row>
    <row r="168" spans="1:26" x14ac:dyDescent="0.25">
      <c r="A168" s="3" t="s">
        <v>401</v>
      </c>
    </row>
    <row r="169" spans="1:26" ht="42.75" customHeight="1" x14ac:dyDescent="0.25">
      <c r="A169" s="5" t="s">
        <v>15</v>
      </c>
      <c r="B169" s="5" t="s">
        <v>14</v>
      </c>
      <c r="C169" s="5" t="s">
        <v>16</v>
      </c>
      <c r="D169" s="93" t="s">
        <v>13</v>
      </c>
      <c r="E169" s="94"/>
      <c r="F169" s="5" t="s">
        <v>6</v>
      </c>
      <c r="G169" s="5" t="s">
        <v>396</v>
      </c>
    </row>
    <row r="170" spans="1:26" ht="17.25" customHeight="1" x14ac:dyDescent="0.25">
      <c r="A170" s="5" t="s">
        <v>242</v>
      </c>
      <c r="B170" s="5"/>
      <c r="C170" s="5"/>
      <c r="D170" s="93"/>
      <c r="E170" s="94"/>
      <c r="F170" s="7"/>
      <c r="G170" s="8"/>
    </row>
    <row r="172" spans="1:26" x14ac:dyDescent="0.25">
      <c r="A172" s="3" t="s">
        <v>402</v>
      </c>
    </row>
    <row r="173" spans="1:26" ht="47.25" customHeight="1" x14ac:dyDescent="0.25">
      <c r="A173" s="5" t="s">
        <v>3</v>
      </c>
      <c r="B173" s="5" t="s">
        <v>1</v>
      </c>
      <c r="C173" s="5" t="s">
        <v>407</v>
      </c>
      <c r="D173" s="93" t="s">
        <v>4</v>
      </c>
      <c r="E173" s="94"/>
      <c r="F173" s="10" t="s">
        <v>18</v>
      </c>
      <c r="G173" s="5" t="s">
        <v>396</v>
      </c>
    </row>
    <row r="174" spans="1:26" x14ac:dyDescent="0.25">
      <c r="A174" s="5" t="s">
        <v>244</v>
      </c>
      <c r="B174" s="11">
        <v>1027700167110</v>
      </c>
      <c r="C174" s="23" t="s">
        <v>422</v>
      </c>
      <c r="D174" s="98" t="s">
        <v>243</v>
      </c>
      <c r="E174" s="98"/>
      <c r="F174" s="7">
        <v>191241.67</v>
      </c>
      <c r="G174" s="8">
        <f t="shared" ref="G174:G180" si="6">F174/$F$216</f>
        <v>1.1398818405326207E-4</v>
      </c>
      <c r="H174" s="45"/>
      <c r="I174" s="45"/>
      <c r="Y174" s="43"/>
      <c r="Z174" s="43"/>
    </row>
    <row r="175" spans="1:26" x14ac:dyDescent="0.25">
      <c r="A175" s="5" t="s">
        <v>244</v>
      </c>
      <c r="B175" s="11">
        <v>1027700167110</v>
      </c>
      <c r="C175" s="23" t="s">
        <v>423</v>
      </c>
      <c r="D175" s="98" t="s">
        <v>243</v>
      </c>
      <c r="E175" s="98"/>
      <c r="F175" s="7">
        <v>535392.99</v>
      </c>
      <c r="G175" s="8">
        <f t="shared" si="6"/>
        <v>3.1911703492730584E-4</v>
      </c>
      <c r="H175" s="45"/>
      <c r="I175" s="45"/>
      <c r="Y175" s="43"/>
      <c r="Z175" s="43"/>
    </row>
    <row r="176" spans="1:26" ht="30" x14ac:dyDescent="0.25">
      <c r="A176" s="5" t="s">
        <v>386</v>
      </c>
      <c r="B176" s="11">
        <v>1021600000124</v>
      </c>
      <c r="C176" s="23" t="s">
        <v>424</v>
      </c>
      <c r="D176" s="98" t="s">
        <v>243</v>
      </c>
      <c r="E176" s="98"/>
      <c r="F176" s="7">
        <v>34236.36</v>
      </c>
      <c r="G176" s="8">
        <f t="shared" si="6"/>
        <v>2.040632935799891E-5</v>
      </c>
      <c r="H176" s="45"/>
      <c r="I176" s="45"/>
      <c r="Y176" s="43"/>
      <c r="Z176" s="43"/>
    </row>
    <row r="177" spans="1:26" ht="30" x14ac:dyDescent="0.25">
      <c r="A177" s="5" t="s">
        <v>386</v>
      </c>
      <c r="B177" s="11">
        <v>1021600000124</v>
      </c>
      <c r="C177" s="23" t="s">
        <v>425</v>
      </c>
      <c r="D177" s="98" t="s">
        <v>243</v>
      </c>
      <c r="E177" s="98"/>
      <c r="F177" s="7">
        <v>131346.78</v>
      </c>
      <c r="G177" s="8">
        <f t="shared" si="6"/>
        <v>7.8288277515268097E-5</v>
      </c>
      <c r="H177" s="45"/>
      <c r="I177" s="45"/>
      <c r="Y177" s="43"/>
      <c r="Z177" s="43"/>
    </row>
    <row r="178" spans="1:26" ht="30" x14ac:dyDescent="0.25">
      <c r="A178" s="5" t="s">
        <v>386</v>
      </c>
      <c r="B178" s="11">
        <v>1021600000124</v>
      </c>
      <c r="C178" s="23" t="s">
        <v>426</v>
      </c>
      <c r="D178" s="98" t="s">
        <v>243</v>
      </c>
      <c r="E178" s="98"/>
      <c r="F178" s="7">
        <v>55890.84</v>
      </c>
      <c r="G178" s="8">
        <f t="shared" si="6"/>
        <v>3.3313322126979026E-5</v>
      </c>
      <c r="H178" s="45"/>
      <c r="I178" s="45"/>
      <c r="Y178" s="43"/>
      <c r="Z178" s="43"/>
    </row>
    <row r="179" spans="1:26" x14ac:dyDescent="0.25">
      <c r="A179" s="5" t="s">
        <v>245</v>
      </c>
      <c r="B179" s="11">
        <v>1027700167110</v>
      </c>
      <c r="C179" s="70" t="s">
        <v>642</v>
      </c>
      <c r="D179" s="98" t="s">
        <v>243</v>
      </c>
      <c r="E179" s="98"/>
      <c r="F179" s="7">
        <v>472272.83</v>
      </c>
      <c r="G179" s="8">
        <f t="shared" si="6"/>
        <v>2.8149473004181018E-4</v>
      </c>
      <c r="H179" s="45"/>
      <c r="I179" s="45"/>
      <c r="Y179" s="43"/>
      <c r="Z179" s="43"/>
    </row>
    <row r="180" spans="1:26" x14ac:dyDescent="0.25">
      <c r="A180" s="5" t="s">
        <v>242</v>
      </c>
      <c r="B180" s="96"/>
      <c r="C180" s="96"/>
      <c r="D180" s="95"/>
      <c r="E180" s="95"/>
      <c r="F180" s="7">
        <f>SUM(F174:F179)</f>
        <v>1420381.47</v>
      </c>
      <c r="G180" s="8">
        <f t="shared" si="6"/>
        <v>8.466078780226241E-4</v>
      </c>
    </row>
    <row r="182" spans="1:26" ht="15.75" x14ac:dyDescent="0.25">
      <c r="A182" s="3" t="s">
        <v>403</v>
      </c>
      <c r="B182" s="26"/>
    </row>
    <row r="183" spans="1:26" ht="44.25" customHeight="1" x14ac:dyDescent="0.25">
      <c r="A183" s="5" t="s">
        <v>19</v>
      </c>
      <c r="B183" s="12" t="s">
        <v>1</v>
      </c>
      <c r="C183" s="12" t="s">
        <v>412</v>
      </c>
      <c r="D183" s="103" t="s">
        <v>415</v>
      </c>
      <c r="E183" s="104"/>
      <c r="F183" s="10" t="s">
        <v>18</v>
      </c>
      <c r="G183" s="5" t="s">
        <v>396</v>
      </c>
    </row>
    <row r="184" spans="1:26" ht="29.25" customHeight="1" x14ac:dyDescent="0.25">
      <c r="A184" s="5" t="s">
        <v>387</v>
      </c>
      <c r="B184" s="27">
        <v>1027700075941</v>
      </c>
      <c r="C184" s="5" t="s">
        <v>427</v>
      </c>
      <c r="D184" s="105" t="s">
        <v>428</v>
      </c>
      <c r="E184" s="106"/>
      <c r="F184" s="7">
        <v>253390.86</v>
      </c>
      <c r="G184" s="8">
        <f>F184/$F$216</f>
        <v>1.5103174944610325E-4</v>
      </c>
    </row>
    <row r="185" spans="1:26" ht="30" x14ac:dyDescent="0.25">
      <c r="A185" s="5" t="s">
        <v>388</v>
      </c>
      <c r="B185" s="27">
        <v>1027708015576</v>
      </c>
      <c r="C185" s="5" t="s">
        <v>413</v>
      </c>
      <c r="D185" s="105" t="s">
        <v>429</v>
      </c>
      <c r="E185" s="106"/>
      <c r="F185" s="7">
        <v>14212.5</v>
      </c>
      <c r="G185" s="8">
        <f>F185/$F$216</f>
        <v>8.4712555891035001E-6</v>
      </c>
    </row>
    <row r="186" spans="1:26" ht="45" x14ac:dyDescent="0.25">
      <c r="A186" s="5" t="s">
        <v>246</v>
      </c>
      <c r="B186" s="27">
        <v>1047796383030</v>
      </c>
      <c r="C186" s="5" t="s">
        <v>414</v>
      </c>
      <c r="D186" s="105" t="s">
        <v>430</v>
      </c>
      <c r="E186" s="106"/>
      <c r="F186" s="7">
        <v>10521.36</v>
      </c>
      <c r="G186" s="8">
        <f>F186/$F$216</f>
        <v>6.2711788710620938E-6</v>
      </c>
    </row>
    <row r="187" spans="1:26" x14ac:dyDescent="0.25">
      <c r="A187" s="5" t="s">
        <v>242</v>
      </c>
      <c r="B187" s="108"/>
      <c r="C187" s="103"/>
      <c r="D187" s="103"/>
      <c r="E187" s="104"/>
      <c r="F187" s="7">
        <f>SUM(F184:F186)</f>
        <v>278124.71999999997</v>
      </c>
      <c r="G187" s="8">
        <f>F187/$F$216</f>
        <v>1.6577418390626884E-4</v>
      </c>
    </row>
    <row r="189" spans="1:26" x14ac:dyDescent="0.25">
      <c r="A189" s="3" t="s">
        <v>404</v>
      </c>
    </row>
    <row r="190" spans="1:26" ht="47.25" customHeight="1" x14ac:dyDescent="0.25">
      <c r="A190" s="5" t="s">
        <v>20</v>
      </c>
      <c r="B190" s="96" t="s">
        <v>1</v>
      </c>
      <c r="C190" s="96"/>
      <c r="D190" s="96" t="s">
        <v>22</v>
      </c>
      <c r="E190" s="96"/>
      <c r="F190" s="29" t="s">
        <v>21</v>
      </c>
      <c r="G190" s="5" t="s">
        <v>396</v>
      </c>
    </row>
    <row r="191" spans="1:26" ht="24.75" hidden="1" customHeight="1" x14ac:dyDescent="0.25">
      <c r="A191" s="75"/>
      <c r="B191" s="101"/>
      <c r="C191" s="102"/>
      <c r="D191" s="93"/>
      <c r="E191" s="94"/>
      <c r="F191" s="37"/>
      <c r="G191" s="8">
        <f t="shared" ref="G191:G195" si="7">F191/$F$216</f>
        <v>0</v>
      </c>
    </row>
    <row r="192" spans="1:26" ht="24.75" hidden="1" customHeight="1" x14ac:dyDescent="0.25">
      <c r="A192" s="75"/>
      <c r="B192" s="101"/>
      <c r="C192" s="102"/>
      <c r="D192" s="93"/>
      <c r="E192" s="94"/>
      <c r="F192" s="37"/>
      <c r="G192" s="8">
        <f t="shared" si="7"/>
        <v>0</v>
      </c>
    </row>
    <row r="193" spans="1:7" ht="24.75" hidden="1" customHeight="1" x14ac:dyDescent="0.25">
      <c r="A193" s="75"/>
      <c r="B193" s="101"/>
      <c r="C193" s="102"/>
      <c r="D193" s="93"/>
      <c r="E193" s="94"/>
      <c r="F193" s="37"/>
      <c r="G193" s="8">
        <f t="shared" si="7"/>
        <v>0</v>
      </c>
    </row>
    <row r="194" spans="1:7" ht="24.75" hidden="1" customHeight="1" x14ac:dyDescent="0.25">
      <c r="A194" s="75"/>
      <c r="B194" s="101"/>
      <c r="C194" s="102"/>
      <c r="D194" s="93"/>
      <c r="E194" s="94"/>
      <c r="F194" s="37"/>
      <c r="G194" s="8">
        <f t="shared" si="7"/>
        <v>0</v>
      </c>
    </row>
    <row r="195" spans="1:7" ht="25.5" hidden="1" customHeight="1" x14ac:dyDescent="0.25">
      <c r="A195" s="75"/>
      <c r="B195" s="101"/>
      <c r="C195" s="102"/>
      <c r="D195" s="93"/>
      <c r="E195" s="94"/>
      <c r="F195" s="37"/>
      <c r="G195" s="8">
        <f t="shared" si="7"/>
        <v>0</v>
      </c>
    </row>
    <row r="196" spans="1:7" ht="15" customHeight="1" x14ac:dyDescent="0.25">
      <c r="A196" s="5" t="s">
        <v>242</v>
      </c>
      <c r="B196" s="99"/>
      <c r="C196" s="100"/>
      <c r="D196" s="93"/>
      <c r="E196" s="94"/>
      <c r="F196" s="7">
        <f>SUM(F191:F195)</f>
        <v>0</v>
      </c>
      <c r="G196" s="8">
        <f>F196/$F$216</f>
        <v>0</v>
      </c>
    </row>
    <row r="198" spans="1:7" x14ac:dyDescent="0.25">
      <c r="A198" s="3" t="s">
        <v>405</v>
      </c>
    </row>
    <row r="199" spans="1:7" ht="42" customHeight="1" x14ac:dyDescent="0.25">
      <c r="A199" s="5" t="s">
        <v>23</v>
      </c>
      <c r="B199" s="93" t="s">
        <v>20</v>
      </c>
      <c r="C199" s="94"/>
      <c r="D199" s="5" t="s">
        <v>22</v>
      </c>
      <c r="E199" s="5" t="s">
        <v>24</v>
      </c>
      <c r="F199" s="5" t="s">
        <v>21</v>
      </c>
      <c r="G199" s="5" t="s">
        <v>396</v>
      </c>
    </row>
    <row r="200" spans="1:7" ht="42" customHeight="1" x14ac:dyDescent="0.25">
      <c r="A200" s="73" t="s">
        <v>247</v>
      </c>
      <c r="B200" s="99" t="s">
        <v>125</v>
      </c>
      <c r="C200" s="100"/>
      <c r="D200" s="73" t="s">
        <v>99</v>
      </c>
      <c r="E200" s="6">
        <v>56411</v>
      </c>
      <c r="F200" s="7">
        <v>35943469.289999999</v>
      </c>
      <c r="G200" s="8">
        <f>F200/$F$216</f>
        <v>2.142383923410255E-2</v>
      </c>
    </row>
    <row r="201" spans="1:7" ht="42" customHeight="1" x14ac:dyDescent="0.25">
      <c r="A201" s="5" t="s">
        <v>247</v>
      </c>
      <c r="B201" s="99" t="s">
        <v>125</v>
      </c>
      <c r="C201" s="100"/>
      <c r="D201" s="73" t="s">
        <v>99</v>
      </c>
      <c r="E201" s="6">
        <v>155</v>
      </c>
      <c r="F201" s="7">
        <v>99619.199999999997</v>
      </c>
      <c r="G201" s="8">
        <f>F201/$F$216</f>
        <v>5.9377287935410328E-5</v>
      </c>
    </row>
    <row r="202" spans="1:7" ht="42" customHeight="1" x14ac:dyDescent="0.25">
      <c r="A202" s="32" t="s">
        <v>247</v>
      </c>
      <c r="B202" s="99" t="s">
        <v>125</v>
      </c>
      <c r="C202" s="100"/>
      <c r="D202" s="73" t="s">
        <v>69</v>
      </c>
      <c r="E202" s="6">
        <v>21361</v>
      </c>
      <c r="F202" s="7">
        <v>31671490.52</v>
      </c>
      <c r="G202" s="8">
        <f>F202/$F$216</f>
        <v>1.8877557859826807E-2</v>
      </c>
    </row>
    <row r="203" spans="1:7" ht="42" hidden="1" customHeight="1" x14ac:dyDescent="0.25">
      <c r="A203" s="5" t="s">
        <v>247</v>
      </c>
      <c r="B203" s="99" t="s">
        <v>125</v>
      </c>
      <c r="C203" s="100"/>
      <c r="D203" s="73"/>
      <c r="E203" s="6"/>
      <c r="F203" s="7"/>
      <c r="G203" s="8">
        <f>F203/$F$216</f>
        <v>0</v>
      </c>
    </row>
    <row r="204" spans="1:7" x14ac:dyDescent="0.25">
      <c r="A204" s="5" t="s">
        <v>242</v>
      </c>
      <c r="B204" s="109"/>
      <c r="C204" s="109"/>
      <c r="D204" s="30"/>
      <c r="E204" s="1"/>
      <c r="F204" s="7">
        <f>SUM(F200:F203)</f>
        <v>67714579.010000005</v>
      </c>
      <c r="G204" s="8">
        <f>F204/$F$216</f>
        <v>4.0360774381864771E-2</v>
      </c>
    </row>
    <row r="206" spans="1:7" x14ac:dyDescent="0.25">
      <c r="A206" s="3" t="s">
        <v>406</v>
      </c>
    </row>
    <row r="207" spans="1:7" ht="45" x14ac:dyDescent="0.25">
      <c r="A207" s="110" t="s">
        <v>25</v>
      </c>
      <c r="B207" s="111"/>
      <c r="C207" s="111"/>
      <c r="D207" s="111"/>
      <c r="E207" s="112"/>
      <c r="F207" s="5" t="s">
        <v>21</v>
      </c>
      <c r="G207" s="5" t="s">
        <v>396</v>
      </c>
    </row>
    <row r="208" spans="1:7" ht="15" hidden="1" customHeight="1" x14ac:dyDescent="0.25">
      <c r="A208" s="54" t="s">
        <v>625</v>
      </c>
      <c r="B208" s="55"/>
      <c r="C208" s="55"/>
      <c r="D208" s="55"/>
      <c r="E208" s="56"/>
      <c r="F208" s="7"/>
      <c r="G208" s="8">
        <f t="shared" ref="G208:G213" si="8">F208/$F$216</f>
        <v>0</v>
      </c>
    </row>
    <row r="209" spans="1:7" hidden="1" x14ac:dyDescent="0.25">
      <c r="A209" s="54" t="s">
        <v>677</v>
      </c>
      <c r="B209" s="55"/>
      <c r="C209" s="55"/>
      <c r="D209" s="55"/>
      <c r="E209" s="56"/>
      <c r="F209" s="7"/>
      <c r="G209" s="8">
        <f t="shared" si="8"/>
        <v>0</v>
      </c>
    </row>
    <row r="210" spans="1:7" hidden="1" x14ac:dyDescent="0.25">
      <c r="A210" s="81" t="s">
        <v>707</v>
      </c>
      <c r="B210" s="82"/>
      <c r="C210" s="82"/>
      <c r="D210" s="82"/>
      <c r="E210" s="83"/>
      <c r="F210" s="7"/>
      <c r="G210" s="8">
        <f t="shared" ref="G210" si="9">F210/$F$216</f>
        <v>0</v>
      </c>
    </row>
    <row r="211" spans="1:7" hidden="1" x14ac:dyDescent="0.25">
      <c r="A211" s="113" t="s">
        <v>678</v>
      </c>
      <c r="B211" s="114"/>
      <c r="C211" s="114"/>
      <c r="D211" s="114"/>
      <c r="E211" s="115"/>
      <c r="F211" s="7"/>
      <c r="G211" s="8">
        <f t="shared" si="8"/>
        <v>0</v>
      </c>
    </row>
    <row r="212" spans="1:7" hidden="1" x14ac:dyDescent="0.25">
      <c r="A212" s="81" t="s">
        <v>702</v>
      </c>
      <c r="B212" s="66"/>
      <c r="C212" s="66"/>
      <c r="D212" s="66"/>
      <c r="E212" s="67"/>
      <c r="F212" s="7"/>
      <c r="G212" s="8">
        <f t="shared" si="8"/>
        <v>0</v>
      </c>
    </row>
    <row r="213" spans="1:7" hidden="1" x14ac:dyDescent="0.25">
      <c r="A213" s="81" t="s">
        <v>703</v>
      </c>
      <c r="B213" s="66"/>
      <c r="C213" s="66"/>
      <c r="D213" s="66"/>
      <c r="E213" s="67"/>
      <c r="F213" s="7"/>
      <c r="G213" s="8">
        <f t="shared" si="8"/>
        <v>0</v>
      </c>
    </row>
    <row r="214" spans="1:7" x14ac:dyDescent="0.25">
      <c r="A214" s="93" t="s">
        <v>242</v>
      </c>
      <c r="B214" s="107"/>
      <c r="C214" s="107"/>
      <c r="D214" s="107"/>
      <c r="E214" s="94"/>
      <c r="F214" s="7">
        <f>SUM(F210:F213)</f>
        <v>0</v>
      </c>
      <c r="G214" s="8">
        <f>F214/$F$216</f>
        <v>0</v>
      </c>
    </row>
    <row r="216" spans="1:7" x14ac:dyDescent="0.25">
      <c r="A216" s="88" t="s">
        <v>26</v>
      </c>
      <c r="B216" s="89"/>
      <c r="C216" s="89"/>
      <c r="D216" s="89"/>
      <c r="E216" s="90"/>
      <c r="F216" s="7">
        <f>F127+F150+F161+F166+F180+F187+F204+F196+F214</f>
        <v>1677732403.4800003</v>
      </c>
      <c r="G216" s="8">
        <f>F216/$F$216</f>
        <v>1</v>
      </c>
    </row>
  </sheetData>
  <mergeCells count="41">
    <mergeCell ref="D193:E193"/>
    <mergeCell ref="D194:E194"/>
    <mergeCell ref="B192:C192"/>
    <mergeCell ref="D192:E192"/>
    <mergeCell ref="D196:E196"/>
    <mergeCell ref="A216:E216"/>
    <mergeCell ref="B199:C199"/>
    <mergeCell ref="B204:C204"/>
    <mergeCell ref="A207:E207"/>
    <mergeCell ref="A214:E214"/>
    <mergeCell ref="B201:C201"/>
    <mergeCell ref="A211:E211"/>
    <mergeCell ref="B203:C203"/>
    <mergeCell ref="B200:C200"/>
    <mergeCell ref="B202:C202"/>
    <mergeCell ref="A1:G1"/>
    <mergeCell ref="D169:E169"/>
    <mergeCell ref="D173:E173"/>
    <mergeCell ref="D174:E174"/>
    <mergeCell ref="D170:E170"/>
    <mergeCell ref="D175:E175"/>
    <mergeCell ref="D176:E176"/>
    <mergeCell ref="D177:E177"/>
    <mergeCell ref="D178:E178"/>
    <mergeCell ref="D179:E179"/>
    <mergeCell ref="B190:C190"/>
    <mergeCell ref="D190:E190"/>
    <mergeCell ref="B196:C196"/>
    <mergeCell ref="B180:C180"/>
    <mergeCell ref="D180:E180"/>
    <mergeCell ref="B187:E187"/>
    <mergeCell ref="D183:E183"/>
    <mergeCell ref="D184:E184"/>
    <mergeCell ref="D185:E185"/>
    <mergeCell ref="D186:E186"/>
    <mergeCell ref="B195:C195"/>
    <mergeCell ref="D195:E195"/>
    <mergeCell ref="B191:C191"/>
    <mergeCell ref="B193:C193"/>
    <mergeCell ref="B194:C194"/>
    <mergeCell ref="D191:E1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2023-08-25T07:03:28Z</dcterms:modified>
</cp:coreProperties>
</file>