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27555" windowHeight="1200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накопления'!$A$4:$G$4</definedName>
    <definedName name="_xlnm._FilterDatabase" localSheetId="1" hidden="1">'Пенсионные резервы'!$A$4:$AB$4</definedName>
  </definedNames>
  <calcPr calcId="145621"/>
</workbook>
</file>

<file path=xl/calcChain.xml><?xml version="1.0" encoding="utf-8"?>
<calcChain xmlns="http://schemas.openxmlformats.org/spreadsheetml/2006/main">
  <c r="F222" i="4" l="1"/>
  <c r="F205" i="4"/>
  <c r="F196" i="4"/>
  <c r="F224" i="4"/>
  <c r="G218" i="4" s="1"/>
  <c r="F134" i="4"/>
  <c r="F170" i="4"/>
  <c r="F184" i="1" l="1"/>
  <c r="F213" i="4" l="1"/>
  <c r="F201" i="1" l="1"/>
  <c r="F189" i="4" l="1"/>
  <c r="F157" i="4" l="1"/>
  <c r="F235" i="1" l="1"/>
  <c r="F258" i="1" l="1"/>
  <c r="F245" i="1"/>
  <c r="F225" i="1" l="1"/>
  <c r="F270" i="1" s="1"/>
  <c r="G106" i="1" l="1"/>
  <c r="G244" i="1"/>
  <c r="G240" i="1"/>
  <c r="G243" i="1"/>
  <c r="G239" i="1"/>
  <c r="G242" i="1"/>
  <c r="G256" i="1"/>
  <c r="G241" i="1"/>
  <c r="G181" i="1"/>
  <c r="G180" i="1"/>
  <c r="G183" i="1"/>
  <c r="G178" i="1"/>
  <c r="G143" i="1"/>
  <c r="G161" i="1"/>
  <c r="G182" i="1"/>
  <c r="G255" i="1"/>
  <c r="G266" i="1"/>
  <c r="G267" i="1"/>
  <c r="G166" i="1"/>
  <c r="G254" i="1"/>
  <c r="G30" i="1"/>
  <c r="G34" i="1"/>
  <c r="G129" i="1"/>
  <c r="G86" i="1"/>
  <c r="G253" i="1" l="1"/>
  <c r="G262" i="1"/>
  <c r="G73" i="1"/>
  <c r="G184" i="1"/>
  <c r="G15" i="1"/>
  <c r="G43" i="1"/>
  <c r="G179" i="1"/>
  <c r="G177" i="1"/>
  <c r="G35" i="1"/>
  <c r="G136" i="1"/>
  <c r="G265" i="1"/>
  <c r="G264" i="1"/>
  <c r="G263" i="1"/>
  <c r="G222" i="1"/>
  <c r="G201" i="1"/>
  <c r="G175" i="1"/>
  <c r="G176" i="1"/>
  <c r="G164" i="1"/>
  <c r="G167" i="1"/>
  <c r="G258" i="1"/>
  <c r="G10" i="1"/>
  <c r="G245" i="1"/>
  <c r="G173" i="1"/>
  <c r="G172" i="1"/>
  <c r="G174" i="1"/>
  <c r="G26" i="1"/>
  <c r="G90" i="1"/>
  <c r="G171" i="1"/>
  <c r="G145" i="1"/>
  <c r="G163" i="1"/>
  <c r="G93" i="1"/>
  <c r="G170" i="1"/>
  <c r="G252" i="1"/>
  <c r="G257" i="1"/>
  <c r="G235" i="1"/>
  <c r="G197" i="1"/>
  <c r="G168" i="1"/>
  <c r="G128" i="1"/>
  <c r="G169" i="1"/>
  <c r="G158" i="1"/>
  <c r="G156" i="1"/>
  <c r="G114" i="1"/>
  <c r="G6" i="1"/>
  <c r="G49" i="1"/>
  <c r="F175" i="4"/>
  <c r="G202" i="4" l="1"/>
  <c r="G204" i="4"/>
  <c r="G200" i="4"/>
  <c r="G203" i="4"/>
  <c r="G201" i="4"/>
  <c r="G81" i="4"/>
  <c r="G167" i="4"/>
  <c r="G165" i="4"/>
  <c r="G166" i="4"/>
  <c r="G209" i="4"/>
  <c r="G123" i="4"/>
  <c r="G133" i="4"/>
  <c r="G193" i="4"/>
  <c r="G195" i="4"/>
  <c r="G168" i="4"/>
  <c r="G163" i="4"/>
  <c r="G164" i="4"/>
  <c r="G169" i="4"/>
  <c r="G88" i="4"/>
  <c r="G132" i="4"/>
  <c r="G127" i="4"/>
  <c r="G37" i="4"/>
  <c r="G42" i="4"/>
  <c r="G6" i="4"/>
  <c r="G101" i="4"/>
  <c r="G131" i="4"/>
  <c r="G125" i="4"/>
  <c r="G128" i="4"/>
  <c r="G224" i="4"/>
  <c r="G222" i="4"/>
  <c r="G205" i="4"/>
  <c r="G211" i="4"/>
  <c r="G217" i="4"/>
  <c r="G129" i="4"/>
  <c r="G130" i="4"/>
  <c r="G73" i="4"/>
  <c r="G13" i="4"/>
  <c r="G194" i="4"/>
  <c r="G10" i="4"/>
  <c r="G15" i="4"/>
  <c r="G22" i="4"/>
  <c r="G28" i="4"/>
  <c r="G31" i="4"/>
  <c r="G35" i="4"/>
  <c r="G41" i="4"/>
  <c r="G48" i="4"/>
  <c r="G52" i="4"/>
  <c r="G58" i="4"/>
  <c r="G63" i="4"/>
  <c r="G65" i="4"/>
  <c r="G66" i="4"/>
  <c r="G69" i="4"/>
  <c r="G72" i="4"/>
  <c r="G77" i="4"/>
  <c r="G82" i="4"/>
  <c r="G86" i="4"/>
  <c r="G91" i="4"/>
  <c r="G95" i="4"/>
  <c r="G99" i="4"/>
  <c r="G103" i="4"/>
  <c r="G107" i="4"/>
  <c r="G110" i="4"/>
  <c r="G114" i="4"/>
  <c r="G118" i="4"/>
  <c r="G122" i="4"/>
  <c r="G11" i="4"/>
  <c r="G16" i="4"/>
  <c r="G19" i="4"/>
  <c r="G23" i="4"/>
  <c r="G26" i="4"/>
  <c r="G29" i="4"/>
  <c r="G32" i="4"/>
  <c r="G36" i="4"/>
  <c r="G40" i="4"/>
  <c r="G45" i="4"/>
  <c r="G49" i="4"/>
  <c r="G53" i="4"/>
  <c r="G56" i="4"/>
  <c r="G60" i="4"/>
  <c r="G67" i="4"/>
  <c r="G74" i="4"/>
  <c r="G78" i="4"/>
  <c r="G83" i="4"/>
  <c r="G87" i="4"/>
  <c r="G92" i="4"/>
  <c r="G96" i="4"/>
  <c r="G100" i="4"/>
  <c r="G104" i="4"/>
  <c r="G108" i="4"/>
  <c r="G111" i="4"/>
  <c r="G115" i="4"/>
  <c r="G119" i="4"/>
  <c r="G124" i="4"/>
  <c r="G8" i="4"/>
  <c r="G12" i="4"/>
  <c r="G17" i="4"/>
  <c r="G20" i="4"/>
  <c r="G24" i="4"/>
  <c r="G27" i="4"/>
  <c r="G33" i="4"/>
  <c r="G38" i="4"/>
  <c r="G43" i="4"/>
  <c r="G46" i="4"/>
  <c r="G50" i="4"/>
  <c r="G54" i="4"/>
  <c r="G14" i="4"/>
  <c r="G55" i="4"/>
  <c r="G62" i="4"/>
  <c r="G71" i="4"/>
  <c r="G80" i="4"/>
  <c r="G90" i="4"/>
  <c r="G98" i="4"/>
  <c r="G106" i="4"/>
  <c r="G113" i="4"/>
  <c r="G121" i="4"/>
  <c r="G18" i="4"/>
  <c r="G30" i="4"/>
  <c r="G44" i="4"/>
  <c r="G57" i="4"/>
  <c r="G75" i="4"/>
  <c r="G84" i="4"/>
  <c r="G93" i="4"/>
  <c r="G116" i="4"/>
  <c r="G126" i="4"/>
  <c r="G7" i="4"/>
  <c r="G21" i="4"/>
  <c r="G34" i="4"/>
  <c r="G47" i="4"/>
  <c r="G59" i="4"/>
  <c r="G64" i="4"/>
  <c r="G68" i="4"/>
  <c r="G76" i="4"/>
  <c r="G85" i="4"/>
  <c r="G94" i="4"/>
  <c r="G102" i="4"/>
  <c r="G109" i="4"/>
  <c r="G117" i="4"/>
  <c r="G9" i="4"/>
  <c r="G25" i="4"/>
  <c r="G39" i="4"/>
  <c r="G51" i="4"/>
  <c r="G61" i="4"/>
  <c r="G70" i="4"/>
  <c r="G79" i="4"/>
  <c r="G89" i="4"/>
  <c r="G97" i="4"/>
  <c r="G105" i="4"/>
  <c r="G112" i="4"/>
  <c r="G120" i="4"/>
  <c r="G219" i="4"/>
  <c r="G186" i="4"/>
  <c r="G184" i="4"/>
  <c r="G183" i="4"/>
  <c r="G187" i="4"/>
  <c r="G134" i="4"/>
  <c r="G157" i="4"/>
  <c r="G212" i="4"/>
  <c r="G156" i="4"/>
  <c r="G152" i="4"/>
  <c r="G138" i="4"/>
  <c r="G170" i="4"/>
  <c r="G210" i="4"/>
  <c r="G147" i="4"/>
  <c r="G148" i="4"/>
  <c r="G146" i="4"/>
  <c r="G213" i="4"/>
  <c r="G161" i="4"/>
  <c r="G162" i="4"/>
  <c r="G154" i="4"/>
  <c r="G149" i="4"/>
  <c r="G150" i="4"/>
  <c r="G145" i="4"/>
  <c r="G175" i="4"/>
  <c r="G140" i="4"/>
  <c r="G144" i="4"/>
  <c r="G141" i="4"/>
  <c r="G153" i="4"/>
  <c r="G185" i="4"/>
  <c r="G143" i="4"/>
  <c r="G155" i="4"/>
  <c r="G139" i="4"/>
  <c r="G188" i="4"/>
  <c r="G174" i="4"/>
  <c r="G189" i="4"/>
  <c r="G196" i="4"/>
  <c r="G5" i="4"/>
  <c r="G151" i="4"/>
  <c r="G142" i="4"/>
  <c r="G148" i="1" l="1"/>
  <c r="G165" i="1"/>
  <c r="G250" i="1"/>
  <c r="G14" i="1"/>
  <c r="G11" i="1"/>
  <c r="G12" i="1"/>
  <c r="G13" i="1"/>
  <c r="G200" i="1"/>
  <c r="G249" i="1" l="1"/>
  <c r="G251" i="1"/>
  <c r="G159" i="1"/>
  <c r="G152" i="1"/>
  <c r="G160" i="1"/>
  <c r="G151" i="1"/>
  <c r="G32" i="1"/>
  <c r="G38" i="1"/>
  <c r="G119" i="1"/>
  <c r="G147" i="1"/>
  <c r="G82" i="1"/>
  <c r="G31" i="1"/>
  <c r="G112" i="1"/>
  <c r="G115" i="1"/>
  <c r="G94" i="1"/>
  <c r="G50" i="1"/>
  <c r="G52" i="1"/>
  <c r="G92" i="1"/>
  <c r="G157" i="1"/>
  <c r="G46" i="1"/>
  <c r="G85" i="1"/>
  <c r="G24" i="1"/>
  <c r="G104" i="1"/>
  <c r="G42" i="1"/>
  <c r="G126" i="1"/>
  <c r="G67" i="1"/>
  <c r="G56" i="1"/>
  <c r="G70" i="1"/>
  <c r="G124" i="1"/>
  <c r="G123" i="1"/>
  <c r="G155" i="1"/>
  <c r="G89" i="1"/>
  <c r="G36" i="1"/>
  <c r="G118" i="1"/>
  <c r="G58" i="1"/>
  <c r="G96" i="1"/>
  <c r="G53" i="1"/>
  <c r="G54" i="1"/>
  <c r="G76" i="1"/>
  <c r="G150" i="1"/>
  <c r="G100" i="1"/>
  <c r="G141" i="1"/>
  <c r="G75" i="1"/>
  <c r="G108" i="1"/>
  <c r="G21" i="1"/>
  <c r="G162" i="1"/>
  <c r="G105" i="1"/>
  <c r="G59" i="1"/>
  <c r="G97" i="1"/>
  <c r="G125" i="1"/>
  <c r="G149" i="1"/>
  <c r="G91" i="1"/>
  <c r="G28" i="1"/>
  <c r="G81" i="1"/>
  <c r="G139" i="1"/>
  <c r="G40" i="1"/>
  <c r="G146" i="1"/>
  <c r="G87" i="1"/>
  <c r="G111" i="1"/>
  <c r="G57" i="1"/>
  <c r="G137" i="1"/>
  <c r="G27" i="1"/>
  <c r="G65" i="1"/>
  <c r="G113" i="1"/>
  <c r="G22" i="1"/>
  <c r="G68" i="1"/>
  <c r="G44" i="1"/>
  <c r="G77" i="1"/>
  <c r="G60" i="1"/>
  <c r="G107" i="1"/>
  <c r="G23" i="1"/>
  <c r="G47" i="1"/>
  <c r="G66" i="1"/>
  <c r="G95" i="1"/>
  <c r="G45" i="1"/>
  <c r="G144" i="1"/>
  <c r="G7" i="1"/>
  <c r="G121" i="1"/>
  <c r="G120" i="1"/>
  <c r="G101" i="1"/>
  <c r="G133" i="1"/>
  <c r="G17" i="1"/>
  <c r="G135" i="1"/>
  <c r="G138" i="1"/>
  <c r="G63" i="1"/>
  <c r="G19" i="1"/>
  <c r="G79" i="1"/>
  <c r="G110" i="1"/>
  <c r="G132" i="1"/>
  <c r="G8" i="1"/>
  <c r="G72" i="1"/>
  <c r="G33" i="1"/>
  <c r="G109" i="1"/>
  <c r="G116" i="1"/>
  <c r="G48" i="1"/>
  <c r="G69" i="1"/>
  <c r="G122" i="1"/>
  <c r="G55" i="1"/>
  <c r="G62" i="1"/>
  <c r="G117" i="1"/>
  <c r="G142" i="1"/>
  <c r="G71" i="1"/>
  <c r="G99" i="1"/>
  <c r="G16" i="1"/>
  <c r="G80" i="1"/>
  <c r="G134" i="1"/>
  <c r="G25" i="1"/>
  <c r="G103" i="1"/>
  <c r="G131" i="1"/>
  <c r="G9" i="1"/>
  <c r="G20" i="1"/>
  <c r="G84" i="1"/>
  <c r="G154" i="1"/>
  <c r="G98" i="1"/>
  <c r="G18" i="1"/>
  <c r="G83" i="1"/>
  <c r="G102" i="1"/>
  <c r="G140" i="1"/>
  <c r="G39" i="1"/>
  <c r="G130" i="1"/>
  <c r="G64" i="1"/>
  <c r="G88" i="1"/>
  <c r="G29" i="1"/>
  <c r="G51" i="1"/>
  <c r="G37" i="1"/>
  <c r="G78" i="1"/>
  <c r="G41" i="1"/>
  <c r="G61" i="1"/>
  <c r="G127" i="1"/>
  <c r="G74" i="1"/>
  <c r="G153" i="1"/>
  <c r="G191" i="1"/>
  <c r="G195" i="1"/>
  <c r="G192" i="1"/>
  <c r="G196" i="1"/>
  <c r="G190" i="1"/>
  <c r="G199" i="1"/>
  <c r="G193" i="1"/>
  <c r="G194" i="1"/>
  <c r="G198" i="1"/>
  <c r="G189" i="1"/>
  <c r="G5" i="1"/>
  <c r="G270" i="1"/>
  <c r="G188" i="1"/>
  <c r="G231" i="1"/>
  <c r="G225" i="1"/>
  <c r="G233" i="1"/>
  <c r="G232" i="1"/>
  <c r="G230" i="1"/>
  <c r="G229" i="1"/>
  <c r="G234" i="1"/>
</calcChain>
</file>

<file path=xl/sharedStrings.xml><?xml version="1.0" encoding="utf-8"?>
<sst xmlns="http://schemas.openxmlformats.org/spreadsheetml/2006/main" count="1686" uniqueCount="760">
  <si>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</si>
  <si>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</si>
  <si>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</si>
  <si>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</si>
  <si>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</si>
  <si>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</si>
  <si>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</si>
  <si>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</si>
  <si>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</si>
  <si>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</si>
  <si>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</si>
  <si>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</si>
  <si>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</si>
  <si>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</si>
  <si>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</si>
  <si>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</si>
  <si>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</si>
  <si>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</si>
  <si>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</si>
  <si>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</si>
  <si>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</si>
  <si>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</si>
  <si>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</si>
  <si>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</si>
  <si>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</si>
  <si>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</si>
  <si>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</si>
  <si>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</si>
  <si>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</si>
  <si>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</si>
  <si>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</si>
  <si>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</si>
  <si>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</si>
  <si>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</si>
  <si>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</si>
  <si>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</si>
  <si>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</si>
  <si>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</si>
  <si>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</si>
  <si>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</si>
  <si>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</si>
  <si>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</si>
  <si>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</si>
  <si>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</si>
  <si>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</si>
  <si>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</si>
  <si>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</si>
  <si>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</si>
  <si>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</si>
  <si>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</si>
  <si>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</si>
  <si>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RU000A1025H2</t>
  </si>
  <si>
    <t>RU000A102952</t>
  </si>
  <si>
    <t>RU000A102G50</t>
  </si>
  <si>
    <t>RU000A0JT6B2</t>
  </si>
  <si>
    <t>RU000A0JS4Z7</t>
  </si>
  <si>
    <t>RU000A100GY1</t>
  </si>
  <si>
    <t>RU000A1013P1</t>
  </si>
  <si>
    <t>RU000A102FC5</t>
  </si>
  <si>
    <t>RU000A101QN1</t>
  </si>
  <si>
    <t>RU000A0ZYUW3</t>
  </si>
  <si>
    <t>RU000A0ZYXV9</t>
  </si>
  <si>
    <t>RU000A101137</t>
  </si>
  <si>
    <t>RU000A101D13</t>
  </si>
  <si>
    <t>RU000A102KZ6</t>
  </si>
  <si>
    <t>RU000A0JXPG2</t>
  </si>
  <si>
    <t>RU000A1003A4</t>
  </si>
  <si>
    <t>RU000A100FE5</t>
  </si>
  <si>
    <t>RU000A0JVA10</t>
  </si>
  <si>
    <t>RU000A0JVWJ6</t>
  </si>
  <si>
    <t>RU000A0ZYQU5</t>
  </si>
  <si>
    <t>RU000A102598</t>
  </si>
  <si>
    <t>RU000A101PJ1</t>
  </si>
  <si>
    <t>RU000A0ZYML3</t>
  </si>
  <si>
    <t>RU000A102G35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</si>
  <si>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</si>
  <si>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</si>
  <si>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</si>
  <si>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</si>
  <si>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</si>
  <si>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</si>
  <si>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</si>
  <si>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</si>
  <si>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</si>
  <si>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</si>
  <si>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</si>
  <si>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</si>
  <si>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</si>
  <si>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RU000A102960</t>
  </si>
  <si>
    <t>RU000A101R09</t>
  </si>
  <si>
    <t>RU000A100TH9</t>
  </si>
  <si>
    <t>RU000A0JX355</t>
  </si>
  <si>
    <t>RU000A0JXQK2</t>
  </si>
  <si>
    <t>RU000A0ZYT40</t>
  </si>
  <si>
    <t>RU000A0ZYVU5</t>
  </si>
  <si>
    <t>RU000A0JTS06</t>
  </si>
  <si>
    <t>RU000A0JV1X3</t>
  </si>
  <si>
    <t>RU000A0JUCR3</t>
  </si>
  <si>
    <t>RU000A1011R1</t>
  </si>
  <si>
    <t>RU000A0JXB41</t>
  </si>
  <si>
    <t>RU000A0JXFM1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</si>
  <si>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</si>
  <si>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</si>
  <si>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</si>
  <si>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</si>
  <si>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</si>
  <si>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</si>
  <si>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</si>
  <si>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</si>
  <si>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</si>
  <si>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</si>
  <si>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RU000A0ZYYE3</t>
  </si>
  <si>
    <t>RU000A101FG8</t>
  </si>
  <si>
    <t>RU000A100BB0</t>
  </si>
  <si>
    <t>RU000A0JVD25</t>
  </si>
  <si>
    <t>RU000A101T64</t>
  </si>
  <si>
    <t>RU000A1007H0</t>
  </si>
  <si>
    <t>RU000A100DZ5</t>
  </si>
  <si>
    <t>RU000A101MB5</t>
  </si>
  <si>
    <t>RU000A101CQ4</t>
  </si>
  <si>
    <t>RU000A101PU8</t>
  </si>
  <si>
    <t>RU000A1029A9</t>
  </si>
  <si>
    <t>RU000A0ZZQN7</t>
  </si>
  <si>
    <t>RU000A0JTLL9</t>
  </si>
  <si>
    <t>RU000A1014S3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</si>
  <si>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</si>
  <si>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</si>
  <si>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</si>
  <si>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</si>
  <si>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</si>
  <si>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</si>
  <si>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</si>
  <si>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</si>
  <si>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</si>
  <si>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</si>
  <si>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</si>
  <si>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</si>
  <si>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</si>
  <si>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</si>
  <si>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</si>
  <si>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</si>
  <si>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</si>
  <si>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</si>
  <si>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</si>
  <si>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</si>
  <si>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</si>
  <si>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</si>
  <si>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</si>
  <si>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</si>
  <si>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</si>
  <si>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</si>
  <si>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</si>
  <si>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</si>
  <si>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</si>
  <si>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</si>
  <si>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</si>
  <si>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</si>
  <si>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</si>
  <si>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</si>
  <si>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</si>
  <si>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</si>
  <si>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</si>
  <si>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</si>
  <si>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</si>
  <si>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</si>
  <si>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</si>
  <si>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</si>
  <si>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</si>
  <si>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</si>
  <si>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</si>
  <si>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</si>
  <si>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</si>
  <si>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</si>
  <si>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</si>
  <si>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</si>
  <si>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</si>
  <si>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</si>
  <si>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</si>
  <si>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</si>
  <si>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</si>
  <si>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</si>
  <si>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</si>
  <si>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</si>
  <si>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</si>
  <si>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</si>
  <si>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</si>
  <si>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</si>
  <si>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</si>
  <si>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</si>
  <si>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</si>
  <si>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</si>
  <si>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</si>
  <si>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</si>
  <si>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</si>
  <si>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</si>
  <si>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</si>
  <si>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</si>
  <si>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</si>
  <si>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</si>
  <si>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</si>
  <si>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</si>
  <si>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</si>
  <si>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</si>
  <si>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</si>
  <si>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</si>
  <si>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</si>
  <si>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</si>
  <si>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</si>
  <si>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</si>
  <si>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</si>
  <si>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</si>
  <si>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</si>
  <si>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</si>
  <si>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</si>
  <si>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</si>
  <si>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</si>
  <si>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</si>
  <si>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</si>
  <si>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</si>
  <si>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</si>
  <si>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</si>
  <si>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</si>
  <si>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</si>
  <si>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</si>
  <si>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</si>
  <si>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</si>
  <si>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</si>
  <si>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</si>
  <si>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</si>
  <si>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</si>
  <si>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</si>
  <si>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</si>
  <si>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</si>
  <si>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</si>
  <si>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</si>
  <si>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</si>
  <si>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</si>
  <si>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</si>
  <si>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</si>
  <si>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</si>
  <si>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</si>
  <si>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</si>
  <si>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</si>
  <si>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</si>
  <si>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</si>
  <si>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</si>
  <si>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</si>
  <si>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</si>
  <si>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</si>
  <si>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</si>
  <si>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</si>
  <si>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</si>
  <si>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</si>
  <si>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</si>
  <si>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</si>
  <si>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</si>
  <si>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</si>
  <si>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</si>
  <si>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</si>
  <si>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</si>
  <si>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</si>
  <si>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</si>
  <si>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</si>
  <si>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</si>
  <si>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</si>
  <si>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</si>
  <si>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4B020903349B</t>
  </si>
  <si>
    <t>облигации АО "Россельхозбанк" 4B021603349B001P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</si>
  <si>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</si>
  <si>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</si>
  <si>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</si>
  <si>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</si>
  <si>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</si>
  <si>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</si>
  <si>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</si>
  <si>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</si>
  <si>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</si>
  <si>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</si>
  <si>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</si>
  <si>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</si>
  <si>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</si>
  <si>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</si>
  <si>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</si>
  <si>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</si>
  <si>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</si>
  <si>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</si>
  <si>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</si>
  <si>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</si>
  <si>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</si>
  <si>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</si>
  <si>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</si>
  <si>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</si>
  <si>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</si>
  <si>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</si>
  <si>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</si>
  <si>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</si>
  <si>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</si>
  <si>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</si>
  <si>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</si>
  <si>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</si>
  <si>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</si>
  <si>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</si>
  <si>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</si>
  <si>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</si>
  <si>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</si>
  <si>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</si>
  <si>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4B02-01-00146-A-003P</t>
  </si>
  <si>
    <t>облигации ПАО "Газпром нефть" 4B02-06-00146-A-001P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</si>
  <si>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</si>
  <si>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</si>
  <si>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</si>
  <si>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</si>
  <si>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</si>
  <si>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</si>
  <si>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</si>
  <si>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</si>
  <si>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</si>
  <si>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</si>
  <si>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</si>
  <si>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</si>
  <si>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</si>
  <si>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</si>
  <si>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</si>
  <si>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</si>
  <si>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</si>
  <si>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</si>
  <si>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</si>
  <si>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</si>
  <si>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</si>
  <si>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</si>
  <si>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</si>
  <si>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</si>
  <si>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</si>
  <si>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"Татнефть" им. В.Д. Шашина 4B02-01-00161-A-001P</t>
  </si>
  <si>
    <t>облигации ПАО "Уралкалий" 4B02-04-00296-A-001P</t>
  </si>
  <si>
    <t>облигации ПАО "ФСК ЕЭС" 4B02-01-65018-D-001P</t>
  </si>
  <si>
    <t>облигации ПАО "ФСК ЕЭС" 4B02-04-65018-D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</si>
  <si>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</si>
  <si>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</si>
  <si>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</si>
  <si>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</si>
  <si>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</si>
  <si>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</si>
  <si>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</si>
  <si>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4B020502272B002P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</si>
  <si>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</si>
  <si>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</si>
  <si>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</si>
  <si>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</si>
  <si>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</si>
  <si>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</si>
  <si>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</si>
  <si>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</si>
  <si>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</si>
  <si>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</si>
  <si>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</si>
  <si>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</si>
  <si>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</si>
  <si>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</si>
  <si>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</si>
  <si>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</si>
  <si>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</si>
  <si>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</si>
  <si>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</si>
  <si>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</si>
  <si>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</si>
  <si>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</si>
  <si>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</si>
  <si>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</si>
  <si>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</si>
  <si>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</si>
  <si>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"НК "Роснефть" 4-10-00122-A</t>
  </si>
  <si>
    <t>облигации ПАО "Россети" 4B02-02-55385-E-001P</t>
  </si>
  <si>
    <t>облигации ПАО АНК "Башнефть" 4-09-00013-A</t>
  </si>
  <si>
    <t>RU000A102A15</t>
  </si>
  <si>
    <t>RU000A0JX0B9</t>
  </si>
  <si>
    <t>RU000A0JXR43</t>
  </si>
  <si>
    <t>RU000A0JWZ77</t>
  </si>
  <si>
    <t>RU000A0JX0Z8</t>
  </si>
  <si>
    <t>RU000A0ZYR18</t>
  </si>
  <si>
    <t>RU000A101WH1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</si>
  <si>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</si>
  <si>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</si>
  <si>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</si>
  <si>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</si>
  <si>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</si>
  <si>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</si>
  <si>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</si>
  <si>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</si>
  <si>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RU000A0JTYN8</t>
  </si>
  <si>
    <t>RU000A101MG4</t>
  </si>
  <si>
    <t>RU000A0JTM51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</si>
  <si>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</si>
  <si>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</si>
  <si>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</si>
  <si>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</si>
  <si>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</si>
  <si>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</si>
  <si>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</si>
  <si>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</si>
  <si>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</si>
  <si>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</si>
  <si>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</si>
  <si>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</si>
  <si>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</si>
  <si>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</si>
  <si>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</si>
  <si>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</si>
  <si>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</si>
  <si>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</si>
  <si>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</si>
  <si>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</si>
  <si>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</si>
  <si>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</si>
  <si>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</si>
  <si>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</si>
  <si>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</si>
  <si>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</si>
  <si>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</si>
  <si>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</si>
  <si>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</si>
  <si>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</si>
  <si>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</si>
  <si>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</si>
  <si>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</si>
  <si>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</si>
  <si>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</si>
  <si>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</si>
  <si>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</si>
  <si>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</si>
  <si>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</si>
  <si>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</si>
  <si>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</si>
  <si>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</si>
  <si>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</si>
  <si>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</si>
  <si>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</si>
  <si>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</si>
  <si>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</si>
  <si>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</si>
  <si>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</si>
  <si>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</si>
  <si>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</si>
  <si>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</si>
  <si>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</si>
  <si>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</si>
  <si>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</si>
  <si>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</si>
  <si>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</si>
  <si>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</si>
  <si>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</si>
  <si>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</si>
  <si>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</si>
  <si>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</si>
  <si>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</si>
  <si>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</si>
  <si>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</si>
  <si>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</si>
  <si>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</si>
  <si>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</si>
  <si>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</si>
  <si>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</si>
  <si>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</si>
  <si>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</si>
  <si>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</si>
  <si>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</si>
  <si>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</si>
  <si>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</si>
  <si>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</si>
  <si>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</si>
  <si>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</si>
  <si>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</si>
  <si>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</si>
  <si>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</si>
  <si>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</si>
  <si>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RU000A1005L6</t>
  </si>
  <si>
    <t>RU000A0ZYWY5</t>
  </si>
  <si>
    <t>RU000A0JWTN2</t>
  </si>
  <si>
    <t>RU000A100YU2</t>
  </si>
  <si>
    <t>RU000A100SZ3</t>
  </si>
  <si>
    <t>RU000A0ZZ9W4</t>
  </si>
  <si>
    <t>RU000A0JXS59</t>
  </si>
  <si>
    <t>RU000A101LX1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</si>
  <si>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</si>
  <si>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</si>
  <si>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</si>
  <si>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</si>
  <si>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</si>
  <si>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</si>
  <si>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</si>
  <si>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</si>
  <si>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RU000A0JQRD9</t>
  </si>
  <si>
    <t>RU000A1008W7</t>
  </si>
  <si>
    <t>RU000A100E88</t>
  </si>
  <si>
    <t>RU000A101LJ0</t>
  </si>
  <si>
    <t>RU000A100Z91</t>
  </si>
  <si>
    <t>RU000A100VQ6</t>
  </si>
  <si>
    <t>RU000A0JXE06</t>
  </si>
  <si>
    <t>RU000A0ZYU05</t>
  </si>
  <si>
    <t>RU000A0ZYJ91</t>
  </si>
  <si>
    <t>RU000A100PE4</t>
  </si>
  <si>
    <t>RU000A1009Z8</t>
  </si>
  <si>
    <t>RU000A101012</t>
  </si>
  <si>
    <t>RU000A1004W6</t>
  </si>
  <si>
    <t>RU000A0JTM44</t>
  </si>
  <si>
    <t>RU000A0ZZES2</t>
  </si>
  <si>
    <t>RU000A100LS3</t>
  </si>
  <si>
    <t>RU000A100XC2</t>
  </si>
  <si>
    <t>RU000A102QP4</t>
  </si>
  <si>
    <t>RU000A102RT4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</si>
  <si>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</si>
  <si>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</si>
  <si>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</si>
  <si>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</si>
  <si>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</si>
  <si>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</si>
  <si>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</si>
  <si>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</si>
  <si>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</si>
  <si>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</si>
  <si>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</si>
  <si>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</si>
  <si>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</si>
  <si>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</si>
  <si>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</si>
  <si>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</si>
  <si>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</si>
  <si>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</si>
  <si>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</si>
  <si>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</si>
  <si>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</si>
  <si>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</si>
  <si>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</si>
  <si>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</si>
  <si>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</si>
  <si>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</si>
  <si>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</si>
  <si>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</si>
  <si>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RU000A103117</t>
  </si>
  <si>
    <t>облигации федерального займа РФ 26219RMFS</t>
  </si>
  <si>
    <t>облигации федерального займа РФ 26224RMFS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</si>
  <si>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</si>
  <si>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</si>
  <si>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</si>
  <si>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</si>
  <si>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</si>
  <si>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</si>
  <si>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</si>
  <si>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</si>
  <si>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</si>
  <si>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</si>
  <si>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</si>
  <si>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</si>
  <si>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</si>
  <si>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</si>
  <si>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</si>
  <si>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</si>
  <si>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</si>
  <si>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</si>
  <si>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</si>
  <si>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</si>
  <si>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</si>
  <si>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</si>
  <si>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RU000A103DU0</t>
  </si>
  <si>
    <t>RU000A103FP5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</si>
  <si>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</si>
  <si>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</si>
  <si>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</si>
  <si>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</si>
  <si>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</si>
  <si>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</si>
  <si>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</si>
  <si>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</si>
  <si>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</si>
  <si>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</si>
  <si>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</si>
  <si>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</si>
  <si>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</si>
  <si>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"Почта России" 4B02-07-00005-T-001P</t>
  </si>
  <si>
    <t>RU000A1008Y3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</si>
  <si>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</si>
  <si>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</si>
  <si>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</si>
  <si>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</si>
  <si>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</si>
  <si>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</si>
  <si>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</si>
  <si>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</si>
  <si>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</si>
  <si>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</si>
  <si>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</si>
  <si>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</si>
  <si>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</si>
  <si>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</si>
  <si>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</si>
  <si>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</si>
  <si>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</si>
  <si>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</si>
  <si>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</si>
  <si>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</si>
  <si>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</si>
  <si>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</si>
  <si>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</si>
  <si>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</si>
  <si>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</si>
  <si>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</si>
  <si>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</si>
  <si>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</si>
  <si>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</si>
  <si>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</si>
  <si>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</si>
  <si>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</si>
  <si>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</si>
  <si>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</si>
  <si>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</si>
  <si>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RU000A0JTJL3</t>
  </si>
  <si>
    <t>облигации федерального займа РФ 26211RMFS</t>
  </si>
  <si>
    <t>RU000A101FY1</t>
  </si>
  <si>
    <t>облигации ПАО "РОССЕТИ Московский регион"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</si>
  <si>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</si>
  <si>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</si>
  <si>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</si>
  <si>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RU000A1033Z8</t>
  </si>
  <si>
    <t>RU000A104FG2</t>
  </si>
  <si>
    <t>облигации ООО "ГК "Сегежа"  4B02-03-87154-H-002P</t>
  </si>
  <si>
    <t>государственные облигации субъектов РФ RU000A1033Z8</t>
  </si>
  <si>
    <t>облигации ООО "ГК "Сегежа" 4B02-03-87154-H-002P</t>
  </si>
  <si>
    <t>облигации федерального займа РФ 26223RMFS</t>
  </si>
  <si>
    <t>облигации ПАО "Магнит" 4B02-02-60525-P-002P</t>
  </si>
  <si>
    <t>RU000A101MC3</t>
  </si>
  <si>
    <t>облигации федерального займа РФ 26207RMFS</t>
  </si>
  <si>
    <t>RU000A0JS3W6</t>
  </si>
  <si>
    <t>облигации ПАО Сбербанк 4B02-477-01481-B-001P</t>
  </si>
  <si>
    <t>RU000A103G75</t>
  </si>
  <si>
    <t>RU000A103MX5</t>
  </si>
  <si>
    <t>облигации федерального займа РФ 52004RMFS</t>
  </si>
  <si>
    <t>оплата комиссий по сделкам Т+ (продажа акций ПАО Роснефть 1-02-00122-A)</t>
  </si>
  <si>
    <t>RU000A102RS6</t>
  </si>
  <si>
    <t>облигации ПАО Сбербанк 4B02-431-01481-B-001P</t>
  </si>
  <si>
    <t>облигации ПАО Сбербанк 4B02-429-01481-B-001P</t>
  </si>
  <si>
    <t>RU000A102RQ0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</si>
  <si>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</si>
  <si>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</si>
  <si>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</si>
  <si>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</si>
  <si>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1027402166835</t>
  </si>
  <si>
    <t>акции обыкновенные ПАО "Магнитогорский металлургический комбинат"</t>
  </si>
  <si>
    <t>ПАО "Магнитогорский металлургический комбинат"</t>
  </si>
  <si>
    <t>облигации ОАО "РЖД" 4-41-65045-D</t>
  </si>
  <si>
    <t>RU000A0JX1S1</t>
  </si>
  <si>
    <t>облигации ПАО Сбербанк 4B02-370-01481-B-001P</t>
  </si>
  <si>
    <t>RU000A102CU4</t>
  </si>
  <si>
    <t>Российский сельскохозяйственный банк (АО)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</si>
  <si>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</si>
  <si>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</si>
  <si>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</si>
  <si>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</si>
  <si>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RU000A1046G0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</si>
  <si>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</si>
  <si>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</si>
  <si>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</si>
  <si>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</si>
  <si>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</si>
  <si>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</si>
  <si>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</si>
  <si>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</si>
  <si>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Банк ВТБ ПАО 4B02-252-01000-B-001P</t>
  </si>
  <si>
    <t>Банк ВТБ ПАО</t>
  </si>
  <si>
    <t>облигации  ВЭБ.РФ 4B02-227-00004-T-001P</t>
  </si>
  <si>
    <t>облигации ПАО "НК "Роснефть" 4-08-00122-A</t>
  </si>
  <si>
    <t>RU000A0JTS22</t>
  </si>
  <si>
    <t>облигации Государственная компания "Автодор" 4B02-02-00011-T-003P</t>
  </si>
  <si>
    <t>RU000A104XR2</t>
  </si>
  <si>
    <t>облигации ПАО "СИБУР Холдинг" 4B02-01-65134-D-001P</t>
  </si>
  <si>
    <t>RU000A104XW2</t>
  </si>
  <si>
    <t>облигации  ВЭБ.РФ 4B02-02-00004-T-002P</t>
  </si>
  <si>
    <t>RU000A104Z48</t>
  </si>
  <si>
    <t>Акционерное общество "ААА Управление Капиталом"</t>
  </si>
  <si>
    <t>начисление дивидендов (акции обыкновенные ПАО "Сургутнефтегаз" 2-01-00155-A)</t>
  </si>
  <si>
    <t>RU000A105559</t>
  </si>
  <si>
    <t>облигации ПАО "ФСК ЕЭС" 4B02-06-65018-D-001P</t>
  </si>
  <si>
    <t>RU000A1052E3</t>
  </si>
  <si>
    <t>облигации АО "ДОМ.РФ" 4B02-11-00739-A-001P</t>
  </si>
  <si>
    <t>RU000A104JQ3</t>
  </si>
  <si>
    <t>облигации ПАО "ГК "САМОЛЕТ" 4B02-11-16493-A-001P</t>
  </si>
  <si>
    <t>публичное акционерное общество "ГРУППА КОМПАНИЙ "САМОЛЕТ"</t>
  </si>
  <si>
    <t>1187746590283</t>
  </si>
  <si>
    <t>RU000A1048A9</t>
  </si>
  <si>
    <t>облигации  ООО «Брусника. Строительство и девелопмент» 4B02-01-00492-R-002P</t>
  </si>
  <si>
    <t>Общество с ограниченной ответственностью «Брусника. Строительство и девелопмент»</t>
  </si>
  <si>
    <t>1186658052470</t>
  </si>
  <si>
    <t>40701810300470000034</t>
  </si>
  <si>
    <t xml:space="preserve">начисленный процентный доход по подтверждению №52 от 29.08.2022 к Генеральному соглашению №М61-4785/2016 от 15.02.2016 о порядке поддержания МНО на счетах </t>
  </si>
  <si>
    <t>Банк ВТБ (ПАО)</t>
  </si>
  <si>
    <t>42004810243240000020</t>
  </si>
  <si>
    <t>RU000A0JXN05</t>
  </si>
  <si>
    <t>облигации ОАО "РЖД" 4B02-01-65045-D-001P</t>
  </si>
  <si>
    <t>RU000A102FR3</t>
  </si>
  <si>
    <t>облигации ПАО Сбербанк 4B02-369-01481-B-001P</t>
  </si>
  <si>
    <t>RU000A1055Q0</t>
  </si>
  <si>
    <t>облигации АО "ДОМ.РФ" 4B02-12-00739-A-001P</t>
  </si>
  <si>
    <t>RU000A0ZYLU6</t>
  </si>
  <si>
    <t>облигации АО "ДОМ.РФ" 4B02-01-00739-A-001P</t>
  </si>
  <si>
    <t>RU000A1057P8</t>
  </si>
  <si>
    <t>частичное погашение номинала облигации Группа ЛСР (ПАО) 4B02-04-55234-E-001P</t>
  </si>
  <si>
    <t>42003810867001604605</t>
  </si>
  <si>
    <t>40701810200000003375</t>
  </si>
  <si>
    <t>облигации АО "МХК "ЕвроХим" 4B02-06-31153-H-001P</t>
  </si>
  <si>
    <t>RU000A100RG5</t>
  </si>
  <si>
    <t>RU000A102713</t>
  </si>
  <si>
    <t>RU000A104HT1</t>
  </si>
  <si>
    <t>RU000A105A61</t>
  </si>
  <si>
    <t>облигации АО "Россельхозбанк" 4B021903349B001P</t>
  </si>
  <si>
    <t>облигации  ВЭБ.РФ 4B02-430-00004-T-001P</t>
  </si>
  <si>
    <t>облигации ПАО "ГМК "Норильский никель" 4B02-02-40155-F-001P</t>
  </si>
  <si>
    <t>40701810500000003376</t>
  </si>
  <si>
    <t>40701810700000003370</t>
  </si>
  <si>
    <t>40701810300000003369</t>
  </si>
  <si>
    <t>оплата комиссий по сделкам Т+ (продажа акций Северсталь 1-02-00143-A )</t>
  </si>
  <si>
    <t>оплата комиссий по сделкам Т+ (продажа акций ПАО Новатэк 1-02-00268-E)</t>
  </si>
  <si>
    <t>оплата комиссий по сделкам Т+ (продажа акций ПАО ГМК Норильский никель 1-01-40155-F)</t>
  </si>
  <si>
    <t>RU000A0JXQF2</t>
  </si>
  <si>
    <t>облигации федерального займа РФ 26222RMFS</t>
  </si>
  <si>
    <t>облигации  ПАО "ГМК "Норильский никель"  4B02-02-40155-F-001P</t>
  </si>
  <si>
    <t>42003810767001604611</t>
  </si>
  <si>
    <t>42003810467001604610</t>
  </si>
  <si>
    <t>RU000A101FA1</t>
  </si>
  <si>
    <t>Состав инвестиционного портфеля фонда по обязательному пенсионному страхованию на 30.11.2022</t>
  </si>
  <si>
    <t>Состав средств пенсионных резервов фонда на 30.11.2022</t>
  </si>
  <si>
    <t>облигации ПАО Сбербанк 4B02-500-01481-B-001P</t>
  </si>
  <si>
    <t>RU000A103WV8</t>
  </si>
  <si>
    <t>RU000A105GE2</t>
  </si>
  <si>
    <t>облигации ООО "ГАЗПРОМ КАПИТАЛ" 4B02-07-36400-R-001P</t>
  </si>
  <si>
    <t>RU000A1056S4</t>
  </si>
  <si>
    <t>облигации ПАО "РОССЕТИ" 4B02-05-65018-D-001P</t>
  </si>
  <si>
    <t>облигации ПАО "РОССЕТИ" 4B02-05-65018-D</t>
  </si>
  <si>
    <t>RU000A105HJ9</t>
  </si>
  <si>
    <t>облигации ПАО "Альфа-Банк" 4B02-18-01326-B-002P</t>
  </si>
  <si>
    <t>1027700067328</t>
  </si>
  <si>
    <t>Акционерное общество "Альфа-Банк"</t>
  </si>
  <si>
    <t>RU000A105B11</t>
  </si>
  <si>
    <t>облигации федерального займа РФ 29021RMFS</t>
  </si>
  <si>
    <t>облигации федерального займа РФ 25084RMFS</t>
  </si>
  <si>
    <t>ПАО "РОССЕТИ"</t>
  </si>
  <si>
    <t>Минфин России</t>
  </si>
  <si>
    <t>ПАО "Магнит"</t>
  </si>
  <si>
    <t>АО "Росагролизинг"</t>
  </si>
  <si>
    <t>АО ХК "Новотранс"</t>
  </si>
  <si>
    <t>RU000A1038V6</t>
  </si>
  <si>
    <t>RU000A103BR0</t>
  </si>
  <si>
    <t>РОСБАНК (ПАО)</t>
  </si>
  <si>
    <t>42004810525200000001</t>
  </si>
  <si>
    <t>42004810825200000002</t>
  </si>
  <si>
    <t>42003810025200000052</t>
  </si>
  <si>
    <t>42003810243240000063</t>
  </si>
  <si>
    <t>42003810200470000597</t>
  </si>
  <si>
    <t>Правительство ЯНАО</t>
  </si>
  <si>
    <t>1028900508735</t>
  </si>
  <si>
    <t>частичное погашение номинала облигации Правительство Ямало-Ненецкого автономного округа RU35002YML0</t>
  </si>
  <si>
    <t>оплата комиссий по сделкам Т+ (продажа облигаций  26237RMFS)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</si>
</sst>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11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11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"/>
  <sheetViews>
    <sheetView tabSelected="1" topLeftCell="A255" zoomScale="80" zoomScaleNormal="80" workbookViewId="0">
      <selection activeCell="A276" sqref="A276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25.85546875" style="3" customWidth="1"/>
    <col min="9" max="9" width="21.140625" style="3" customWidth="1"/>
    <col min="10" max="16384" width="9.140625" style="3"/>
  </cols>
  <sheetData>
    <row r="1" spans="1:9" ht="33.75" customHeight="1" x14ac:dyDescent="0.25">
      <c r="A1" s="86" t="s">
        <v>727</v>
      </c>
      <c r="B1" s="87"/>
      <c r="C1" s="87"/>
      <c r="D1" s="87"/>
      <c r="E1" s="87"/>
      <c r="F1" s="87"/>
      <c r="G1" s="87"/>
    </row>
    <row r="2" spans="1:9" ht="18.75" x14ac:dyDescent="0.3">
      <c r="A2" s="4"/>
      <c r="B2" s="4"/>
      <c r="C2" s="4"/>
    </row>
    <row r="3" spans="1:9" x14ac:dyDescent="0.25">
      <c r="A3" s="3" t="s">
        <v>429</v>
      </c>
    </row>
    <row r="4" spans="1:9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9" ht="30" x14ac:dyDescent="0.25">
      <c r="A5" s="25" t="s">
        <v>274</v>
      </c>
      <c r="B5" s="25" t="s">
        <v>163</v>
      </c>
      <c r="C5" s="25" t="s">
        <v>164</v>
      </c>
      <c r="D5" s="25" t="s">
        <v>491</v>
      </c>
      <c r="E5" s="39">
        <v>15668</v>
      </c>
      <c r="F5" s="7">
        <v>15194669.720000001</v>
      </c>
      <c r="G5" s="8">
        <f t="shared" ref="G5:G36" si="0">F5/$F$270</f>
        <v>2.8481405272590445E-3</v>
      </c>
      <c r="I5" s="43"/>
    </row>
    <row r="6" spans="1:9" x14ac:dyDescent="0.25">
      <c r="A6" s="25" t="s">
        <v>630</v>
      </c>
      <c r="B6" s="25" t="s">
        <v>135</v>
      </c>
      <c r="C6" s="25" t="s">
        <v>136</v>
      </c>
      <c r="D6" s="25" t="s">
        <v>631</v>
      </c>
      <c r="E6" s="39">
        <v>10000</v>
      </c>
      <c r="F6" s="7">
        <v>10040200</v>
      </c>
      <c r="G6" s="8">
        <f t="shared" si="0"/>
        <v>1.8819692068822577E-3</v>
      </c>
      <c r="I6" s="43"/>
    </row>
    <row r="7" spans="1:9" x14ac:dyDescent="0.25">
      <c r="A7" s="65" t="s">
        <v>421</v>
      </c>
      <c r="B7" s="65" t="s">
        <v>246</v>
      </c>
      <c r="C7" s="76">
        <v>1077711000102</v>
      </c>
      <c r="D7" s="65" t="s">
        <v>55</v>
      </c>
      <c r="E7" s="39">
        <v>4000</v>
      </c>
      <c r="F7" s="7">
        <v>4109200</v>
      </c>
      <c r="G7" s="8">
        <f t="shared" si="0"/>
        <v>7.7024241199583413E-4</v>
      </c>
      <c r="I7" s="43"/>
    </row>
    <row r="8" spans="1:9" x14ac:dyDescent="0.25">
      <c r="A8" s="47" t="s">
        <v>527</v>
      </c>
      <c r="B8" s="47" t="s">
        <v>246</v>
      </c>
      <c r="C8" s="47" t="s">
        <v>247</v>
      </c>
      <c r="D8" s="47" t="s">
        <v>528</v>
      </c>
      <c r="E8" s="39">
        <v>986</v>
      </c>
      <c r="F8" s="7">
        <v>965199.97</v>
      </c>
      <c r="G8" s="8">
        <f t="shared" si="0"/>
        <v>1.8092036234573802E-4</v>
      </c>
      <c r="I8" s="43"/>
    </row>
    <row r="9" spans="1:9" x14ac:dyDescent="0.25">
      <c r="A9" s="25" t="s">
        <v>420</v>
      </c>
      <c r="B9" s="25" t="s">
        <v>246</v>
      </c>
      <c r="C9" s="25" t="s">
        <v>247</v>
      </c>
      <c r="D9" s="25" t="s">
        <v>54</v>
      </c>
      <c r="E9" s="39">
        <v>49172</v>
      </c>
      <c r="F9" s="7">
        <v>47547848.840000004</v>
      </c>
      <c r="G9" s="8">
        <f t="shared" si="0"/>
        <v>8.9125303649700491E-3</v>
      </c>
      <c r="I9" s="43"/>
    </row>
    <row r="10" spans="1:9" x14ac:dyDescent="0.25">
      <c r="A10" s="47" t="s">
        <v>616</v>
      </c>
      <c r="B10" s="47" t="s">
        <v>135</v>
      </c>
      <c r="C10" s="75" t="s">
        <v>136</v>
      </c>
      <c r="D10" s="47" t="s">
        <v>615</v>
      </c>
      <c r="E10" s="39">
        <v>5010</v>
      </c>
      <c r="F10" s="7">
        <v>5126005.5999999996</v>
      </c>
      <c r="G10" s="8">
        <f t="shared" si="0"/>
        <v>9.6083590899643547E-4</v>
      </c>
      <c r="I10" s="43"/>
    </row>
    <row r="11" spans="1:9" ht="30" x14ac:dyDescent="0.25">
      <c r="A11" s="47" t="s">
        <v>271</v>
      </c>
      <c r="B11" s="47" t="s">
        <v>157</v>
      </c>
      <c r="C11" s="47" t="s">
        <v>158</v>
      </c>
      <c r="D11" s="47" t="s">
        <v>123</v>
      </c>
      <c r="E11" s="39">
        <v>22860</v>
      </c>
      <c r="F11" s="7">
        <v>22995521.850000001</v>
      </c>
      <c r="G11" s="8">
        <f t="shared" si="0"/>
        <v>4.3103587595753204E-3</v>
      </c>
      <c r="I11" s="43"/>
    </row>
    <row r="12" spans="1:9" ht="30" x14ac:dyDescent="0.25">
      <c r="A12" s="25" t="s">
        <v>338</v>
      </c>
      <c r="B12" s="25" t="s">
        <v>230</v>
      </c>
      <c r="C12" s="25" t="s">
        <v>231</v>
      </c>
      <c r="D12" s="25" t="s">
        <v>50</v>
      </c>
      <c r="E12" s="39">
        <v>29997</v>
      </c>
      <c r="F12" s="7">
        <v>30159583.739999998</v>
      </c>
      <c r="G12" s="8">
        <f t="shared" si="0"/>
        <v>5.6532148653479844E-3</v>
      </c>
      <c r="I12" s="43"/>
    </row>
    <row r="13" spans="1:9" ht="30" x14ac:dyDescent="0.25">
      <c r="A13" s="25" t="s">
        <v>339</v>
      </c>
      <c r="B13" s="25" t="s">
        <v>230</v>
      </c>
      <c r="C13" s="25" t="s">
        <v>231</v>
      </c>
      <c r="D13" s="25" t="s">
        <v>504</v>
      </c>
      <c r="E13" s="39">
        <v>67033</v>
      </c>
      <c r="F13" s="7">
        <v>67429835.359999999</v>
      </c>
      <c r="G13" s="8">
        <f t="shared" si="0"/>
        <v>1.2639277481789248E-2</v>
      </c>
      <c r="I13" s="43"/>
    </row>
    <row r="14" spans="1:9" ht="30" x14ac:dyDescent="0.25">
      <c r="A14" s="25" t="s">
        <v>313</v>
      </c>
      <c r="B14" s="25" t="s">
        <v>203</v>
      </c>
      <c r="C14" s="25" t="s">
        <v>204</v>
      </c>
      <c r="D14" s="25" t="s">
        <v>95</v>
      </c>
      <c r="E14" s="39">
        <v>6630</v>
      </c>
      <c r="F14" s="7">
        <v>6604143</v>
      </c>
      <c r="G14" s="8">
        <f t="shared" si="0"/>
        <v>1.237903006299378E-3</v>
      </c>
      <c r="I14" s="43"/>
    </row>
    <row r="15" spans="1:9" x14ac:dyDescent="0.25">
      <c r="A15" s="65" t="s">
        <v>586</v>
      </c>
      <c r="B15" s="65" t="s">
        <v>135</v>
      </c>
      <c r="C15" s="75" t="s">
        <v>136</v>
      </c>
      <c r="D15" s="65" t="s">
        <v>584</v>
      </c>
      <c r="E15" s="39">
        <v>37302</v>
      </c>
      <c r="F15" s="7">
        <v>37868238.979999997</v>
      </c>
      <c r="G15" s="8">
        <f t="shared" si="0"/>
        <v>7.0981513992966665E-3</v>
      </c>
      <c r="I15" s="43"/>
    </row>
    <row r="16" spans="1:9" ht="30" x14ac:dyDescent="0.25">
      <c r="A16" s="80" t="s">
        <v>319</v>
      </c>
      <c r="B16" s="80" t="s">
        <v>203</v>
      </c>
      <c r="C16" s="80" t="s">
        <v>204</v>
      </c>
      <c r="D16" s="80" t="s">
        <v>97</v>
      </c>
      <c r="E16" s="39">
        <v>2</v>
      </c>
      <c r="F16" s="7">
        <v>2099.13</v>
      </c>
      <c r="G16" s="8">
        <f t="shared" si="0"/>
        <v>3.9346806052098105E-7</v>
      </c>
      <c r="I16" s="43"/>
    </row>
    <row r="17" spans="1:9" ht="30" x14ac:dyDescent="0.25">
      <c r="A17" s="80" t="s">
        <v>315</v>
      </c>
      <c r="B17" s="80" t="s">
        <v>203</v>
      </c>
      <c r="C17" s="80" t="s">
        <v>204</v>
      </c>
      <c r="D17" s="80" t="s">
        <v>96</v>
      </c>
      <c r="E17" s="39">
        <v>53130</v>
      </c>
      <c r="F17" s="7">
        <v>55367304.299999997</v>
      </c>
      <c r="G17" s="8">
        <f t="shared" si="0"/>
        <v>1.0378235668679868E-2</v>
      </c>
      <c r="I17" s="43"/>
    </row>
    <row r="18" spans="1:9" ht="30" x14ac:dyDescent="0.25">
      <c r="A18" s="75" t="s">
        <v>320</v>
      </c>
      <c r="B18" s="75" t="s">
        <v>203</v>
      </c>
      <c r="C18" s="75" t="s">
        <v>204</v>
      </c>
      <c r="D18" s="33" t="s">
        <v>472</v>
      </c>
      <c r="E18" s="39">
        <v>18</v>
      </c>
      <c r="F18" s="7">
        <v>18792.18</v>
      </c>
      <c r="G18" s="8">
        <f t="shared" si="0"/>
        <v>3.5224700793000764E-6</v>
      </c>
      <c r="I18" s="43"/>
    </row>
    <row r="19" spans="1:9" x14ac:dyDescent="0.25">
      <c r="A19" s="75" t="s">
        <v>37</v>
      </c>
      <c r="B19" s="75" t="s">
        <v>135</v>
      </c>
      <c r="C19" s="75" t="s">
        <v>136</v>
      </c>
      <c r="D19" s="75" t="s">
        <v>109</v>
      </c>
      <c r="E19" s="39">
        <v>41337</v>
      </c>
      <c r="F19" s="7">
        <v>43197991.740000002</v>
      </c>
      <c r="G19" s="8">
        <f t="shared" si="0"/>
        <v>8.0971783683426758E-3</v>
      </c>
      <c r="I19" s="43"/>
    </row>
    <row r="20" spans="1:9" ht="15" customHeight="1" x14ac:dyDescent="0.25">
      <c r="A20" s="25" t="s">
        <v>38</v>
      </c>
      <c r="B20" s="25" t="s">
        <v>135</v>
      </c>
      <c r="C20" s="75" t="s">
        <v>136</v>
      </c>
      <c r="D20" s="80" t="s">
        <v>110</v>
      </c>
      <c r="E20" s="39">
        <v>32000</v>
      </c>
      <c r="F20" s="7">
        <v>33155520</v>
      </c>
      <c r="G20" s="8">
        <f t="shared" si="0"/>
        <v>6.2147833387949276E-3</v>
      </c>
      <c r="I20" s="43"/>
    </row>
    <row r="21" spans="1:9" ht="30" x14ac:dyDescent="0.25">
      <c r="A21" s="25" t="s">
        <v>329</v>
      </c>
      <c r="B21" s="25" t="s">
        <v>213</v>
      </c>
      <c r="C21" s="75" t="s">
        <v>214</v>
      </c>
      <c r="D21" s="65" t="s">
        <v>114</v>
      </c>
      <c r="E21" s="39">
        <v>425</v>
      </c>
      <c r="F21" s="7">
        <v>425739.5</v>
      </c>
      <c r="G21" s="8">
        <f t="shared" si="0"/>
        <v>7.9802058639613652E-5</v>
      </c>
      <c r="I21" s="43"/>
    </row>
    <row r="22" spans="1:9" x14ac:dyDescent="0.25">
      <c r="A22" s="25" t="s">
        <v>39</v>
      </c>
      <c r="B22" s="25" t="s">
        <v>135</v>
      </c>
      <c r="C22" s="75" t="s">
        <v>136</v>
      </c>
      <c r="D22" s="57" t="s">
        <v>77</v>
      </c>
      <c r="E22" s="39">
        <v>88421</v>
      </c>
      <c r="F22" s="7">
        <v>134606928.27000001</v>
      </c>
      <c r="G22" s="8">
        <f t="shared" si="0"/>
        <v>2.5231180059874195E-2</v>
      </c>
      <c r="I22" s="43"/>
    </row>
    <row r="23" spans="1:9" ht="30" x14ac:dyDescent="0.25">
      <c r="A23" s="72" t="s">
        <v>266</v>
      </c>
      <c r="B23" s="72" t="s">
        <v>151</v>
      </c>
      <c r="C23" s="75" t="s">
        <v>152</v>
      </c>
      <c r="D23" s="72" t="s">
        <v>474</v>
      </c>
      <c r="E23" s="39">
        <v>225</v>
      </c>
      <c r="F23" s="7">
        <v>220379.22</v>
      </c>
      <c r="G23" s="8">
        <f t="shared" si="0"/>
        <v>4.1308629895493178E-5</v>
      </c>
      <c r="I23" s="43"/>
    </row>
    <row r="24" spans="1:9" ht="30" x14ac:dyDescent="0.25">
      <c r="A24" s="71" t="s">
        <v>299</v>
      </c>
      <c r="B24" s="71" t="s">
        <v>191</v>
      </c>
      <c r="C24" s="75" t="s">
        <v>192</v>
      </c>
      <c r="D24" s="71" t="s">
        <v>473</v>
      </c>
      <c r="E24" s="39">
        <v>2490</v>
      </c>
      <c r="F24" s="7">
        <v>2550135.5699999998</v>
      </c>
      <c r="G24" s="8">
        <f t="shared" si="0"/>
        <v>4.780060771812448E-4</v>
      </c>
      <c r="I24" s="43"/>
    </row>
    <row r="25" spans="1:9" ht="30" x14ac:dyDescent="0.25">
      <c r="A25" s="25" t="s">
        <v>300</v>
      </c>
      <c r="B25" s="25" t="s">
        <v>191</v>
      </c>
      <c r="C25" s="25" t="s">
        <v>192</v>
      </c>
      <c r="D25" s="25" t="s">
        <v>69</v>
      </c>
      <c r="E25" s="39">
        <v>34629</v>
      </c>
      <c r="F25" s="7">
        <v>34054158.600000001</v>
      </c>
      <c r="G25" s="8">
        <f t="shared" si="0"/>
        <v>6.3832272117571977E-3</v>
      </c>
      <c r="I25" s="43"/>
    </row>
    <row r="26" spans="1:9" ht="30" x14ac:dyDescent="0.25">
      <c r="A26" s="75" t="s">
        <v>664</v>
      </c>
      <c r="B26" s="75" t="s">
        <v>230</v>
      </c>
      <c r="C26" s="75" t="s">
        <v>231</v>
      </c>
      <c r="D26" s="75" t="s">
        <v>665</v>
      </c>
      <c r="E26" s="39">
        <v>1455</v>
      </c>
      <c r="F26" s="7">
        <v>1492743.8</v>
      </c>
      <c r="G26" s="8">
        <f t="shared" si="0"/>
        <v>2.7980497055481044E-4</v>
      </c>
      <c r="I26" s="43"/>
    </row>
    <row r="27" spans="1:9" x14ac:dyDescent="0.25">
      <c r="A27" s="25" t="s">
        <v>539</v>
      </c>
      <c r="B27" s="25" t="s">
        <v>135</v>
      </c>
      <c r="C27" s="25" t="s">
        <v>136</v>
      </c>
      <c r="D27" s="25" t="s">
        <v>535</v>
      </c>
      <c r="E27" s="39">
        <v>13000</v>
      </c>
      <c r="F27" s="7">
        <v>12229360</v>
      </c>
      <c r="G27" s="8">
        <f t="shared" si="0"/>
        <v>2.2923127965456471E-3</v>
      </c>
      <c r="I27" s="43"/>
    </row>
    <row r="28" spans="1:9" ht="30" x14ac:dyDescent="0.25">
      <c r="A28" s="25" t="s">
        <v>302</v>
      </c>
      <c r="B28" s="25" t="s">
        <v>191</v>
      </c>
      <c r="C28" s="25" t="s">
        <v>192</v>
      </c>
      <c r="D28" s="25" t="s">
        <v>484</v>
      </c>
      <c r="E28" s="39">
        <v>7087</v>
      </c>
      <c r="F28" s="7">
        <v>6951499.54</v>
      </c>
      <c r="G28" s="8">
        <f t="shared" si="0"/>
        <v>1.303012696553473E-3</v>
      </c>
      <c r="I28" s="43"/>
    </row>
    <row r="29" spans="1:9" x14ac:dyDescent="0.25">
      <c r="A29" s="25" t="s">
        <v>322</v>
      </c>
      <c r="B29" s="25" t="s">
        <v>209</v>
      </c>
      <c r="C29" s="75" t="s">
        <v>210</v>
      </c>
      <c r="D29" s="25" t="s">
        <v>477</v>
      </c>
      <c r="E29" s="39">
        <v>3030</v>
      </c>
      <c r="F29" s="7">
        <v>2954553</v>
      </c>
      <c r="G29" s="8">
        <f t="shared" si="0"/>
        <v>5.5381145456281705E-4</v>
      </c>
      <c r="I29" s="43"/>
    </row>
    <row r="30" spans="1:9" x14ac:dyDescent="0.25">
      <c r="A30" s="25" t="s">
        <v>357</v>
      </c>
      <c r="B30" s="25" t="s">
        <v>137</v>
      </c>
      <c r="C30" s="25" t="s">
        <v>138</v>
      </c>
      <c r="D30" s="25" t="s">
        <v>375</v>
      </c>
      <c r="E30" s="39">
        <v>3700</v>
      </c>
      <c r="F30" s="7">
        <v>1303564.94</v>
      </c>
      <c r="G30" s="8">
        <f t="shared" si="0"/>
        <v>2.4434464216363397E-4</v>
      </c>
      <c r="I30" s="43"/>
    </row>
    <row r="31" spans="1:9" ht="30" x14ac:dyDescent="0.25">
      <c r="A31" s="47" t="s">
        <v>314</v>
      </c>
      <c r="B31" s="47" t="s">
        <v>203</v>
      </c>
      <c r="C31" s="75" t="s">
        <v>204</v>
      </c>
      <c r="D31" s="47" t="s">
        <v>91</v>
      </c>
      <c r="E31" s="39">
        <v>65</v>
      </c>
      <c r="F31" s="7">
        <v>68365.81</v>
      </c>
      <c r="G31" s="8">
        <f t="shared" si="0"/>
        <v>1.2814719748965471E-5</v>
      </c>
      <c r="I31" s="43"/>
    </row>
    <row r="32" spans="1:9" x14ac:dyDescent="0.25">
      <c r="A32" s="25" t="s">
        <v>27</v>
      </c>
      <c r="B32" s="25" t="s">
        <v>135</v>
      </c>
      <c r="C32" s="25" t="s">
        <v>136</v>
      </c>
      <c r="D32" s="25" t="s">
        <v>99</v>
      </c>
      <c r="E32" s="39">
        <v>20176</v>
      </c>
      <c r="F32" s="7">
        <v>20574181.129999999</v>
      </c>
      <c r="G32" s="8">
        <f t="shared" si="0"/>
        <v>3.856494426752257E-3</v>
      </c>
      <c r="I32" s="43"/>
    </row>
    <row r="33" spans="1:9" ht="30" x14ac:dyDescent="0.25">
      <c r="A33" s="25" t="s">
        <v>296</v>
      </c>
      <c r="B33" s="25" t="s">
        <v>191</v>
      </c>
      <c r="C33" s="75" t="s">
        <v>192</v>
      </c>
      <c r="D33" s="75" t="s">
        <v>497</v>
      </c>
      <c r="E33" s="39">
        <v>34526</v>
      </c>
      <c r="F33" s="7">
        <v>35024555.439999998</v>
      </c>
      <c r="G33" s="8">
        <f t="shared" si="0"/>
        <v>6.5651216930758807E-3</v>
      </c>
      <c r="I33" s="43"/>
    </row>
    <row r="34" spans="1:9" x14ac:dyDescent="0.25">
      <c r="A34" s="25" t="s">
        <v>28</v>
      </c>
      <c r="B34" s="25" t="s">
        <v>135</v>
      </c>
      <c r="C34" s="25" t="s">
        <v>136</v>
      </c>
      <c r="D34" s="25" t="s">
        <v>100</v>
      </c>
      <c r="E34" s="39">
        <v>17000</v>
      </c>
      <c r="F34" s="7">
        <v>15011170</v>
      </c>
      <c r="G34" s="8">
        <f t="shared" si="0"/>
        <v>2.8137447161684769E-3</v>
      </c>
      <c r="I34" s="43"/>
    </row>
    <row r="35" spans="1:9" ht="30" x14ac:dyDescent="0.25">
      <c r="A35" s="25" t="s">
        <v>696</v>
      </c>
      <c r="B35" s="25" t="s">
        <v>163</v>
      </c>
      <c r="C35" s="25" t="s">
        <v>164</v>
      </c>
      <c r="D35" s="25" t="s">
        <v>695</v>
      </c>
      <c r="E35" s="39">
        <v>9458</v>
      </c>
      <c r="F35" s="7">
        <v>9414056.7200000007</v>
      </c>
      <c r="G35" s="8">
        <f t="shared" si="0"/>
        <v>1.7646027827018377E-3</v>
      </c>
      <c r="I35" s="43"/>
    </row>
    <row r="36" spans="1:9" ht="30" x14ac:dyDescent="0.25">
      <c r="A36" s="25" t="s">
        <v>298</v>
      </c>
      <c r="B36" s="25" t="s">
        <v>191</v>
      </c>
      <c r="C36" s="75" t="s">
        <v>192</v>
      </c>
      <c r="D36" s="25" t="s">
        <v>65</v>
      </c>
      <c r="E36" s="39">
        <v>63997</v>
      </c>
      <c r="F36" s="7">
        <v>63869006</v>
      </c>
      <c r="G36" s="8">
        <f t="shared" si="0"/>
        <v>1.1971823526043123E-2</v>
      </c>
      <c r="I36" s="43"/>
    </row>
    <row r="37" spans="1:9" x14ac:dyDescent="0.25">
      <c r="A37" s="75" t="s">
        <v>323</v>
      </c>
      <c r="B37" s="75" t="s">
        <v>209</v>
      </c>
      <c r="C37" s="75" t="s">
        <v>210</v>
      </c>
      <c r="D37" s="75" t="s">
        <v>483</v>
      </c>
      <c r="E37" s="39">
        <v>13996</v>
      </c>
      <c r="F37" s="7">
        <v>14168725.640000001</v>
      </c>
      <c r="G37" s="8">
        <f t="shared" ref="G37:G68" si="1">F37/$F$270</f>
        <v>2.6558340825126106E-3</v>
      </c>
      <c r="I37" s="43"/>
    </row>
    <row r="38" spans="1:9" ht="30" x14ac:dyDescent="0.25">
      <c r="A38" s="25" t="s">
        <v>316</v>
      </c>
      <c r="B38" s="25" t="s">
        <v>203</v>
      </c>
      <c r="C38" s="25" t="s">
        <v>204</v>
      </c>
      <c r="D38" s="25" t="s">
        <v>92</v>
      </c>
      <c r="E38" s="39">
        <v>129285</v>
      </c>
      <c r="F38" s="7">
        <v>127456910.09999999</v>
      </c>
      <c r="G38" s="8">
        <f t="shared" si="1"/>
        <v>2.3890956356702079E-2</v>
      </c>
      <c r="I38" s="43"/>
    </row>
    <row r="39" spans="1:9" x14ac:dyDescent="0.25">
      <c r="A39" s="25" t="s">
        <v>261</v>
      </c>
      <c r="B39" s="25" t="s">
        <v>145</v>
      </c>
      <c r="C39" s="75" t="s">
        <v>146</v>
      </c>
      <c r="D39" s="25" t="s">
        <v>481</v>
      </c>
      <c r="E39" s="39">
        <v>4731</v>
      </c>
      <c r="F39" s="7">
        <v>4498944.45</v>
      </c>
      <c r="G39" s="8">
        <f t="shared" si="1"/>
        <v>8.4329743614408429E-4</v>
      </c>
      <c r="I39" s="43"/>
    </row>
    <row r="40" spans="1:9" x14ac:dyDescent="0.25">
      <c r="A40" s="25" t="s">
        <v>293</v>
      </c>
      <c r="B40" s="25" t="s">
        <v>187</v>
      </c>
      <c r="C40" s="25" t="s">
        <v>188</v>
      </c>
      <c r="D40" s="25" t="s">
        <v>47</v>
      </c>
      <c r="E40" s="39">
        <v>8850</v>
      </c>
      <c r="F40" s="7">
        <v>8572109.7300000004</v>
      </c>
      <c r="G40" s="8">
        <f t="shared" si="1"/>
        <v>1.6067853777689473E-3</v>
      </c>
      <c r="I40" s="43"/>
    </row>
    <row r="41" spans="1:9" ht="30" x14ac:dyDescent="0.25">
      <c r="A41" s="25" t="s">
        <v>275</v>
      </c>
      <c r="B41" s="25" t="s">
        <v>163</v>
      </c>
      <c r="C41" s="75" t="s">
        <v>164</v>
      </c>
      <c r="D41" s="25" t="s">
        <v>83</v>
      </c>
      <c r="E41" s="39">
        <v>17452</v>
      </c>
      <c r="F41" s="7">
        <v>16992837.879999999</v>
      </c>
      <c r="G41" s="8">
        <f t="shared" si="1"/>
        <v>3.1851952777536686E-3</v>
      </c>
      <c r="I41" s="43"/>
    </row>
    <row r="42" spans="1:9" ht="30" x14ac:dyDescent="0.25">
      <c r="A42" s="25" t="s">
        <v>336</v>
      </c>
      <c r="B42" s="25" t="s">
        <v>226</v>
      </c>
      <c r="C42" s="25" t="s">
        <v>227</v>
      </c>
      <c r="D42" s="25" t="s">
        <v>499</v>
      </c>
      <c r="E42" s="39">
        <v>47503</v>
      </c>
      <c r="F42" s="7">
        <v>45707386.600000001</v>
      </c>
      <c r="G42" s="8">
        <f t="shared" si="1"/>
        <v>8.5675478683953244E-3</v>
      </c>
      <c r="I42" s="43"/>
    </row>
    <row r="43" spans="1:9" x14ac:dyDescent="0.25">
      <c r="A43" s="25" t="s">
        <v>702</v>
      </c>
      <c r="B43" s="25" t="s">
        <v>141</v>
      </c>
      <c r="C43" s="25" t="s">
        <v>142</v>
      </c>
      <c r="D43" s="25" t="s">
        <v>701</v>
      </c>
      <c r="E43" s="39">
        <v>16600</v>
      </c>
      <c r="F43" s="7">
        <v>17040398</v>
      </c>
      <c r="G43" s="8">
        <f t="shared" si="1"/>
        <v>3.1941101082665693E-3</v>
      </c>
      <c r="I43" s="43"/>
    </row>
    <row r="44" spans="1:9" x14ac:dyDescent="0.25">
      <c r="A44" s="65" t="s">
        <v>42</v>
      </c>
      <c r="B44" s="65" t="s">
        <v>137</v>
      </c>
      <c r="C44" s="65" t="s">
        <v>138</v>
      </c>
      <c r="D44" s="65" t="s">
        <v>73</v>
      </c>
      <c r="E44" s="39">
        <v>12725</v>
      </c>
      <c r="F44" s="7">
        <v>3162577.93</v>
      </c>
      <c r="G44" s="8">
        <f t="shared" si="1"/>
        <v>5.9280435435802399E-4</v>
      </c>
      <c r="I44" s="43"/>
    </row>
    <row r="45" spans="1:9" ht="30" x14ac:dyDescent="0.25">
      <c r="A45" s="25" t="s">
        <v>301</v>
      </c>
      <c r="B45" s="25" t="s">
        <v>191</v>
      </c>
      <c r="C45" s="25" t="s">
        <v>192</v>
      </c>
      <c r="D45" s="25" t="s">
        <v>485</v>
      </c>
      <c r="E45" s="39">
        <v>9950</v>
      </c>
      <c r="F45" s="7">
        <v>9936070</v>
      </c>
      <c r="G45" s="8">
        <f t="shared" si="1"/>
        <v>1.8624507258248437E-3</v>
      </c>
      <c r="I45" s="43"/>
    </row>
    <row r="46" spans="1:9" x14ac:dyDescent="0.25">
      <c r="A46" s="25" t="s">
        <v>258</v>
      </c>
      <c r="B46" s="25" t="s">
        <v>141</v>
      </c>
      <c r="C46" s="25" t="s">
        <v>142</v>
      </c>
      <c r="D46" s="25" t="s">
        <v>70</v>
      </c>
      <c r="E46" s="39">
        <v>42700</v>
      </c>
      <c r="F46" s="7">
        <v>41649700.409999996</v>
      </c>
      <c r="G46" s="8">
        <f t="shared" si="1"/>
        <v>7.8069613800015279E-3</v>
      </c>
      <c r="I46" s="43"/>
    </row>
    <row r="47" spans="1:9" ht="30" x14ac:dyDescent="0.25">
      <c r="A47" s="71" t="s">
        <v>317</v>
      </c>
      <c r="B47" s="71" t="s">
        <v>203</v>
      </c>
      <c r="C47" s="71" t="s">
        <v>204</v>
      </c>
      <c r="D47" s="71" t="s">
        <v>93</v>
      </c>
      <c r="E47" s="39">
        <v>8570</v>
      </c>
      <c r="F47" s="7">
        <v>8544375.6999999993</v>
      </c>
      <c r="G47" s="8">
        <f t="shared" si="1"/>
        <v>1.6015868169392078E-3</v>
      </c>
      <c r="I47" s="43"/>
    </row>
    <row r="48" spans="1:9" ht="30" x14ac:dyDescent="0.25">
      <c r="A48" s="72" t="s">
        <v>276</v>
      </c>
      <c r="B48" s="72" t="s">
        <v>163</v>
      </c>
      <c r="C48" s="72" t="s">
        <v>164</v>
      </c>
      <c r="D48" s="72" t="s">
        <v>498</v>
      </c>
      <c r="E48" s="39">
        <v>54756</v>
      </c>
      <c r="F48" s="7">
        <v>51697286.399999999</v>
      </c>
      <c r="G48" s="8">
        <f t="shared" si="1"/>
        <v>9.6903150419486595E-3</v>
      </c>
      <c r="I48" s="43"/>
    </row>
    <row r="49" spans="1:9" x14ac:dyDescent="0.25">
      <c r="A49" s="71" t="s">
        <v>627</v>
      </c>
      <c r="B49" s="71" t="s">
        <v>135</v>
      </c>
      <c r="C49" s="75" t="s">
        <v>136</v>
      </c>
      <c r="D49" s="71" t="s">
        <v>614</v>
      </c>
      <c r="E49" s="39">
        <v>60131</v>
      </c>
      <c r="F49" s="7">
        <v>59053180.509999998</v>
      </c>
      <c r="G49" s="8">
        <f t="shared" si="1"/>
        <v>1.1069128830927621E-2</v>
      </c>
      <c r="I49" s="43"/>
    </row>
    <row r="50" spans="1:9" x14ac:dyDescent="0.25">
      <c r="A50" s="25" t="s">
        <v>540</v>
      </c>
      <c r="B50" s="25" t="s">
        <v>135</v>
      </c>
      <c r="C50" s="25" t="s">
        <v>136</v>
      </c>
      <c r="D50" s="25" t="s">
        <v>536</v>
      </c>
      <c r="E50" s="39">
        <v>5000</v>
      </c>
      <c r="F50" s="7">
        <v>4293800</v>
      </c>
      <c r="G50" s="8">
        <f t="shared" si="1"/>
        <v>8.0484446330860327E-4</v>
      </c>
      <c r="I50" s="43"/>
    </row>
    <row r="51" spans="1:9" x14ac:dyDescent="0.25">
      <c r="A51" s="71" t="s">
        <v>29</v>
      </c>
      <c r="B51" s="71" t="s">
        <v>135</v>
      </c>
      <c r="C51" s="71" t="s">
        <v>136</v>
      </c>
      <c r="D51" s="71" t="s">
        <v>101</v>
      </c>
      <c r="E51" s="39">
        <v>29000</v>
      </c>
      <c r="F51" s="7">
        <v>24284310</v>
      </c>
      <c r="G51" s="8">
        <f t="shared" si="1"/>
        <v>4.5519335900064623E-3</v>
      </c>
      <c r="I51" s="43"/>
    </row>
    <row r="52" spans="1:9" ht="30" x14ac:dyDescent="0.25">
      <c r="A52" s="72" t="s">
        <v>283</v>
      </c>
      <c r="B52" s="72" t="s">
        <v>169</v>
      </c>
      <c r="C52" s="72" t="s">
        <v>170</v>
      </c>
      <c r="D52" s="72" t="s">
        <v>60</v>
      </c>
      <c r="E52" s="39">
        <v>5000</v>
      </c>
      <c r="F52" s="7">
        <v>4730115.95</v>
      </c>
      <c r="G52" s="8">
        <f t="shared" si="1"/>
        <v>8.8662900767739865E-4</v>
      </c>
      <c r="I52" s="43"/>
    </row>
    <row r="53" spans="1:9" ht="30" x14ac:dyDescent="0.25">
      <c r="A53" s="25" t="s">
        <v>318</v>
      </c>
      <c r="B53" s="25" t="s">
        <v>203</v>
      </c>
      <c r="C53" s="25" t="s">
        <v>204</v>
      </c>
      <c r="D53" s="25" t="s">
        <v>94</v>
      </c>
      <c r="E53" s="39">
        <v>15070</v>
      </c>
      <c r="F53" s="7">
        <v>14476242</v>
      </c>
      <c r="G53" s="8">
        <f t="shared" si="1"/>
        <v>2.7134759940415161E-3</v>
      </c>
      <c r="I53" s="43"/>
    </row>
    <row r="54" spans="1:9" ht="30" x14ac:dyDescent="0.25">
      <c r="A54" s="25" t="s">
        <v>641</v>
      </c>
      <c r="B54" s="25" t="s">
        <v>197</v>
      </c>
      <c r="C54" s="75">
        <v>1027700149124</v>
      </c>
      <c r="D54" s="25" t="s">
        <v>476</v>
      </c>
      <c r="E54" s="39">
        <v>1943</v>
      </c>
      <c r="F54" s="7">
        <v>1845033.94</v>
      </c>
      <c r="G54" s="8">
        <f t="shared" si="1"/>
        <v>3.4583943155839993E-4</v>
      </c>
      <c r="I54" s="43"/>
    </row>
    <row r="55" spans="1:9" x14ac:dyDescent="0.25">
      <c r="A55" s="80" t="s">
        <v>307</v>
      </c>
      <c r="B55" s="80" t="s">
        <v>193</v>
      </c>
      <c r="C55" s="80" t="s">
        <v>194</v>
      </c>
      <c r="D55" s="80" t="s">
        <v>61</v>
      </c>
      <c r="E55" s="39">
        <v>20000</v>
      </c>
      <c r="F55" s="7">
        <v>19249400</v>
      </c>
      <c r="G55" s="8">
        <f t="shared" si="1"/>
        <v>3.608172949837586E-3</v>
      </c>
      <c r="I55" s="43"/>
    </row>
    <row r="56" spans="1:9" x14ac:dyDescent="0.25">
      <c r="A56" s="25" t="s">
        <v>326</v>
      </c>
      <c r="B56" s="25" t="s">
        <v>209</v>
      </c>
      <c r="C56" s="25" t="s">
        <v>210</v>
      </c>
      <c r="D56" s="25" t="s">
        <v>111</v>
      </c>
      <c r="E56" s="39">
        <v>50000</v>
      </c>
      <c r="F56" s="7">
        <v>47868000</v>
      </c>
      <c r="G56" s="8">
        <f t="shared" si="1"/>
        <v>8.9725405863468766E-3</v>
      </c>
      <c r="I56" s="43"/>
    </row>
    <row r="57" spans="1:9" x14ac:dyDescent="0.25">
      <c r="A57" s="25" t="s">
        <v>40</v>
      </c>
      <c r="B57" s="25" t="s">
        <v>135</v>
      </c>
      <c r="C57" s="25" t="s">
        <v>136</v>
      </c>
      <c r="D57" s="25" t="s">
        <v>78</v>
      </c>
      <c r="E57" s="39">
        <v>112363</v>
      </c>
      <c r="F57" s="7">
        <v>147631948.05000001</v>
      </c>
      <c r="G57" s="8">
        <f t="shared" si="1"/>
        <v>2.7672634029415867E-2</v>
      </c>
      <c r="I57" s="43"/>
    </row>
    <row r="58" spans="1:9" ht="30" x14ac:dyDescent="0.25">
      <c r="A58" s="25" t="s">
        <v>277</v>
      </c>
      <c r="B58" s="25" t="s">
        <v>163</v>
      </c>
      <c r="C58" s="25" t="s">
        <v>164</v>
      </c>
      <c r="D58" s="25" t="s">
        <v>84</v>
      </c>
      <c r="E58" s="39">
        <v>60000</v>
      </c>
      <c r="F58" s="7">
        <v>59152895.399999999</v>
      </c>
      <c r="G58" s="8">
        <f t="shared" si="1"/>
        <v>1.1087819728763087E-2</v>
      </c>
      <c r="I58" s="43"/>
    </row>
    <row r="59" spans="1:9" ht="30" x14ac:dyDescent="0.25">
      <c r="A59" s="25" t="s">
        <v>279</v>
      </c>
      <c r="B59" s="25" t="s">
        <v>163</v>
      </c>
      <c r="C59" s="25" t="s">
        <v>164</v>
      </c>
      <c r="D59" s="25" t="s">
        <v>85</v>
      </c>
      <c r="E59" s="39">
        <v>28470</v>
      </c>
      <c r="F59" s="7">
        <v>27818037</v>
      </c>
      <c r="G59" s="8">
        <f t="shared" si="1"/>
        <v>5.2143073872942076E-3</v>
      </c>
      <c r="I59" s="43"/>
    </row>
    <row r="60" spans="1:9" x14ac:dyDescent="0.25">
      <c r="A60" s="25" t="s">
        <v>334</v>
      </c>
      <c r="B60" s="25" t="s">
        <v>224</v>
      </c>
      <c r="C60" s="25" t="s">
        <v>225</v>
      </c>
      <c r="D60" s="25" t="s">
        <v>480</v>
      </c>
      <c r="E60" s="39">
        <v>4500</v>
      </c>
      <c r="F60" s="7">
        <v>4531500</v>
      </c>
      <c r="G60" s="8">
        <f t="shared" si="1"/>
        <v>8.4939975906724475E-4</v>
      </c>
      <c r="I60" s="43"/>
    </row>
    <row r="61" spans="1:9" x14ac:dyDescent="0.25">
      <c r="A61" s="25" t="s">
        <v>513</v>
      </c>
      <c r="B61" s="25" t="s">
        <v>240</v>
      </c>
      <c r="C61" s="9" t="s">
        <v>241</v>
      </c>
      <c r="D61" s="25" t="s">
        <v>505</v>
      </c>
      <c r="E61" s="39">
        <v>47</v>
      </c>
      <c r="F61" s="7">
        <v>45767.66</v>
      </c>
      <c r="G61" s="8">
        <f t="shared" si="1"/>
        <v>8.5788457193140411E-6</v>
      </c>
      <c r="I61" s="43"/>
    </row>
    <row r="62" spans="1:9" ht="30" x14ac:dyDescent="0.25">
      <c r="A62" s="25" t="s">
        <v>335</v>
      </c>
      <c r="B62" s="25" t="s">
        <v>226</v>
      </c>
      <c r="C62" s="25" t="s">
        <v>227</v>
      </c>
      <c r="D62" s="25" t="s">
        <v>122</v>
      </c>
      <c r="E62" s="39">
        <v>5246</v>
      </c>
      <c r="F62" s="7">
        <v>5210694.42</v>
      </c>
      <c r="G62" s="8">
        <f t="shared" si="1"/>
        <v>9.767102692091001E-4</v>
      </c>
      <c r="I62" s="43"/>
    </row>
    <row r="63" spans="1:9" ht="30.75" customHeight="1" x14ac:dyDescent="0.25">
      <c r="A63" s="25" t="s">
        <v>269</v>
      </c>
      <c r="B63" s="25" t="s">
        <v>155</v>
      </c>
      <c r="C63" s="74" t="s">
        <v>156</v>
      </c>
      <c r="D63" s="25" t="s">
        <v>487</v>
      </c>
      <c r="E63" s="39">
        <v>10200</v>
      </c>
      <c r="F63" s="7">
        <v>10101530.83</v>
      </c>
      <c r="G63" s="8">
        <f t="shared" si="1"/>
        <v>1.8934652660735618E-3</v>
      </c>
      <c r="I63" s="43"/>
    </row>
    <row r="64" spans="1:9" x14ac:dyDescent="0.25">
      <c r="A64" s="25" t="s">
        <v>30</v>
      </c>
      <c r="B64" s="25" t="s">
        <v>135</v>
      </c>
      <c r="C64" s="80" t="s">
        <v>136</v>
      </c>
      <c r="D64" s="25" t="s">
        <v>102</v>
      </c>
      <c r="E64" s="39">
        <v>110473</v>
      </c>
      <c r="F64" s="7">
        <v>104073299.11</v>
      </c>
      <c r="G64" s="8">
        <f t="shared" si="1"/>
        <v>1.950785284991003E-2</v>
      </c>
      <c r="I64" s="43"/>
    </row>
    <row r="65" spans="1:9" ht="30" x14ac:dyDescent="0.25">
      <c r="A65" s="25" t="s">
        <v>303</v>
      </c>
      <c r="B65" s="25" t="s">
        <v>191</v>
      </c>
      <c r="C65" s="75" t="s">
        <v>192</v>
      </c>
      <c r="D65" s="25" t="s">
        <v>66</v>
      </c>
      <c r="E65" s="39">
        <v>9426</v>
      </c>
      <c r="F65" s="7">
        <v>9241438.9199999999</v>
      </c>
      <c r="G65" s="8">
        <f t="shared" si="1"/>
        <v>1.7322467156753081E-3</v>
      </c>
      <c r="I65" s="43"/>
    </row>
    <row r="66" spans="1:9" x14ac:dyDescent="0.25">
      <c r="A66" s="57" t="s">
        <v>259</v>
      </c>
      <c r="B66" s="57" t="s">
        <v>141</v>
      </c>
      <c r="C66" s="71" t="s">
        <v>142</v>
      </c>
      <c r="D66" s="57" t="s">
        <v>503</v>
      </c>
      <c r="E66" s="39">
        <v>2500</v>
      </c>
      <c r="F66" s="7">
        <v>2499738.0499999998</v>
      </c>
      <c r="G66" s="8">
        <f t="shared" si="1"/>
        <v>4.6855939477021387E-4</v>
      </c>
      <c r="I66" s="43"/>
    </row>
    <row r="67" spans="1:9" ht="30" x14ac:dyDescent="0.25">
      <c r="A67" s="25" t="s">
        <v>340</v>
      </c>
      <c r="B67" s="25" t="s">
        <v>471</v>
      </c>
      <c r="C67" s="9" t="s">
        <v>233</v>
      </c>
      <c r="D67" s="25" t="s">
        <v>475</v>
      </c>
      <c r="E67" s="39">
        <v>1296</v>
      </c>
      <c r="F67" s="7">
        <v>1331212.32</v>
      </c>
      <c r="G67" s="8">
        <f t="shared" si="1"/>
        <v>2.4952696102291692E-4</v>
      </c>
      <c r="I67" s="43"/>
    </row>
    <row r="68" spans="1:9" x14ac:dyDescent="0.25">
      <c r="A68" s="25" t="s">
        <v>31</v>
      </c>
      <c r="B68" s="25" t="s">
        <v>135</v>
      </c>
      <c r="C68" s="67" t="s">
        <v>136</v>
      </c>
      <c r="D68" s="25" t="s">
        <v>103</v>
      </c>
      <c r="E68" s="39">
        <v>109991</v>
      </c>
      <c r="F68" s="7">
        <v>105877414.72</v>
      </c>
      <c r="G68" s="8">
        <f t="shared" si="1"/>
        <v>1.9846022410643441E-2</v>
      </c>
      <c r="I68" s="43"/>
    </row>
    <row r="69" spans="1:9" ht="30" x14ac:dyDescent="0.25">
      <c r="A69" s="25" t="s">
        <v>312</v>
      </c>
      <c r="B69" s="25" t="s">
        <v>201</v>
      </c>
      <c r="C69" s="74" t="s">
        <v>202</v>
      </c>
      <c r="D69" s="25" t="s">
        <v>116</v>
      </c>
      <c r="E69" s="39">
        <v>2070</v>
      </c>
      <c r="F69" s="7">
        <v>2063009.75</v>
      </c>
      <c r="G69" s="8">
        <f t="shared" ref="G69:G100" si="2">F69/$F$270</f>
        <v>3.8669755811615954E-4</v>
      </c>
      <c r="I69" s="43"/>
    </row>
    <row r="70" spans="1:9" x14ac:dyDescent="0.25">
      <c r="A70" s="25" t="s">
        <v>330</v>
      </c>
      <c r="B70" s="25" t="s">
        <v>215</v>
      </c>
      <c r="C70" s="80" t="s">
        <v>216</v>
      </c>
      <c r="D70" s="25" t="s">
        <v>492</v>
      </c>
      <c r="E70" s="39">
        <v>26783</v>
      </c>
      <c r="F70" s="7">
        <v>26433594.329999998</v>
      </c>
      <c r="G70" s="8">
        <f t="shared" si="2"/>
        <v>4.9548027485784591E-3</v>
      </c>
      <c r="I70" s="43"/>
    </row>
    <row r="71" spans="1:9" x14ac:dyDescent="0.25">
      <c r="A71" s="25" t="s">
        <v>578</v>
      </c>
      <c r="B71" s="25" t="s">
        <v>145</v>
      </c>
      <c r="C71" s="75" t="s">
        <v>146</v>
      </c>
      <c r="D71" s="25" t="s">
        <v>579</v>
      </c>
      <c r="E71" s="39">
        <v>97</v>
      </c>
      <c r="F71" s="7">
        <v>98312.13</v>
      </c>
      <c r="G71" s="8">
        <f t="shared" si="2"/>
        <v>1.8427959734169183E-5</v>
      </c>
      <c r="I71" s="43"/>
    </row>
    <row r="72" spans="1:9" x14ac:dyDescent="0.25">
      <c r="A72" s="25" t="s">
        <v>288</v>
      </c>
      <c r="B72" s="25" t="s">
        <v>179</v>
      </c>
      <c r="C72" s="25" t="s">
        <v>180</v>
      </c>
      <c r="D72" s="25" t="s">
        <v>501</v>
      </c>
      <c r="E72" s="39">
        <v>49775</v>
      </c>
      <c r="F72" s="7">
        <v>50295148.75</v>
      </c>
      <c r="G72" s="8">
        <f t="shared" si="2"/>
        <v>9.4274935960501453E-3</v>
      </c>
      <c r="I72" s="43"/>
    </row>
    <row r="73" spans="1:9" x14ac:dyDescent="0.25">
      <c r="A73" s="25" t="s">
        <v>32</v>
      </c>
      <c r="B73" s="25" t="s">
        <v>135</v>
      </c>
      <c r="C73" s="47" t="s">
        <v>136</v>
      </c>
      <c r="D73" s="25" t="s">
        <v>104</v>
      </c>
      <c r="E73" s="39">
        <v>26000</v>
      </c>
      <c r="F73" s="7">
        <v>23322000</v>
      </c>
      <c r="G73" s="8">
        <f t="shared" si="2"/>
        <v>4.3715549334582991E-3</v>
      </c>
      <c r="I73" s="43"/>
    </row>
    <row r="74" spans="1:9" ht="30" x14ac:dyDescent="0.25">
      <c r="A74" s="25" t="s">
        <v>328</v>
      </c>
      <c r="B74" s="25" t="s">
        <v>211</v>
      </c>
      <c r="C74" s="25" t="s">
        <v>212</v>
      </c>
      <c r="D74" s="25" t="s">
        <v>113</v>
      </c>
      <c r="E74" s="39">
        <v>49</v>
      </c>
      <c r="F74" s="7">
        <v>49324.87</v>
      </c>
      <c r="G74" s="8">
        <f t="shared" si="2"/>
        <v>9.2456212499223591E-6</v>
      </c>
      <c r="I74" s="43"/>
    </row>
    <row r="75" spans="1:9" x14ac:dyDescent="0.25">
      <c r="A75" s="72" t="s">
        <v>332</v>
      </c>
      <c r="B75" s="72" t="s">
        <v>217</v>
      </c>
      <c r="C75" s="72" t="s">
        <v>218</v>
      </c>
      <c r="D75" s="72" t="s">
        <v>117</v>
      </c>
      <c r="E75" s="39">
        <v>80000</v>
      </c>
      <c r="F75" s="7">
        <v>79198400</v>
      </c>
      <c r="G75" s="8">
        <f t="shared" si="2"/>
        <v>1.48452172301691E-2</v>
      </c>
      <c r="I75" s="43"/>
    </row>
    <row r="76" spans="1:9" ht="30" x14ac:dyDescent="0.25">
      <c r="A76" s="65" t="s">
        <v>270</v>
      </c>
      <c r="B76" s="65" t="s">
        <v>155</v>
      </c>
      <c r="C76" s="65" t="s">
        <v>156</v>
      </c>
      <c r="D76" s="65" t="s">
        <v>493</v>
      </c>
      <c r="E76" s="39">
        <v>21200</v>
      </c>
      <c r="F76" s="7">
        <v>20907148.710000001</v>
      </c>
      <c r="G76" s="8">
        <f t="shared" si="2"/>
        <v>3.9189070014469954E-3</v>
      </c>
      <c r="I76" s="43"/>
    </row>
    <row r="77" spans="1:9" x14ac:dyDescent="0.25">
      <c r="A77" s="25" t="s">
        <v>34</v>
      </c>
      <c r="B77" s="25" t="s">
        <v>135</v>
      </c>
      <c r="C77" s="25" t="s">
        <v>136</v>
      </c>
      <c r="D77" s="25" t="s">
        <v>106</v>
      </c>
      <c r="E77" s="39">
        <v>24000</v>
      </c>
      <c r="F77" s="7">
        <v>20751840</v>
      </c>
      <c r="G77" s="8">
        <f t="shared" si="2"/>
        <v>3.8897954090702886E-3</v>
      </c>
      <c r="I77" s="43"/>
    </row>
    <row r="78" spans="1:9" x14ac:dyDescent="0.25">
      <c r="A78" s="25" t="s">
        <v>33</v>
      </c>
      <c r="B78" s="25" t="s">
        <v>135</v>
      </c>
      <c r="C78" s="75">
        <v>1037739085636</v>
      </c>
      <c r="D78" s="25" t="s">
        <v>105</v>
      </c>
      <c r="E78" s="39">
        <v>119269</v>
      </c>
      <c r="F78" s="7">
        <v>112847363.81999999</v>
      </c>
      <c r="G78" s="8">
        <f t="shared" si="2"/>
        <v>2.1152493355419112E-2</v>
      </c>
      <c r="I78" s="43"/>
    </row>
    <row r="79" spans="1:9" ht="30" x14ac:dyDescent="0.25">
      <c r="A79" s="25" t="s">
        <v>304</v>
      </c>
      <c r="B79" s="25" t="s">
        <v>191</v>
      </c>
      <c r="C79" s="25" t="s">
        <v>192</v>
      </c>
      <c r="D79" s="25" t="s">
        <v>67</v>
      </c>
      <c r="E79" s="39">
        <v>3607</v>
      </c>
      <c r="F79" s="7">
        <v>3626189.24</v>
      </c>
      <c r="G79" s="8">
        <f t="shared" si="2"/>
        <v>6.7970523376105832E-4</v>
      </c>
      <c r="I79" s="43"/>
    </row>
    <row r="80" spans="1:9" x14ac:dyDescent="0.25">
      <c r="A80" s="25" t="s">
        <v>422</v>
      </c>
      <c r="B80" s="25" t="s">
        <v>246</v>
      </c>
      <c r="C80" s="32" t="s">
        <v>247</v>
      </c>
      <c r="D80" s="25" t="s">
        <v>56</v>
      </c>
      <c r="E80" s="39">
        <v>116750</v>
      </c>
      <c r="F80" s="7">
        <v>118142827.5</v>
      </c>
      <c r="G80" s="8">
        <f t="shared" si="2"/>
        <v>2.2145093062787832E-2</v>
      </c>
      <c r="I80" s="43"/>
    </row>
    <row r="81" spans="1:9" ht="30" x14ac:dyDescent="0.25">
      <c r="A81" s="25" t="s">
        <v>309</v>
      </c>
      <c r="B81" s="25" t="s">
        <v>197</v>
      </c>
      <c r="C81" s="25" t="s">
        <v>198</v>
      </c>
      <c r="D81" s="25" t="s">
        <v>75</v>
      </c>
      <c r="E81" s="39">
        <v>35060</v>
      </c>
      <c r="F81" s="7">
        <v>33465120.600000001</v>
      </c>
      <c r="G81" s="8">
        <f t="shared" si="2"/>
        <v>6.2728159273521553E-3</v>
      </c>
      <c r="I81" s="43"/>
    </row>
    <row r="82" spans="1:9" ht="30" x14ac:dyDescent="0.25">
      <c r="A82" s="25" t="s">
        <v>510</v>
      </c>
      <c r="B82" s="25" t="s">
        <v>143</v>
      </c>
      <c r="C82" s="25" t="s">
        <v>144</v>
      </c>
      <c r="D82" s="25" t="s">
        <v>506</v>
      </c>
      <c r="E82" s="39">
        <v>1485</v>
      </c>
      <c r="F82" s="7">
        <v>1499449.05</v>
      </c>
      <c r="G82" s="8">
        <f t="shared" si="2"/>
        <v>2.8106182540077441E-4</v>
      </c>
      <c r="I82" s="43"/>
    </row>
    <row r="83" spans="1:9" ht="30" x14ac:dyDescent="0.25">
      <c r="A83" s="25" t="s">
        <v>341</v>
      </c>
      <c r="B83" s="25" t="s">
        <v>471</v>
      </c>
      <c r="C83" s="25" t="s">
        <v>233</v>
      </c>
      <c r="D83" s="25" t="s">
        <v>48</v>
      </c>
      <c r="E83" s="39">
        <v>23250</v>
      </c>
      <c r="F83" s="7">
        <v>23411820</v>
      </c>
      <c r="G83" s="8">
        <f t="shared" si="2"/>
        <v>4.3883910994870802E-3</v>
      </c>
      <c r="I83" s="43"/>
    </row>
    <row r="84" spans="1:9" ht="30" x14ac:dyDescent="0.25">
      <c r="A84" s="25" t="s">
        <v>287</v>
      </c>
      <c r="B84" s="25" t="s">
        <v>175</v>
      </c>
      <c r="C84" s="75" t="s">
        <v>176</v>
      </c>
      <c r="D84" s="25" t="s">
        <v>490</v>
      </c>
      <c r="E84" s="39">
        <v>12197</v>
      </c>
      <c r="F84" s="7">
        <v>11939033.449999999</v>
      </c>
      <c r="G84" s="8">
        <f t="shared" si="2"/>
        <v>2.237893001418024E-3</v>
      </c>
      <c r="I84" s="43"/>
    </row>
    <row r="85" spans="1:9" ht="30" x14ac:dyDescent="0.25">
      <c r="A85" s="74" t="s">
        <v>290</v>
      </c>
      <c r="B85" s="74" t="s">
        <v>183</v>
      </c>
      <c r="C85" s="74" t="s">
        <v>184</v>
      </c>
      <c r="D85" s="74" t="s">
        <v>500</v>
      </c>
      <c r="E85" s="39">
        <v>48000</v>
      </c>
      <c r="F85" s="7">
        <v>48028320</v>
      </c>
      <c r="G85" s="8">
        <f t="shared" si="2"/>
        <v>9.0025915119506857E-3</v>
      </c>
      <c r="I85" s="43"/>
    </row>
    <row r="86" spans="1:9" ht="30" x14ac:dyDescent="0.25">
      <c r="A86" s="25" t="s">
        <v>707</v>
      </c>
      <c r="B86" s="25" t="s">
        <v>143</v>
      </c>
      <c r="C86" s="25" t="s">
        <v>144</v>
      </c>
      <c r="D86" s="25" t="s">
        <v>708</v>
      </c>
      <c r="E86" s="39">
        <v>254</v>
      </c>
      <c r="F86" s="7">
        <v>252755.32</v>
      </c>
      <c r="G86" s="8">
        <f t="shared" si="2"/>
        <v>4.7377316100841741E-5</v>
      </c>
      <c r="I86" s="43"/>
    </row>
    <row r="87" spans="1:9" x14ac:dyDescent="0.25">
      <c r="A87" s="25" t="s">
        <v>262</v>
      </c>
      <c r="B87" s="25" t="s">
        <v>145</v>
      </c>
      <c r="C87" s="25" t="s">
        <v>146</v>
      </c>
      <c r="D87" s="25" t="s">
        <v>479</v>
      </c>
      <c r="E87" s="39">
        <v>4000</v>
      </c>
      <c r="F87" s="7">
        <v>4037682.24</v>
      </c>
      <c r="G87" s="8">
        <f t="shared" si="2"/>
        <v>7.5683688002782599E-4</v>
      </c>
      <c r="I87" s="43"/>
    </row>
    <row r="88" spans="1:9" x14ac:dyDescent="0.25">
      <c r="A88" s="25" t="s">
        <v>344</v>
      </c>
      <c r="B88" s="25" t="s">
        <v>234</v>
      </c>
      <c r="C88" s="25" t="s">
        <v>235</v>
      </c>
      <c r="D88" s="25" t="s">
        <v>90</v>
      </c>
      <c r="E88" s="39">
        <v>30720</v>
      </c>
      <c r="F88" s="7">
        <v>30249009.559999999</v>
      </c>
      <c r="G88" s="8">
        <f t="shared" si="2"/>
        <v>5.6699771449380517E-3</v>
      </c>
      <c r="I88" s="43"/>
    </row>
    <row r="89" spans="1:9" ht="30" x14ac:dyDescent="0.25">
      <c r="A89" s="25" t="s">
        <v>295</v>
      </c>
      <c r="B89" s="25" t="s">
        <v>189</v>
      </c>
      <c r="C89" s="25" t="s">
        <v>190</v>
      </c>
      <c r="D89" s="25" t="s">
        <v>496</v>
      </c>
      <c r="E89" s="39">
        <v>33065</v>
      </c>
      <c r="F89" s="7">
        <v>31422330.800000001</v>
      </c>
      <c r="G89" s="8">
        <f t="shared" si="2"/>
        <v>5.8899084653759827E-3</v>
      </c>
      <c r="I89" s="43"/>
    </row>
    <row r="90" spans="1:9" x14ac:dyDescent="0.25">
      <c r="A90" s="25" t="s">
        <v>660</v>
      </c>
      <c r="B90" s="25" t="s">
        <v>195</v>
      </c>
      <c r="C90" s="25">
        <v>5067847227300</v>
      </c>
      <c r="D90" s="25" t="s">
        <v>663</v>
      </c>
      <c r="E90" s="51">
        <v>1424</v>
      </c>
      <c r="F90" s="7">
        <v>1111517.44</v>
      </c>
      <c r="G90" s="8">
        <f t="shared" si="2"/>
        <v>2.0834660614256663E-4</v>
      </c>
      <c r="I90" s="43"/>
    </row>
    <row r="91" spans="1:9" x14ac:dyDescent="0.25">
      <c r="A91" s="25" t="s">
        <v>511</v>
      </c>
      <c r="B91" s="25" t="s">
        <v>207</v>
      </c>
      <c r="C91" s="25" t="s">
        <v>208</v>
      </c>
      <c r="D91" s="25" t="s">
        <v>507</v>
      </c>
      <c r="E91" s="39">
        <v>34802</v>
      </c>
      <c r="F91" s="7">
        <v>32656108.68</v>
      </c>
      <c r="G91" s="8">
        <f t="shared" si="2"/>
        <v>6.1211719838609206E-3</v>
      </c>
      <c r="I91" s="43"/>
    </row>
    <row r="92" spans="1:9" x14ac:dyDescent="0.25">
      <c r="A92" s="25" t="s">
        <v>294</v>
      </c>
      <c r="B92" s="25" t="s">
        <v>187</v>
      </c>
      <c r="C92" s="25" t="s">
        <v>188</v>
      </c>
      <c r="D92" s="25" t="s">
        <v>478</v>
      </c>
      <c r="E92" s="39">
        <v>7806</v>
      </c>
      <c r="F92" s="7">
        <v>7725892.7999999998</v>
      </c>
      <c r="G92" s="8">
        <f t="shared" si="2"/>
        <v>1.4481676007722301E-3</v>
      </c>
      <c r="I92" s="43"/>
    </row>
    <row r="93" spans="1:9" x14ac:dyDescent="0.25">
      <c r="A93" s="25" t="s">
        <v>659</v>
      </c>
      <c r="B93" s="25" t="s">
        <v>195</v>
      </c>
      <c r="C93" s="25" t="s">
        <v>196</v>
      </c>
      <c r="D93" s="25" t="s">
        <v>662</v>
      </c>
      <c r="E93" s="51">
        <v>15054</v>
      </c>
      <c r="F93" s="7">
        <v>11688176.279999999</v>
      </c>
      <c r="G93" s="8">
        <f t="shared" si="2"/>
        <v>2.1908714810035274E-3</v>
      </c>
      <c r="I93" s="43"/>
    </row>
    <row r="94" spans="1:9" ht="30" x14ac:dyDescent="0.25">
      <c r="A94" s="25" t="s">
        <v>342</v>
      </c>
      <c r="B94" s="25" t="s">
        <v>471</v>
      </c>
      <c r="C94" s="25" t="s">
        <v>233</v>
      </c>
      <c r="D94" s="25" t="s">
        <v>502</v>
      </c>
      <c r="E94" s="39">
        <v>55000</v>
      </c>
      <c r="F94" s="7">
        <v>50992700</v>
      </c>
      <c r="G94" s="8">
        <f t="shared" si="2"/>
        <v>9.5582449727878837E-3</v>
      </c>
      <c r="I94" s="43"/>
    </row>
    <row r="95" spans="1:9" x14ac:dyDescent="0.25">
      <c r="A95" s="25" t="s">
        <v>306</v>
      </c>
      <c r="B95" s="25" t="s">
        <v>193</v>
      </c>
      <c r="C95" s="25" t="s">
        <v>194</v>
      </c>
      <c r="D95" s="25" t="s">
        <v>62</v>
      </c>
      <c r="E95" s="39">
        <v>2000</v>
      </c>
      <c r="F95" s="7">
        <v>1866260</v>
      </c>
      <c r="G95" s="8">
        <f t="shared" si="2"/>
        <v>3.4981811637577762E-4</v>
      </c>
      <c r="I95" s="43"/>
    </row>
    <row r="96" spans="1:9" ht="30" x14ac:dyDescent="0.25">
      <c r="A96" s="47" t="s">
        <v>267</v>
      </c>
      <c r="B96" s="47" t="s">
        <v>151</v>
      </c>
      <c r="C96" s="47" t="s">
        <v>152</v>
      </c>
      <c r="D96" s="47" t="s">
        <v>98</v>
      </c>
      <c r="E96" s="39">
        <v>15609</v>
      </c>
      <c r="F96" s="7">
        <v>14938523.76</v>
      </c>
      <c r="G96" s="8">
        <f t="shared" si="2"/>
        <v>2.8001276580744369E-3</v>
      </c>
      <c r="I96" s="43"/>
    </row>
    <row r="97" spans="1:9" x14ac:dyDescent="0.25">
      <c r="A97" s="25" t="s">
        <v>423</v>
      </c>
      <c r="B97" s="25" t="s">
        <v>246</v>
      </c>
      <c r="C97" s="25" t="s">
        <v>247</v>
      </c>
      <c r="D97" s="25" t="s">
        <v>57</v>
      </c>
      <c r="E97" s="39">
        <v>13459</v>
      </c>
      <c r="F97" s="7">
        <v>11802273.109999999</v>
      </c>
      <c r="G97" s="8">
        <f t="shared" si="2"/>
        <v>2.212258178545696E-3</v>
      </c>
      <c r="I97" s="43"/>
    </row>
    <row r="98" spans="1:9" x14ac:dyDescent="0.25">
      <c r="A98" s="25" t="s">
        <v>35</v>
      </c>
      <c r="B98" s="25" t="s">
        <v>135</v>
      </c>
      <c r="C98" s="25" t="s">
        <v>136</v>
      </c>
      <c r="D98" s="25" t="s">
        <v>107</v>
      </c>
      <c r="E98" s="39">
        <v>89754</v>
      </c>
      <c r="F98" s="7">
        <v>77025457.239999995</v>
      </c>
      <c r="G98" s="8">
        <f t="shared" si="2"/>
        <v>1.4437913455081178E-2</v>
      </c>
      <c r="I98" s="43"/>
    </row>
    <row r="99" spans="1:9" ht="30" x14ac:dyDescent="0.25">
      <c r="A99" s="25" t="s">
        <v>272</v>
      </c>
      <c r="B99" s="25" t="s">
        <v>159</v>
      </c>
      <c r="C99" s="9" t="s">
        <v>160</v>
      </c>
      <c r="D99" s="25" t="s">
        <v>124</v>
      </c>
      <c r="E99" s="39">
        <v>3850</v>
      </c>
      <c r="F99" s="7">
        <v>3660195</v>
      </c>
      <c r="G99" s="8">
        <f t="shared" si="2"/>
        <v>6.8607938897476204E-4</v>
      </c>
      <c r="I99" s="43"/>
    </row>
    <row r="100" spans="1:9" ht="30" x14ac:dyDescent="0.25">
      <c r="A100" s="25" t="s">
        <v>426</v>
      </c>
      <c r="B100" s="25" t="s">
        <v>248</v>
      </c>
      <c r="C100" s="32" t="s">
        <v>249</v>
      </c>
      <c r="D100" s="25" t="s">
        <v>45</v>
      </c>
      <c r="E100" s="39">
        <v>35722</v>
      </c>
      <c r="F100" s="7">
        <v>32327695.559999999</v>
      </c>
      <c r="G100" s="8">
        <f t="shared" si="2"/>
        <v>6.0596131126256728E-3</v>
      </c>
      <c r="I100" s="43"/>
    </row>
    <row r="101" spans="1:9" ht="30" x14ac:dyDescent="0.25">
      <c r="A101" s="25" t="s">
        <v>333</v>
      </c>
      <c r="B101" s="25" t="s">
        <v>220</v>
      </c>
      <c r="C101" s="25" t="s">
        <v>221</v>
      </c>
      <c r="D101" s="25" t="s">
        <v>489</v>
      </c>
      <c r="E101" s="39">
        <v>34628</v>
      </c>
      <c r="F101" s="7">
        <v>34658868.899999999</v>
      </c>
      <c r="G101" s="8">
        <f t="shared" ref="G101:G132" si="3">F101/$F$270</f>
        <v>6.4965761653322787E-3</v>
      </c>
      <c r="I101" s="43"/>
    </row>
    <row r="102" spans="1:9" x14ac:dyDescent="0.25">
      <c r="A102" s="25" t="s">
        <v>551</v>
      </c>
      <c r="B102" s="25" t="s">
        <v>135</v>
      </c>
      <c r="C102" s="25" t="s">
        <v>136</v>
      </c>
      <c r="D102" s="25" t="s">
        <v>548</v>
      </c>
      <c r="E102" s="39">
        <v>54000</v>
      </c>
      <c r="F102" s="7">
        <v>54389279</v>
      </c>
      <c r="G102" s="8">
        <f t="shared" si="3"/>
        <v>1.0194911282895543E-2</v>
      </c>
      <c r="I102" s="43"/>
    </row>
    <row r="103" spans="1:9" ht="30" x14ac:dyDescent="0.25">
      <c r="A103" s="25" t="s">
        <v>292</v>
      </c>
      <c r="B103" s="25" t="s">
        <v>185</v>
      </c>
      <c r="C103" s="25" t="s">
        <v>186</v>
      </c>
      <c r="D103" s="25" t="s">
        <v>119</v>
      </c>
      <c r="E103" s="39">
        <v>15698</v>
      </c>
      <c r="F103" s="7">
        <v>14580616.359999999</v>
      </c>
      <c r="G103" s="8">
        <f t="shared" si="3"/>
        <v>2.7330402787677207E-3</v>
      </c>
      <c r="I103" s="43"/>
    </row>
    <row r="104" spans="1:9" x14ac:dyDescent="0.25">
      <c r="A104" s="25" t="s">
        <v>285</v>
      </c>
      <c r="B104" s="25" t="s">
        <v>171</v>
      </c>
      <c r="C104" s="25" t="s">
        <v>172</v>
      </c>
      <c r="D104" s="25" t="s">
        <v>63</v>
      </c>
      <c r="E104" s="39">
        <v>42000</v>
      </c>
      <c r="F104" s="7">
        <v>41614440</v>
      </c>
      <c r="G104" s="8">
        <f t="shared" si="3"/>
        <v>7.800352048928239E-3</v>
      </c>
      <c r="I104" s="43"/>
    </row>
    <row r="105" spans="1:9" x14ac:dyDescent="0.25">
      <c r="A105" s="25" t="s">
        <v>36</v>
      </c>
      <c r="B105" s="25" t="s">
        <v>135</v>
      </c>
      <c r="C105" s="25" t="s">
        <v>136</v>
      </c>
      <c r="D105" s="25" t="s">
        <v>108</v>
      </c>
      <c r="E105" s="39">
        <v>15000</v>
      </c>
      <c r="F105" s="7">
        <v>11504850</v>
      </c>
      <c r="G105" s="8">
        <f t="shared" si="3"/>
        <v>2.1565081800959487E-3</v>
      </c>
      <c r="I105" s="43"/>
    </row>
    <row r="106" spans="1:9" x14ac:dyDescent="0.25">
      <c r="A106" s="25" t="s">
        <v>742</v>
      </c>
      <c r="B106" s="25" t="s">
        <v>135</v>
      </c>
      <c r="C106" s="25" t="s">
        <v>136</v>
      </c>
      <c r="D106" s="25" t="s">
        <v>726</v>
      </c>
      <c r="E106" s="39">
        <v>59570</v>
      </c>
      <c r="F106" s="7">
        <v>58922451.299999997</v>
      </c>
      <c r="G106" s="8">
        <f t="shared" si="3"/>
        <v>1.1044624503557643E-2</v>
      </c>
      <c r="I106" s="43"/>
    </row>
    <row r="107" spans="1:9" x14ac:dyDescent="0.25">
      <c r="A107" s="47" t="s">
        <v>324</v>
      </c>
      <c r="B107" s="47" t="s">
        <v>209</v>
      </c>
      <c r="C107" s="47" t="s">
        <v>210</v>
      </c>
      <c r="D107" s="47" t="s">
        <v>486</v>
      </c>
      <c r="E107" s="39">
        <v>6614</v>
      </c>
      <c r="F107" s="7">
        <v>6499908.5</v>
      </c>
      <c r="G107" s="8">
        <f t="shared" si="3"/>
        <v>1.218364937406849E-3</v>
      </c>
      <c r="I107" s="43"/>
    </row>
    <row r="108" spans="1:9" x14ac:dyDescent="0.25">
      <c r="A108" s="67" t="s">
        <v>325</v>
      </c>
      <c r="B108" s="67" t="s">
        <v>209</v>
      </c>
      <c r="C108" s="67" t="s">
        <v>210</v>
      </c>
      <c r="D108" s="67" t="s">
        <v>112</v>
      </c>
      <c r="E108" s="39">
        <v>1310</v>
      </c>
      <c r="F108" s="7">
        <v>1174716.3</v>
      </c>
      <c r="G108" s="8">
        <f t="shared" si="3"/>
        <v>2.2019281522506131E-4</v>
      </c>
      <c r="I108" s="43"/>
    </row>
    <row r="109" spans="1:9" ht="30" x14ac:dyDescent="0.25">
      <c r="A109" s="25" t="s">
        <v>260</v>
      </c>
      <c r="B109" s="25" t="s">
        <v>143</v>
      </c>
      <c r="C109" s="25" t="s">
        <v>144</v>
      </c>
      <c r="D109" s="25" t="s">
        <v>494</v>
      </c>
      <c r="E109" s="39">
        <v>22200</v>
      </c>
      <c r="F109" s="7">
        <v>20834256</v>
      </c>
      <c r="G109" s="8">
        <f t="shared" si="3"/>
        <v>3.9052437441785938E-3</v>
      </c>
      <c r="I109" s="43"/>
    </row>
    <row r="110" spans="1:9" ht="30" x14ac:dyDescent="0.25">
      <c r="A110" s="74" t="s">
        <v>734</v>
      </c>
      <c r="B110" s="74" t="s">
        <v>226</v>
      </c>
      <c r="C110" s="74" t="s">
        <v>227</v>
      </c>
      <c r="D110" s="74" t="s">
        <v>482</v>
      </c>
      <c r="E110" s="39">
        <v>5550</v>
      </c>
      <c r="F110" s="7">
        <v>5099005.0599999996</v>
      </c>
      <c r="G110" s="8">
        <f t="shared" si="3"/>
        <v>9.5577483602486192E-4</v>
      </c>
      <c r="I110" s="43"/>
    </row>
    <row r="111" spans="1:9" x14ac:dyDescent="0.25">
      <c r="A111" s="25" t="s">
        <v>327</v>
      </c>
      <c r="B111" s="25" t="s">
        <v>209</v>
      </c>
      <c r="C111" s="25" t="s">
        <v>210</v>
      </c>
      <c r="D111" s="25" t="s">
        <v>488</v>
      </c>
      <c r="E111" s="39">
        <v>5255</v>
      </c>
      <c r="F111" s="7">
        <v>5128354.5</v>
      </c>
      <c r="G111" s="8">
        <f t="shared" si="3"/>
        <v>9.6127619479453169E-4</v>
      </c>
      <c r="I111" s="43"/>
    </row>
    <row r="112" spans="1:9" ht="30" x14ac:dyDescent="0.25">
      <c r="A112" s="25" t="s">
        <v>280</v>
      </c>
      <c r="B112" s="25" t="s">
        <v>163</v>
      </c>
      <c r="C112" s="25" t="s">
        <v>164</v>
      </c>
      <c r="D112" s="25" t="s">
        <v>86</v>
      </c>
      <c r="E112" s="39">
        <v>35992</v>
      </c>
      <c r="F112" s="7">
        <v>32509774</v>
      </c>
      <c r="G112" s="8">
        <f t="shared" si="3"/>
        <v>6.0937425141632086E-3</v>
      </c>
      <c r="I112" s="43"/>
    </row>
    <row r="113" spans="1:9" x14ac:dyDescent="0.25">
      <c r="A113" s="80" t="s">
        <v>331</v>
      </c>
      <c r="B113" s="80" t="s">
        <v>217</v>
      </c>
      <c r="C113" s="80" t="s">
        <v>218</v>
      </c>
      <c r="D113" s="80" t="s">
        <v>118</v>
      </c>
      <c r="E113" s="39">
        <v>20000</v>
      </c>
      <c r="F113" s="7">
        <v>19572600</v>
      </c>
      <c r="G113" s="8">
        <f t="shared" si="3"/>
        <v>3.6687546561446661E-3</v>
      </c>
      <c r="I113" s="43"/>
    </row>
    <row r="114" spans="1:9" x14ac:dyDescent="0.25">
      <c r="A114" s="25" t="s">
        <v>628</v>
      </c>
      <c r="B114" s="25" t="s">
        <v>199</v>
      </c>
      <c r="C114" s="25" t="s">
        <v>200</v>
      </c>
      <c r="D114" s="25" t="s">
        <v>629</v>
      </c>
      <c r="E114" s="39">
        <v>4399</v>
      </c>
      <c r="F114" s="7">
        <v>4163301.58</v>
      </c>
      <c r="G114" s="8">
        <f t="shared" si="3"/>
        <v>7.8038339600050306E-4</v>
      </c>
      <c r="I114" s="43"/>
    </row>
    <row r="115" spans="1:9" x14ac:dyDescent="0.25">
      <c r="A115" s="25" t="s">
        <v>310</v>
      </c>
      <c r="B115" s="25" t="s">
        <v>199</v>
      </c>
      <c r="C115" s="25" t="s">
        <v>200</v>
      </c>
      <c r="D115" s="25" t="s">
        <v>72</v>
      </c>
      <c r="E115" s="39">
        <v>34415</v>
      </c>
      <c r="F115" s="7">
        <v>32774781.100000001</v>
      </c>
      <c r="G115" s="8">
        <f t="shared" si="3"/>
        <v>6.1434163455415846E-3</v>
      </c>
      <c r="I115" s="43"/>
    </row>
    <row r="116" spans="1:9" ht="30" x14ac:dyDescent="0.25">
      <c r="A116" s="25" t="s">
        <v>268</v>
      </c>
      <c r="B116" s="25" t="s">
        <v>153</v>
      </c>
      <c r="C116" s="75" t="s">
        <v>154</v>
      </c>
      <c r="D116" s="25" t="s">
        <v>120</v>
      </c>
      <c r="E116" s="39">
        <v>15000</v>
      </c>
      <c r="F116" s="7">
        <v>14048550</v>
      </c>
      <c r="G116" s="8">
        <f t="shared" si="3"/>
        <v>2.6333079521668632E-3</v>
      </c>
      <c r="I116" s="43"/>
    </row>
    <row r="117" spans="1:9" x14ac:dyDescent="0.25">
      <c r="A117" s="25" t="s">
        <v>464</v>
      </c>
      <c r="B117" s="25" t="s">
        <v>135</v>
      </c>
      <c r="C117" s="25" t="s">
        <v>136</v>
      </c>
      <c r="D117" s="25" t="s">
        <v>463</v>
      </c>
      <c r="E117" s="39">
        <v>56706</v>
      </c>
      <c r="F117" s="7">
        <v>49391455.380000003</v>
      </c>
      <c r="G117" s="8">
        <f t="shared" si="3"/>
        <v>9.2581022398218193E-3</v>
      </c>
      <c r="I117" s="43"/>
    </row>
    <row r="118" spans="1:9" ht="30" x14ac:dyDescent="0.25">
      <c r="A118" s="25" t="s">
        <v>284</v>
      </c>
      <c r="B118" s="25" t="s">
        <v>169</v>
      </c>
      <c r="C118" s="25" t="s">
        <v>170</v>
      </c>
      <c r="D118" s="25" t="s">
        <v>59</v>
      </c>
      <c r="E118" s="39">
        <v>220</v>
      </c>
      <c r="F118" s="7">
        <v>188883.20000000001</v>
      </c>
      <c r="G118" s="8">
        <f t="shared" si="3"/>
        <v>3.5404908876056544E-5</v>
      </c>
      <c r="I118" s="43"/>
    </row>
    <row r="119" spans="1:9" x14ac:dyDescent="0.25">
      <c r="A119" s="57" t="s">
        <v>265</v>
      </c>
      <c r="B119" s="57" t="s">
        <v>149</v>
      </c>
      <c r="C119" s="57" t="s">
        <v>150</v>
      </c>
      <c r="D119" s="57" t="s">
        <v>89</v>
      </c>
      <c r="E119" s="39">
        <v>38000</v>
      </c>
      <c r="F119" s="7">
        <v>33660400</v>
      </c>
      <c r="G119" s="8">
        <f t="shared" si="3"/>
        <v>6.3094197616919536E-3</v>
      </c>
      <c r="I119" s="43"/>
    </row>
    <row r="120" spans="1:9" ht="30" x14ac:dyDescent="0.25">
      <c r="A120" s="65" t="s">
        <v>311</v>
      </c>
      <c r="B120" s="65" t="s">
        <v>201</v>
      </c>
      <c r="C120" s="65" t="s">
        <v>202</v>
      </c>
      <c r="D120" s="65" t="s">
        <v>115</v>
      </c>
      <c r="E120" s="39">
        <v>2492</v>
      </c>
      <c r="F120" s="7">
        <v>2207891.7599999998</v>
      </c>
      <c r="G120" s="8">
        <f t="shared" si="3"/>
        <v>4.1385473441256864E-4</v>
      </c>
      <c r="I120" s="43"/>
    </row>
    <row r="121" spans="1:9" ht="45" x14ac:dyDescent="0.25">
      <c r="A121" s="25" t="s">
        <v>321</v>
      </c>
      <c r="B121" s="25" t="s">
        <v>205</v>
      </c>
      <c r="C121" s="25" t="s">
        <v>206</v>
      </c>
      <c r="D121" s="25" t="s">
        <v>76</v>
      </c>
      <c r="E121" s="39">
        <v>22203</v>
      </c>
      <c r="F121" s="7">
        <v>21207195.449999999</v>
      </c>
      <c r="G121" s="8">
        <f t="shared" si="3"/>
        <v>3.9751487820196335E-3</v>
      </c>
      <c r="I121" s="43"/>
    </row>
    <row r="122" spans="1:9" ht="30" x14ac:dyDescent="0.25">
      <c r="A122" s="25" t="s">
        <v>343</v>
      </c>
      <c r="B122" s="25" t="s">
        <v>471</v>
      </c>
      <c r="C122" s="75" t="s">
        <v>233</v>
      </c>
      <c r="D122" s="25" t="s">
        <v>49</v>
      </c>
      <c r="E122" s="39">
        <v>34949</v>
      </c>
      <c r="F122" s="7">
        <v>33366159.789999999</v>
      </c>
      <c r="G122" s="8">
        <f t="shared" si="3"/>
        <v>6.2542663768344236E-3</v>
      </c>
      <c r="I122" s="43"/>
    </row>
    <row r="123" spans="1:9" x14ac:dyDescent="0.25">
      <c r="A123" s="25" t="s">
        <v>263</v>
      </c>
      <c r="B123" s="25" t="s">
        <v>145</v>
      </c>
      <c r="C123" s="25" t="s">
        <v>146</v>
      </c>
      <c r="D123" s="25" t="s">
        <v>80</v>
      </c>
      <c r="E123" s="39">
        <v>25000</v>
      </c>
      <c r="F123" s="7">
        <v>22995618.5</v>
      </c>
      <c r="G123" s="8">
        <f t="shared" si="3"/>
        <v>4.3103768759797587E-3</v>
      </c>
      <c r="I123" s="43"/>
    </row>
    <row r="124" spans="1:9" x14ac:dyDescent="0.25">
      <c r="A124" s="25" t="s">
        <v>41</v>
      </c>
      <c r="B124" s="25" t="s">
        <v>135</v>
      </c>
      <c r="C124" s="25" t="s">
        <v>136</v>
      </c>
      <c r="D124" s="25" t="s">
        <v>79</v>
      </c>
      <c r="E124" s="39">
        <v>40301</v>
      </c>
      <c r="F124" s="7">
        <v>47056621.759999998</v>
      </c>
      <c r="G124" s="8">
        <f t="shared" si="3"/>
        <v>8.8204530917935491E-3</v>
      </c>
      <c r="I124" s="43"/>
    </row>
    <row r="125" spans="1:9" x14ac:dyDescent="0.25">
      <c r="A125" s="25" t="s">
        <v>289</v>
      </c>
      <c r="B125" s="25" t="s">
        <v>181</v>
      </c>
      <c r="C125" s="25" t="s">
        <v>182</v>
      </c>
      <c r="D125" s="25" t="s">
        <v>81</v>
      </c>
      <c r="E125" s="39">
        <v>7100</v>
      </c>
      <c r="F125" s="7">
        <v>6392556</v>
      </c>
      <c r="G125" s="8">
        <f t="shared" si="3"/>
        <v>1.1982424199986472E-3</v>
      </c>
      <c r="I125" s="43"/>
    </row>
    <row r="126" spans="1:9" x14ac:dyDescent="0.25">
      <c r="A126" s="25" t="s">
        <v>44</v>
      </c>
      <c r="B126" s="25" t="s">
        <v>139</v>
      </c>
      <c r="C126" s="25" t="s">
        <v>140</v>
      </c>
      <c r="D126" s="25" t="s">
        <v>71</v>
      </c>
      <c r="E126" s="39">
        <v>2000</v>
      </c>
      <c r="F126" s="7">
        <v>1139805.06</v>
      </c>
      <c r="G126" s="8">
        <f t="shared" si="3"/>
        <v>2.1364893376313066E-4</v>
      </c>
      <c r="I126" s="43"/>
    </row>
    <row r="127" spans="1:9" ht="30" x14ac:dyDescent="0.25">
      <c r="A127" s="25" t="s">
        <v>273</v>
      </c>
      <c r="B127" s="25" t="s">
        <v>161</v>
      </c>
      <c r="C127" s="25" t="s">
        <v>162</v>
      </c>
      <c r="D127" s="25" t="s">
        <v>51</v>
      </c>
      <c r="E127" s="39">
        <v>28650</v>
      </c>
      <c r="F127" s="7">
        <v>28653120.609999999</v>
      </c>
      <c r="G127" s="8">
        <f t="shared" si="3"/>
        <v>5.3708382969565715E-3</v>
      </c>
      <c r="I127" s="43"/>
    </row>
    <row r="128" spans="1:9" x14ac:dyDescent="0.25">
      <c r="A128" s="25" t="s">
        <v>583</v>
      </c>
      <c r="B128" s="25" t="s">
        <v>236</v>
      </c>
      <c r="C128" s="25">
        <v>1027700132195</v>
      </c>
      <c r="D128" s="25" t="s">
        <v>582</v>
      </c>
      <c r="E128" s="39">
        <v>21430</v>
      </c>
      <c r="F128" s="7">
        <v>20949755.300000001</v>
      </c>
      <c r="G128" s="8">
        <f t="shared" si="3"/>
        <v>3.9268933254634746E-3</v>
      </c>
      <c r="I128" s="43"/>
    </row>
    <row r="129" spans="1:9" ht="30" x14ac:dyDescent="0.25">
      <c r="A129" s="25" t="s">
        <v>712</v>
      </c>
      <c r="B129" s="25" t="s">
        <v>151</v>
      </c>
      <c r="C129" s="25" t="s">
        <v>152</v>
      </c>
      <c r="D129" s="25" t="s">
        <v>709</v>
      </c>
      <c r="E129" s="39">
        <v>8900</v>
      </c>
      <c r="F129" s="7">
        <v>8608457.8000000007</v>
      </c>
      <c r="G129" s="8">
        <f t="shared" si="3"/>
        <v>1.613598583528753E-3</v>
      </c>
      <c r="I129" s="43"/>
    </row>
    <row r="130" spans="1:9" ht="30" x14ac:dyDescent="0.25">
      <c r="A130" s="25" t="s">
        <v>281</v>
      </c>
      <c r="B130" s="25" t="s">
        <v>165</v>
      </c>
      <c r="C130" s="25" t="s">
        <v>166</v>
      </c>
      <c r="D130" s="25" t="s">
        <v>52</v>
      </c>
      <c r="E130" s="39">
        <v>11000</v>
      </c>
      <c r="F130" s="7">
        <v>10500600</v>
      </c>
      <c r="G130" s="8">
        <f t="shared" si="3"/>
        <v>1.9682681474261303E-3</v>
      </c>
      <c r="I130" s="43"/>
    </row>
    <row r="131" spans="1:9" x14ac:dyDescent="0.25">
      <c r="A131" s="25" t="s">
        <v>264</v>
      </c>
      <c r="B131" s="25" t="s">
        <v>147</v>
      </c>
      <c r="C131" s="25" t="s">
        <v>148</v>
      </c>
      <c r="D131" s="25" t="s">
        <v>88</v>
      </c>
      <c r="E131" s="39">
        <v>50000</v>
      </c>
      <c r="F131" s="7">
        <v>47275500</v>
      </c>
      <c r="G131" s="8">
        <f t="shared" si="3"/>
        <v>8.8614803728971712E-3</v>
      </c>
      <c r="I131" s="43"/>
    </row>
    <row r="132" spans="1:9" ht="30" x14ac:dyDescent="0.25">
      <c r="A132" s="72" t="s">
        <v>427</v>
      </c>
      <c r="B132" s="72" t="s">
        <v>250</v>
      </c>
      <c r="C132" s="72" t="s">
        <v>251</v>
      </c>
      <c r="D132" s="72" t="s">
        <v>121</v>
      </c>
      <c r="E132" s="39">
        <v>12000</v>
      </c>
      <c r="F132" s="7">
        <v>8341924.2000000002</v>
      </c>
      <c r="G132" s="8">
        <f t="shared" si="3"/>
        <v>1.5636386198029832E-3</v>
      </c>
      <c r="I132" s="43"/>
    </row>
    <row r="133" spans="1:9" ht="30" x14ac:dyDescent="0.25">
      <c r="A133" s="25" t="s">
        <v>514</v>
      </c>
      <c r="B133" s="25" t="s">
        <v>394</v>
      </c>
      <c r="C133" s="9" t="s">
        <v>395</v>
      </c>
      <c r="D133" s="25" t="s">
        <v>374</v>
      </c>
      <c r="E133" s="39">
        <v>2780</v>
      </c>
      <c r="F133" s="7">
        <v>2468445.4</v>
      </c>
      <c r="G133" s="8">
        <f t="shared" ref="G133:G164" si="4">F133/$F$270</f>
        <v>4.6269379411467476E-4</v>
      </c>
      <c r="I133" s="43"/>
    </row>
    <row r="134" spans="1:9" ht="30" x14ac:dyDescent="0.25">
      <c r="A134" s="25" t="s">
        <v>337</v>
      </c>
      <c r="B134" s="25" t="s">
        <v>228</v>
      </c>
      <c r="C134" s="25" t="s">
        <v>229</v>
      </c>
      <c r="D134" s="25" t="s">
        <v>125</v>
      </c>
      <c r="E134" s="39">
        <v>32500</v>
      </c>
      <c r="F134" s="7">
        <v>31191875</v>
      </c>
      <c r="G134" s="8">
        <f t="shared" si="4"/>
        <v>5.8467110470827796E-3</v>
      </c>
      <c r="I134" s="43"/>
    </row>
    <row r="135" spans="1:9" x14ac:dyDescent="0.25">
      <c r="A135" s="25" t="s">
        <v>424</v>
      </c>
      <c r="B135" s="25" t="s">
        <v>246</v>
      </c>
      <c r="C135" s="74" t="s">
        <v>247</v>
      </c>
      <c r="D135" s="25" t="s">
        <v>58</v>
      </c>
      <c r="E135" s="39">
        <v>17557</v>
      </c>
      <c r="F135" s="7">
        <v>16816490.030000001</v>
      </c>
      <c r="G135" s="8">
        <f t="shared" si="4"/>
        <v>3.1521400374795818E-3</v>
      </c>
      <c r="I135" s="43"/>
    </row>
    <row r="136" spans="1:9" x14ac:dyDescent="0.25">
      <c r="A136" s="65" t="s">
        <v>698</v>
      </c>
      <c r="B136" s="65" t="s">
        <v>236</v>
      </c>
      <c r="C136" s="80" t="s">
        <v>237</v>
      </c>
      <c r="D136" s="65" t="s">
        <v>697</v>
      </c>
      <c r="E136" s="39">
        <v>9765</v>
      </c>
      <c r="F136" s="7">
        <v>9904285.9000000004</v>
      </c>
      <c r="G136" s="8">
        <f t="shared" si="4"/>
        <v>1.8564930061112457E-3</v>
      </c>
      <c r="I136" s="43"/>
    </row>
    <row r="137" spans="1:9" x14ac:dyDescent="0.25">
      <c r="A137" s="25" t="s">
        <v>43</v>
      </c>
      <c r="B137" s="25" t="s">
        <v>137</v>
      </c>
      <c r="C137" s="25" t="s">
        <v>138</v>
      </c>
      <c r="D137" s="25" t="s">
        <v>74</v>
      </c>
      <c r="E137" s="39">
        <v>10500</v>
      </c>
      <c r="F137" s="7">
        <v>9582789.8300000001</v>
      </c>
      <c r="G137" s="8">
        <f t="shared" si="4"/>
        <v>1.796230690233707E-3</v>
      </c>
      <c r="I137" s="43"/>
    </row>
    <row r="138" spans="1:9" ht="30" x14ac:dyDescent="0.25">
      <c r="A138" s="25" t="s">
        <v>282</v>
      </c>
      <c r="B138" s="25" t="s">
        <v>167</v>
      </c>
      <c r="C138" s="71" t="s">
        <v>168</v>
      </c>
      <c r="D138" s="25" t="s">
        <v>53</v>
      </c>
      <c r="E138" s="39">
        <v>7959</v>
      </c>
      <c r="F138" s="7">
        <v>7126488.5999999996</v>
      </c>
      <c r="G138" s="8">
        <f t="shared" si="4"/>
        <v>1.335813240612483E-3</v>
      </c>
      <c r="I138" s="43"/>
    </row>
    <row r="139" spans="1:9" ht="30" x14ac:dyDescent="0.25">
      <c r="A139" s="25" t="s">
        <v>425</v>
      </c>
      <c r="B139" s="25" t="s">
        <v>248</v>
      </c>
      <c r="C139" s="71" t="s">
        <v>249</v>
      </c>
      <c r="D139" s="25" t="s">
        <v>46</v>
      </c>
      <c r="E139" s="39">
        <v>74800</v>
      </c>
      <c r="F139" s="7">
        <v>67313604.599999994</v>
      </c>
      <c r="G139" s="8">
        <f t="shared" si="4"/>
        <v>1.26174907931563E-2</v>
      </c>
      <c r="I139" s="43"/>
    </row>
    <row r="140" spans="1:9" ht="30" x14ac:dyDescent="0.25">
      <c r="A140" s="74" t="s">
        <v>291</v>
      </c>
      <c r="B140" s="74" t="s">
        <v>183</v>
      </c>
      <c r="C140" s="74" t="s">
        <v>184</v>
      </c>
      <c r="D140" s="74" t="s">
        <v>82</v>
      </c>
      <c r="E140" s="39">
        <v>15000</v>
      </c>
      <c r="F140" s="7">
        <v>14302953.300000001</v>
      </c>
      <c r="G140" s="8">
        <f t="shared" si="4"/>
        <v>2.6809941712391161E-3</v>
      </c>
      <c r="I140" s="43"/>
    </row>
    <row r="141" spans="1:9" x14ac:dyDescent="0.25">
      <c r="A141" s="25" t="s">
        <v>286</v>
      </c>
      <c r="B141" s="25" t="s">
        <v>173</v>
      </c>
      <c r="C141" s="80" t="s">
        <v>174</v>
      </c>
      <c r="D141" s="25" t="s">
        <v>64</v>
      </c>
      <c r="E141" s="39">
        <v>47100</v>
      </c>
      <c r="F141" s="7">
        <v>44507145</v>
      </c>
      <c r="G141" s="8">
        <f t="shared" si="4"/>
        <v>8.3425705041974899E-3</v>
      </c>
      <c r="I141" s="43"/>
    </row>
    <row r="142" spans="1:9" ht="30" x14ac:dyDescent="0.25">
      <c r="A142" s="25" t="s">
        <v>512</v>
      </c>
      <c r="B142" s="25" t="s">
        <v>163</v>
      </c>
      <c r="C142" s="67" t="s">
        <v>164</v>
      </c>
      <c r="D142" s="25" t="s">
        <v>508</v>
      </c>
      <c r="E142" s="39">
        <v>56100</v>
      </c>
      <c r="F142" s="7">
        <v>51227715</v>
      </c>
      <c r="G142" s="8">
        <f t="shared" si="4"/>
        <v>9.6022969830222848E-3</v>
      </c>
      <c r="I142" s="43"/>
    </row>
    <row r="143" spans="1:9" x14ac:dyDescent="0.25">
      <c r="A143" s="25" t="s">
        <v>638</v>
      </c>
      <c r="B143" s="25" t="s">
        <v>236</v>
      </c>
      <c r="C143" s="57" t="s">
        <v>237</v>
      </c>
      <c r="D143" s="25" t="s">
        <v>637</v>
      </c>
      <c r="E143" s="39">
        <v>12300</v>
      </c>
      <c r="F143" s="7">
        <v>12258771.9</v>
      </c>
      <c r="G143" s="8">
        <f t="shared" si="4"/>
        <v>2.2978258630299703E-3</v>
      </c>
      <c r="I143" s="43"/>
    </row>
    <row r="144" spans="1:9" x14ac:dyDescent="0.25">
      <c r="A144" s="25" t="s">
        <v>516</v>
      </c>
      <c r="B144" s="25" t="s">
        <v>515</v>
      </c>
      <c r="C144" s="81" t="s">
        <v>517</v>
      </c>
      <c r="D144" s="25" t="s">
        <v>509</v>
      </c>
      <c r="E144" s="39">
        <v>40000</v>
      </c>
      <c r="F144" s="7">
        <v>38016400</v>
      </c>
      <c r="G144" s="8">
        <f t="shared" si="4"/>
        <v>7.1259232043702977E-3</v>
      </c>
      <c r="I144" s="43"/>
    </row>
    <row r="145" spans="1:9" x14ac:dyDescent="0.25">
      <c r="A145" s="25" t="s">
        <v>658</v>
      </c>
      <c r="B145" s="25" t="s">
        <v>195</v>
      </c>
      <c r="C145" s="65" t="s">
        <v>196</v>
      </c>
      <c r="D145" s="25" t="s">
        <v>661</v>
      </c>
      <c r="E145" s="51">
        <v>1829</v>
      </c>
      <c r="F145" s="7">
        <v>1701372.38</v>
      </c>
      <c r="G145" s="8">
        <f t="shared" si="4"/>
        <v>3.1891102055735731E-4</v>
      </c>
      <c r="I145" s="43"/>
    </row>
    <row r="146" spans="1:9" x14ac:dyDescent="0.25">
      <c r="A146" s="25" t="s">
        <v>544</v>
      </c>
      <c r="B146" s="25" t="s">
        <v>543</v>
      </c>
      <c r="C146" s="9" t="s">
        <v>545</v>
      </c>
      <c r="D146" s="25" t="s">
        <v>537</v>
      </c>
      <c r="E146" s="39">
        <v>21218</v>
      </c>
      <c r="F146" s="7">
        <v>19922853.280000001</v>
      </c>
      <c r="G146" s="8">
        <f t="shared" si="4"/>
        <v>3.7344073211881424E-3</v>
      </c>
      <c r="I146" s="43"/>
    </row>
    <row r="147" spans="1:9" ht="30" x14ac:dyDescent="0.25">
      <c r="A147" s="25" t="s">
        <v>542</v>
      </c>
      <c r="B147" s="25" t="s">
        <v>541</v>
      </c>
      <c r="C147" s="9" t="s">
        <v>546</v>
      </c>
      <c r="D147" s="25" t="s">
        <v>538</v>
      </c>
      <c r="E147" s="39">
        <v>10000</v>
      </c>
      <c r="F147" s="7">
        <v>9642000</v>
      </c>
      <c r="G147" s="8">
        <f t="shared" si="4"/>
        <v>1.8073292457081263E-3</v>
      </c>
      <c r="I147" s="43"/>
    </row>
    <row r="148" spans="1:9" ht="30" x14ac:dyDescent="0.25">
      <c r="A148" s="25" t="s">
        <v>625</v>
      </c>
      <c r="B148" s="25" t="s">
        <v>543</v>
      </c>
      <c r="C148" s="80" t="s">
        <v>545</v>
      </c>
      <c r="D148" s="25" t="s">
        <v>622</v>
      </c>
      <c r="E148" s="39">
        <v>11541</v>
      </c>
      <c r="F148" s="7">
        <v>10205821.710000001</v>
      </c>
      <c r="G148" s="8">
        <f t="shared" si="4"/>
        <v>1.9130139030248828E-3</v>
      </c>
      <c r="I148" s="43"/>
    </row>
    <row r="149" spans="1:9" x14ac:dyDescent="0.25">
      <c r="A149" s="25" t="s">
        <v>558</v>
      </c>
      <c r="B149" s="25" t="s">
        <v>199</v>
      </c>
      <c r="C149" s="80" t="s">
        <v>200</v>
      </c>
      <c r="D149" s="25" t="s">
        <v>559</v>
      </c>
      <c r="E149" s="39">
        <v>10000</v>
      </c>
      <c r="F149" s="7">
        <v>9449000</v>
      </c>
      <c r="G149" s="8">
        <f t="shared" si="4"/>
        <v>1.7711526698502473E-3</v>
      </c>
      <c r="I149" s="43"/>
    </row>
    <row r="150" spans="1:9" x14ac:dyDescent="0.25">
      <c r="A150" s="25" t="s">
        <v>560</v>
      </c>
      <c r="B150" s="25" t="s">
        <v>515</v>
      </c>
      <c r="C150" s="9" t="s">
        <v>517</v>
      </c>
      <c r="D150" s="25" t="s">
        <v>561</v>
      </c>
      <c r="E150" s="39">
        <v>10000</v>
      </c>
      <c r="F150" s="7">
        <v>9821200</v>
      </c>
      <c r="G150" s="8">
        <f t="shared" si="4"/>
        <v>1.8409191026704677E-3</v>
      </c>
      <c r="I150" s="43"/>
    </row>
    <row r="151" spans="1:9" x14ac:dyDescent="0.25">
      <c r="A151" s="25" t="s">
        <v>593</v>
      </c>
      <c r="B151" s="25" t="s">
        <v>135</v>
      </c>
      <c r="C151" s="25" t="s">
        <v>136</v>
      </c>
      <c r="D151" s="25" t="s">
        <v>595</v>
      </c>
      <c r="E151" s="39">
        <v>32509</v>
      </c>
      <c r="F151" s="7">
        <v>27933358.25</v>
      </c>
      <c r="G151" s="8">
        <f t="shared" si="4"/>
        <v>5.2359235942820333E-3</v>
      </c>
      <c r="I151" s="43"/>
    </row>
    <row r="152" spans="1:9" x14ac:dyDescent="0.25">
      <c r="A152" s="25" t="s">
        <v>592</v>
      </c>
      <c r="B152" s="65" t="s">
        <v>135</v>
      </c>
      <c r="C152" s="80" t="s">
        <v>136</v>
      </c>
      <c r="D152" s="25" t="s">
        <v>594</v>
      </c>
      <c r="E152" s="39">
        <v>30000</v>
      </c>
      <c r="F152" s="7">
        <v>25719000</v>
      </c>
      <c r="G152" s="8">
        <f t="shared" si="4"/>
        <v>4.8208567590092618E-3</v>
      </c>
      <c r="I152" s="43"/>
    </row>
    <row r="153" spans="1:9" x14ac:dyDescent="0.25">
      <c r="A153" s="25" t="s">
        <v>570</v>
      </c>
      <c r="B153" s="25" t="s">
        <v>569</v>
      </c>
      <c r="C153" s="9" t="s">
        <v>571</v>
      </c>
      <c r="D153" s="25" t="s">
        <v>562</v>
      </c>
      <c r="E153" s="39">
        <v>10000</v>
      </c>
      <c r="F153" s="7">
        <v>9856641.8000000007</v>
      </c>
      <c r="G153" s="8">
        <f t="shared" si="4"/>
        <v>1.847562434101762E-3</v>
      </c>
      <c r="I153" s="43"/>
    </row>
    <row r="154" spans="1:9" x14ac:dyDescent="0.25">
      <c r="A154" s="25" t="s">
        <v>565</v>
      </c>
      <c r="B154" s="25" t="s">
        <v>234</v>
      </c>
      <c r="C154" s="67" t="s">
        <v>235</v>
      </c>
      <c r="D154" s="25" t="s">
        <v>563</v>
      </c>
      <c r="E154" s="39">
        <v>7000</v>
      </c>
      <c r="F154" s="7">
        <v>6969480</v>
      </c>
      <c r="G154" s="8">
        <f t="shared" si="4"/>
        <v>1.3063830150775639E-3</v>
      </c>
      <c r="I154" s="43"/>
    </row>
    <row r="155" spans="1:9" ht="30" x14ac:dyDescent="0.25">
      <c r="A155" s="47" t="s">
        <v>567</v>
      </c>
      <c r="B155" s="47" t="s">
        <v>566</v>
      </c>
      <c r="C155" s="9" t="s">
        <v>568</v>
      </c>
      <c r="D155" s="47" t="s">
        <v>564</v>
      </c>
      <c r="E155" s="39">
        <v>28500</v>
      </c>
      <c r="F155" s="7">
        <v>28019775</v>
      </c>
      <c r="G155" s="8">
        <f t="shared" si="4"/>
        <v>5.2521218435657964E-3</v>
      </c>
      <c r="I155" s="43"/>
    </row>
    <row r="156" spans="1:9" x14ac:dyDescent="0.25">
      <c r="A156" s="47" t="s">
        <v>632</v>
      </c>
      <c r="B156" s="47" t="s">
        <v>236</v>
      </c>
      <c r="C156" s="65" t="s">
        <v>237</v>
      </c>
      <c r="D156" s="47" t="s">
        <v>633</v>
      </c>
      <c r="E156" s="39">
        <v>42000</v>
      </c>
      <c r="F156" s="7">
        <v>41209551</v>
      </c>
      <c r="G156" s="8">
        <f t="shared" si="4"/>
        <v>7.7244582788633647E-3</v>
      </c>
      <c r="I156" s="43"/>
    </row>
    <row r="157" spans="1:9" ht="30" x14ac:dyDescent="0.25">
      <c r="A157" s="25" t="s">
        <v>580</v>
      </c>
      <c r="B157" s="25" t="s">
        <v>151</v>
      </c>
      <c r="C157" s="80" t="s">
        <v>152</v>
      </c>
      <c r="D157" s="25" t="s">
        <v>581</v>
      </c>
      <c r="E157" s="39">
        <v>16000</v>
      </c>
      <c r="F157" s="7">
        <v>15418720</v>
      </c>
      <c r="G157" s="8">
        <f t="shared" si="4"/>
        <v>2.8901372731160342E-3</v>
      </c>
      <c r="I157" s="43"/>
    </row>
    <row r="158" spans="1:9" x14ac:dyDescent="0.25">
      <c r="A158" s="25" t="s">
        <v>635</v>
      </c>
      <c r="B158" s="25" t="s">
        <v>135</v>
      </c>
      <c r="C158" s="57" t="s">
        <v>136</v>
      </c>
      <c r="D158" s="25" t="s">
        <v>634</v>
      </c>
      <c r="E158" s="39">
        <v>49444</v>
      </c>
      <c r="F158" s="7">
        <v>57651361.600000001</v>
      </c>
      <c r="G158" s="8">
        <f t="shared" si="4"/>
        <v>1.0806367130737859E-2</v>
      </c>
      <c r="I158" s="43"/>
    </row>
    <row r="159" spans="1:9" ht="30" x14ac:dyDescent="0.25">
      <c r="A159" s="80" t="s">
        <v>588</v>
      </c>
      <c r="B159" s="80" t="s">
        <v>177</v>
      </c>
      <c r="C159" s="80" t="s">
        <v>178</v>
      </c>
      <c r="D159" s="80" t="s">
        <v>589</v>
      </c>
      <c r="E159" s="39">
        <v>22000</v>
      </c>
      <c r="F159" s="7">
        <v>21064780</v>
      </c>
      <c r="G159" s="8">
        <f t="shared" si="4"/>
        <v>3.9484539461115565E-3</v>
      </c>
      <c r="I159" s="43"/>
    </row>
    <row r="160" spans="1:9" x14ac:dyDescent="0.25">
      <c r="A160" s="80" t="s">
        <v>590</v>
      </c>
      <c r="B160" s="80" t="s">
        <v>515</v>
      </c>
      <c r="C160" s="9" t="s">
        <v>517</v>
      </c>
      <c r="D160" s="80" t="s">
        <v>591</v>
      </c>
      <c r="E160" s="39">
        <v>91000</v>
      </c>
      <c r="F160" s="7">
        <v>87362120</v>
      </c>
      <c r="G160" s="8">
        <f t="shared" si="4"/>
        <v>1.6375452649145698E-2</v>
      </c>
      <c r="I160" s="43"/>
    </row>
    <row r="161" spans="1:9" x14ac:dyDescent="0.25">
      <c r="A161" s="25" t="s">
        <v>729</v>
      </c>
      <c r="B161" s="25" t="s">
        <v>236</v>
      </c>
      <c r="C161" s="71" t="s">
        <v>237</v>
      </c>
      <c r="D161" s="25" t="s">
        <v>730</v>
      </c>
      <c r="E161" s="39">
        <v>81300</v>
      </c>
      <c r="F161" s="7">
        <v>81540648</v>
      </c>
      <c r="G161" s="8">
        <f t="shared" si="4"/>
        <v>1.5284256154780318E-2</v>
      </c>
      <c r="I161" s="43"/>
    </row>
    <row r="162" spans="1:9" x14ac:dyDescent="0.25">
      <c r="A162" s="25" t="s">
        <v>609</v>
      </c>
      <c r="B162" s="25" t="s">
        <v>171</v>
      </c>
      <c r="C162" s="75" t="s">
        <v>172</v>
      </c>
      <c r="D162" s="25" t="s">
        <v>608</v>
      </c>
      <c r="E162" s="39">
        <v>27000</v>
      </c>
      <c r="F162" s="7">
        <v>26429760</v>
      </c>
      <c r="G162" s="8">
        <f t="shared" si="4"/>
        <v>4.9540840287333344E-3</v>
      </c>
      <c r="I162" s="43"/>
    </row>
    <row r="163" spans="1:9" x14ac:dyDescent="0.25">
      <c r="A163" s="25" t="s">
        <v>666</v>
      </c>
      <c r="B163" s="25" t="s">
        <v>667</v>
      </c>
      <c r="C163" s="9" t="s">
        <v>606</v>
      </c>
      <c r="D163" s="25" t="s">
        <v>657</v>
      </c>
      <c r="E163" s="51">
        <v>801</v>
      </c>
      <c r="F163" s="7">
        <v>814661.56</v>
      </c>
      <c r="G163" s="8">
        <f t="shared" si="4"/>
        <v>1.5270293121159568E-4</v>
      </c>
      <c r="I163" s="43"/>
    </row>
    <row r="164" spans="1:9" ht="30" x14ac:dyDescent="0.25">
      <c r="A164" s="67" t="s">
        <v>688</v>
      </c>
      <c r="B164" s="67" t="s">
        <v>689</v>
      </c>
      <c r="C164" s="9" t="s">
        <v>690</v>
      </c>
      <c r="D164" s="67" t="s">
        <v>687</v>
      </c>
      <c r="E164" s="39">
        <v>15000</v>
      </c>
      <c r="F164" s="7">
        <v>14892300</v>
      </c>
      <c r="G164" s="8">
        <f t="shared" si="4"/>
        <v>2.7914633194211914E-3</v>
      </c>
      <c r="I164" s="43"/>
    </row>
    <row r="165" spans="1:9" x14ac:dyDescent="0.25">
      <c r="A165" s="25" t="s">
        <v>624</v>
      </c>
      <c r="B165" s="25" t="s">
        <v>171</v>
      </c>
      <c r="C165" s="75" t="s">
        <v>172</v>
      </c>
      <c r="D165" s="25" t="s">
        <v>623</v>
      </c>
      <c r="E165" s="39">
        <v>25000</v>
      </c>
      <c r="F165" s="7">
        <v>25248750</v>
      </c>
      <c r="G165" s="8">
        <f t="shared" ref="G165:G184" si="5">F165/$F$270</f>
        <v>4.7327115009928493E-3</v>
      </c>
      <c r="I165" s="43"/>
    </row>
    <row r="166" spans="1:9" x14ac:dyDescent="0.25">
      <c r="A166" s="25" t="s">
        <v>713</v>
      </c>
      <c r="B166" s="25" t="s">
        <v>246</v>
      </c>
      <c r="C166" s="80" t="s">
        <v>247</v>
      </c>
      <c r="D166" s="25" t="s">
        <v>710</v>
      </c>
      <c r="E166" s="39">
        <v>70300</v>
      </c>
      <c r="F166" s="7">
        <v>71177302</v>
      </c>
      <c r="G166" s="8">
        <f t="shared" si="5"/>
        <v>1.3341715363534486E-2</v>
      </c>
      <c r="I166" s="43"/>
    </row>
    <row r="167" spans="1:9" ht="30" x14ac:dyDescent="0.25">
      <c r="A167" s="25" t="s">
        <v>684</v>
      </c>
      <c r="B167" s="25" t="s">
        <v>685</v>
      </c>
      <c r="C167" s="9" t="s">
        <v>686</v>
      </c>
      <c r="D167" s="25" t="s">
        <v>683</v>
      </c>
      <c r="E167" s="39">
        <v>14844</v>
      </c>
      <c r="F167" s="7">
        <v>15244202.32</v>
      </c>
      <c r="G167" s="8">
        <f t="shared" si="5"/>
        <v>2.8574250861260805E-3</v>
      </c>
      <c r="I167" s="43"/>
    </row>
    <row r="168" spans="1:9" ht="29.25" customHeight="1" x14ac:dyDescent="0.25">
      <c r="A168" s="25" t="s">
        <v>308</v>
      </c>
      <c r="B168" s="25" t="s">
        <v>197</v>
      </c>
      <c r="C168" s="75" t="s">
        <v>198</v>
      </c>
      <c r="D168" s="75" t="s">
        <v>642</v>
      </c>
      <c r="E168" s="39">
        <v>89850</v>
      </c>
      <c r="F168" s="7">
        <v>90602044.5</v>
      </c>
      <c r="G168" s="8">
        <f t="shared" si="5"/>
        <v>1.6982755107425751E-2</v>
      </c>
      <c r="I168" s="43"/>
    </row>
    <row r="169" spans="1:9" ht="36" customHeight="1" x14ac:dyDescent="0.25">
      <c r="A169" s="25" t="s">
        <v>643</v>
      </c>
      <c r="B169" s="25" t="s">
        <v>171</v>
      </c>
      <c r="C169" s="75" t="s">
        <v>172</v>
      </c>
      <c r="D169" s="25" t="s">
        <v>644</v>
      </c>
      <c r="E169" s="39">
        <v>45000</v>
      </c>
      <c r="F169" s="7">
        <v>44014500</v>
      </c>
      <c r="G169" s="8">
        <f t="shared" si="5"/>
        <v>8.2502274512777762E-3</v>
      </c>
      <c r="I169" s="43"/>
    </row>
    <row r="170" spans="1:9" ht="26.25" customHeight="1" x14ac:dyDescent="0.25">
      <c r="A170" s="25" t="s">
        <v>655</v>
      </c>
      <c r="B170" s="25" t="s">
        <v>145</v>
      </c>
      <c r="C170" s="80" t="s">
        <v>146</v>
      </c>
      <c r="D170" s="25" t="s">
        <v>656</v>
      </c>
      <c r="E170" s="39">
        <v>65000</v>
      </c>
      <c r="F170" s="7">
        <v>68552900</v>
      </c>
      <c r="G170" s="8">
        <f t="shared" si="5"/>
        <v>1.2849788534339827E-2</v>
      </c>
      <c r="I170" s="43"/>
    </row>
    <row r="171" spans="1:9" ht="27.75" customHeight="1" x14ac:dyDescent="0.25">
      <c r="A171" s="57" t="s">
        <v>653</v>
      </c>
      <c r="B171" s="57" t="s">
        <v>209</v>
      </c>
      <c r="C171" s="75" t="s">
        <v>210</v>
      </c>
      <c r="D171" s="57" t="s">
        <v>654</v>
      </c>
      <c r="E171" s="39">
        <v>42498</v>
      </c>
      <c r="F171" s="7">
        <v>44493281.100000001</v>
      </c>
      <c r="G171" s="8">
        <f t="shared" si="5"/>
        <v>8.3399718076688067E-3</v>
      </c>
      <c r="I171" s="43"/>
    </row>
    <row r="172" spans="1:9" ht="31.5" customHeight="1" x14ac:dyDescent="0.25">
      <c r="A172" s="25" t="s">
        <v>671</v>
      </c>
      <c r="B172" s="25" t="s">
        <v>248</v>
      </c>
      <c r="C172" s="47" t="s">
        <v>249</v>
      </c>
      <c r="D172" s="25" t="s">
        <v>672</v>
      </c>
      <c r="E172" s="39">
        <v>10000</v>
      </c>
      <c r="F172" s="7">
        <v>10426000</v>
      </c>
      <c r="G172" s="8">
        <f t="shared" si="5"/>
        <v>1.9542848699183701E-3</v>
      </c>
      <c r="I172" s="43"/>
    </row>
    <row r="173" spans="1:9" ht="30.75" customHeight="1" x14ac:dyDescent="0.25">
      <c r="A173" s="65" t="s">
        <v>673</v>
      </c>
      <c r="B173" s="65" t="s">
        <v>569</v>
      </c>
      <c r="C173" s="9" t="s">
        <v>571</v>
      </c>
      <c r="D173" s="65" t="s">
        <v>674</v>
      </c>
      <c r="E173" s="39">
        <v>28000</v>
      </c>
      <c r="F173" s="7">
        <v>28379120</v>
      </c>
      <c r="G173" s="8">
        <f t="shared" si="5"/>
        <v>5.3194786915018045E-3</v>
      </c>
      <c r="I173" s="43"/>
    </row>
    <row r="174" spans="1:9" ht="30.75" customHeight="1" x14ac:dyDescent="0.25">
      <c r="A174" s="25" t="s">
        <v>675</v>
      </c>
      <c r="B174" s="25" t="s">
        <v>246</v>
      </c>
      <c r="C174" s="25" t="s">
        <v>247</v>
      </c>
      <c r="D174" s="25" t="s">
        <v>676</v>
      </c>
      <c r="E174" s="39">
        <v>86000</v>
      </c>
      <c r="F174" s="7">
        <v>89172540</v>
      </c>
      <c r="G174" s="8">
        <f t="shared" si="5"/>
        <v>1.6714803926164458E-2</v>
      </c>
      <c r="I174" s="43"/>
    </row>
    <row r="175" spans="1:9" ht="30.75" customHeight="1" x14ac:dyDescent="0.25">
      <c r="A175" s="25" t="s">
        <v>682</v>
      </c>
      <c r="B175" s="25" t="s">
        <v>141</v>
      </c>
      <c r="C175" s="75" t="s">
        <v>142</v>
      </c>
      <c r="D175" s="25" t="s">
        <v>681</v>
      </c>
      <c r="E175" s="39">
        <v>50000</v>
      </c>
      <c r="F175" s="7">
        <v>51316000</v>
      </c>
      <c r="G175" s="8">
        <f t="shared" si="5"/>
        <v>9.6188454234347864E-3</v>
      </c>
      <c r="I175" s="43"/>
    </row>
    <row r="176" spans="1:9" ht="30.75" customHeight="1" x14ac:dyDescent="0.25">
      <c r="A176" s="25" t="s">
        <v>680</v>
      </c>
      <c r="B176" s="25" t="s">
        <v>226</v>
      </c>
      <c r="C176" s="80" t="s">
        <v>227</v>
      </c>
      <c r="D176" s="25" t="s">
        <v>679</v>
      </c>
      <c r="E176" s="39">
        <v>19800</v>
      </c>
      <c r="F176" s="7">
        <v>19800000</v>
      </c>
      <c r="G176" s="8">
        <f t="shared" si="5"/>
        <v>3.7113792849015662E-3</v>
      </c>
      <c r="I176" s="43"/>
    </row>
    <row r="177" spans="1:9" ht="30.75" customHeight="1" x14ac:dyDescent="0.25">
      <c r="A177" s="75" t="s">
        <v>700</v>
      </c>
      <c r="B177" s="75" t="s">
        <v>141</v>
      </c>
      <c r="C177" s="75" t="s">
        <v>142</v>
      </c>
      <c r="D177" s="75" t="s">
        <v>699</v>
      </c>
      <c r="E177" s="39">
        <v>10000</v>
      </c>
      <c r="F177" s="7">
        <v>10258500</v>
      </c>
      <c r="G177" s="8">
        <f t="shared" si="5"/>
        <v>1.9228881007152887E-3</v>
      </c>
      <c r="I177" s="43"/>
    </row>
    <row r="178" spans="1:9" ht="30.75" customHeight="1" x14ac:dyDescent="0.25">
      <c r="A178" s="25" t="s">
        <v>735</v>
      </c>
      <c r="B178" s="25" t="s">
        <v>226</v>
      </c>
      <c r="C178" s="75" t="s">
        <v>227</v>
      </c>
      <c r="D178" s="32" t="s">
        <v>733</v>
      </c>
      <c r="E178" s="39">
        <v>20000</v>
      </c>
      <c r="F178" s="7">
        <v>19636800</v>
      </c>
      <c r="G178" s="8">
        <f t="shared" si="5"/>
        <v>3.680788522310862E-3</v>
      </c>
      <c r="I178" s="43"/>
    </row>
    <row r="179" spans="1:9" ht="30.75" customHeight="1" x14ac:dyDescent="0.25">
      <c r="A179" s="72" t="s">
        <v>329</v>
      </c>
      <c r="B179" s="72" t="s">
        <v>213</v>
      </c>
      <c r="C179" s="75" t="s">
        <v>214</v>
      </c>
      <c r="D179" s="72" t="s">
        <v>703</v>
      </c>
      <c r="E179" s="39">
        <v>22100</v>
      </c>
      <c r="F179" s="7">
        <v>22465313</v>
      </c>
      <c r="G179" s="8">
        <f t="shared" si="5"/>
        <v>4.2109746109611039E-3</v>
      </c>
      <c r="I179" s="43"/>
    </row>
    <row r="180" spans="1:9" ht="15" customHeight="1" x14ac:dyDescent="0.25">
      <c r="A180" s="72" t="s">
        <v>714</v>
      </c>
      <c r="B180" s="72" t="s">
        <v>189</v>
      </c>
      <c r="C180" s="75" t="s">
        <v>190</v>
      </c>
      <c r="D180" s="72" t="s">
        <v>711</v>
      </c>
      <c r="E180" s="39">
        <v>75154</v>
      </c>
      <c r="F180" s="7">
        <v>76744437.140000001</v>
      </c>
      <c r="G180" s="8">
        <f t="shared" si="5"/>
        <v>1.4385238092566989E-2</v>
      </c>
      <c r="I180" s="43"/>
    </row>
    <row r="181" spans="1:9" x14ac:dyDescent="0.25">
      <c r="A181" s="65" t="s">
        <v>741</v>
      </c>
      <c r="B181" s="65" t="s">
        <v>135</v>
      </c>
      <c r="C181" s="75" t="s">
        <v>136</v>
      </c>
      <c r="D181" s="65" t="s">
        <v>740</v>
      </c>
      <c r="E181" s="39">
        <v>30255</v>
      </c>
      <c r="F181" s="7">
        <v>29690596.789999999</v>
      </c>
      <c r="G181" s="8">
        <f t="shared" si="5"/>
        <v>5.5653063577157033E-3</v>
      </c>
      <c r="I181" s="43"/>
    </row>
    <row r="182" spans="1:9" ht="30" x14ac:dyDescent="0.25">
      <c r="A182" s="75" t="s">
        <v>732</v>
      </c>
      <c r="B182" s="75" t="s">
        <v>169</v>
      </c>
      <c r="C182" s="75" t="s">
        <v>170</v>
      </c>
      <c r="D182" s="75" t="s">
        <v>731</v>
      </c>
      <c r="E182" s="39">
        <v>15000</v>
      </c>
      <c r="F182" s="7">
        <v>15048900</v>
      </c>
      <c r="G182" s="8">
        <f t="shared" si="5"/>
        <v>2.8208169555835948E-3</v>
      </c>
      <c r="I182" s="43"/>
    </row>
    <row r="183" spans="1:9" x14ac:dyDescent="0.25">
      <c r="A183" s="80" t="s">
        <v>737</v>
      </c>
      <c r="B183" s="80" t="s">
        <v>739</v>
      </c>
      <c r="C183" s="9" t="s">
        <v>738</v>
      </c>
      <c r="D183" s="80" t="s">
        <v>736</v>
      </c>
      <c r="E183" s="39">
        <v>33000</v>
      </c>
      <c r="F183" s="7">
        <v>33016830</v>
      </c>
      <c r="G183" s="8">
        <f t="shared" si="5"/>
        <v>6.1887868138947762E-3</v>
      </c>
      <c r="I183" s="43"/>
    </row>
    <row r="184" spans="1:9" x14ac:dyDescent="0.25">
      <c r="A184" s="25" t="s">
        <v>252</v>
      </c>
      <c r="B184" s="25"/>
      <c r="C184" s="75"/>
      <c r="D184" s="25"/>
      <c r="E184" s="39"/>
      <c r="F184" s="7">
        <f>SUM(F5:F183)</f>
        <v>4886151997.0600033</v>
      </c>
      <c r="G184" s="8">
        <f t="shared" si="5"/>
        <v>0.91587693458428854</v>
      </c>
    </row>
    <row r="185" spans="1:9" x14ac:dyDescent="0.25">
      <c r="A185" s="13"/>
      <c r="B185" s="13"/>
      <c r="C185" s="13"/>
      <c r="D185" s="13"/>
      <c r="E185" s="14"/>
      <c r="F185" s="15"/>
      <c r="G185" s="16"/>
    </row>
    <row r="186" spans="1:9" x14ac:dyDescent="0.25">
      <c r="A186" s="17" t="s">
        <v>430</v>
      </c>
      <c r="B186" s="13"/>
      <c r="C186" s="13"/>
      <c r="D186" s="13"/>
      <c r="E186" s="14"/>
      <c r="F186" s="15"/>
      <c r="G186" s="16"/>
    </row>
    <row r="187" spans="1:9" ht="30" x14ac:dyDescent="0.25">
      <c r="A187" s="25" t="s">
        <v>0</v>
      </c>
      <c r="B187" s="25" t="s">
        <v>20</v>
      </c>
      <c r="C187" s="75" t="s">
        <v>1</v>
      </c>
      <c r="D187" s="25" t="s">
        <v>22</v>
      </c>
      <c r="E187" s="75" t="s">
        <v>10</v>
      </c>
      <c r="F187" s="75" t="s">
        <v>6</v>
      </c>
      <c r="G187" s="75" t="s">
        <v>2</v>
      </c>
    </row>
    <row r="188" spans="1:9" ht="30" x14ac:dyDescent="0.25">
      <c r="A188" s="25" t="s">
        <v>345</v>
      </c>
      <c r="B188" s="25" t="s">
        <v>238</v>
      </c>
      <c r="C188" s="25" t="s">
        <v>239</v>
      </c>
      <c r="D188" s="25" t="s">
        <v>126</v>
      </c>
      <c r="E188" s="6">
        <v>103920</v>
      </c>
      <c r="F188" s="7">
        <v>9714389.0999999996</v>
      </c>
      <c r="G188" s="8">
        <f t="shared" ref="G188:G201" si="6">F188/$F$270</f>
        <v>1.8208981046067458E-3</v>
      </c>
    </row>
    <row r="189" spans="1:9" ht="30" x14ac:dyDescent="0.25">
      <c r="A189" s="25" t="s">
        <v>346</v>
      </c>
      <c r="B189" s="25" t="s">
        <v>189</v>
      </c>
      <c r="C189" s="25" t="s">
        <v>190</v>
      </c>
      <c r="D189" s="25" t="s">
        <v>128</v>
      </c>
      <c r="E189" s="6">
        <v>985</v>
      </c>
      <c r="F189" s="7">
        <v>21443450</v>
      </c>
      <c r="G189" s="8">
        <f t="shared" si="6"/>
        <v>4.0194331377183075E-3</v>
      </c>
    </row>
    <row r="190" spans="1:9" ht="28.5" customHeight="1" x14ac:dyDescent="0.25">
      <c r="A190" s="25" t="s">
        <v>347</v>
      </c>
      <c r="B190" s="25" t="s">
        <v>240</v>
      </c>
      <c r="C190" s="25" t="s">
        <v>241</v>
      </c>
      <c r="D190" s="25" t="s">
        <v>127</v>
      </c>
      <c r="E190" s="6">
        <v>116400</v>
      </c>
      <c r="F190" s="7">
        <v>36378600</v>
      </c>
      <c r="G190" s="8">
        <f t="shared" si="6"/>
        <v>6.8189284067535407E-3</v>
      </c>
    </row>
    <row r="191" spans="1:9" ht="30" x14ac:dyDescent="0.25">
      <c r="A191" s="25" t="s">
        <v>349</v>
      </c>
      <c r="B191" s="25" t="s">
        <v>197</v>
      </c>
      <c r="C191" s="25" t="s">
        <v>198</v>
      </c>
      <c r="D191" s="25" t="s">
        <v>130</v>
      </c>
      <c r="E191" s="6">
        <v>37950</v>
      </c>
      <c r="F191" s="7">
        <v>10751235</v>
      </c>
      <c r="G191" s="8">
        <f t="shared" si="6"/>
        <v>2.0152480235408428E-3</v>
      </c>
    </row>
    <row r="192" spans="1:9" ht="30" x14ac:dyDescent="0.25">
      <c r="A192" s="25" t="s">
        <v>348</v>
      </c>
      <c r="B192" s="25" t="s">
        <v>242</v>
      </c>
      <c r="C192" s="75" t="s">
        <v>243</v>
      </c>
      <c r="D192" s="25" t="s">
        <v>129</v>
      </c>
      <c r="E192" s="6">
        <v>3525</v>
      </c>
      <c r="F192" s="7">
        <v>22417862.5</v>
      </c>
      <c r="G192" s="8">
        <f t="shared" si="6"/>
        <v>4.2020803279935164E-3</v>
      </c>
    </row>
    <row r="193" spans="1:7" ht="26.25" customHeight="1" x14ac:dyDescent="0.25">
      <c r="A193" s="25" t="s">
        <v>355</v>
      </c>
      <c r="B193" s="25" t="s">
        <v>236</v>
      </c>
      <c r="C193" s="25" t="s">
        <v>237</v>
      </c>
      <c r="D193" s="25" t="s">
        <v>133</v>
      </c>
      <c r="E193" s="6">
        <v>149210</v>
      </c>
      <c r="F193" s="7">
        <v>35301654.899999999</v>
      </c>
      <c r="G193" s="8">
        <f t="shared" si="6"/>
        <v>6.6170621575052458E-3</v>
      </c>
    </row>
    <row r="194" spans="1:7" ht="30.75" customHeight="1" x14ac:dyDescent="0.25">
      <c r="A194" s="25" t="s">
        <v>353</v>
      </c>
      <c r="B194" s="25" t="s">
        <v>220</v>
      </c>
      <c r="C194" s="25" t="s">
        <v>221</v>
      </c>
      <c r="D194" s="25" t="s">
        <v>134</v>
      </c>
      <c r="E194" s="6">
        <v>9135</v>
      </c>
      <c r="F194" s="7">
        <v>4476150</v>
      </c>
      <c r="G194" s="8">
        <f t="shared" si="6"/>
        <v>8.3902476697536089E-4</v>
      </c>
    </row>
    <row r="195" spans="1:7" ht="27.75" customHeight="1" x14ac:dyDescent="0.25">
      <c r="A195" s="25" t="s">
        <v>532</v>
      </c>
      <c r="B195" s="25" t="s">
        <v>531</v>
      </c>
      <c r="C195" s="25" t="s">
        <v>534</v>
      </c>
      <c r="D195" s="25" t="s">
        <v>529</v>
      </c>
      <c r="E195" s="6">
        <v>48810</v>
      </c>
      <c r="F195" s="7">
        <v>7907910.5999999996</v>
      </c>
      <c r="G195" s="8">
        <f t="shared" si="6"/>
        <v>1.4822856357420966E-3</v>
      </c>
    </row>
    <row r="196" spans="1:7" ht="27.75" customHeight="1" x14ac:dyDescent="0.25">
      <c r="A196" s="25" t="s">
        <v>533</v>
      </c>
      <c r="B196" s="25" t="s">
        <v>215</v>
      </c>
      <c r="C196" s="25" t="s">
        <v>216</v>
      </c>
      <c r="D196" s="25" t="s">
        <v>530</v>
      </c>
      <c r="E196" s="6">
        <v>7632</v>
      </c>
      <c r="F196" s="7">
        <v>9550875</v>
      </c>
      <c r="G196" s="8">
        <f t="shared" si="6"/>
        <v>1.7902484660446587E-3</v>
      </c>
    </row>
    <row r="197" spans="1:7" ht="30" x14ac:dyDescent="0.25">
      <c r="A197" s="25" t="s">
        <v>646</v>
      </c>
      <c r="B197" s="25" t="s">
        <v>647</v>
      </c>
      <c r="C197" s="9" t="s">
        <v>645</v>
      </c>
      <c r="D197" s="25" t="s">
        <v>555</v>
      </c>
      <c r="E197" s="6">
        <v>91010</v>
      </c>
      <c r="F197" s="7">
        <v>4031699.3</v>
      </c>
      <c r="G197" s="8">
        <f t="shared" si="6"/>
        <v>7.5571541742283557E-4</v>
      </c>
    </row>
    <row r="198" spans="1:7" ht="30" customHeight="1" x14ac:dyDescent="0.25">
      <c r="A198" s="75" t="s">
        <v>351</v>
      </c>
      <c r="B198" s="75" t="s">
        <v>244</v>
      </c>
      <c r="C198" s="75" t="s">
        <v>245</v>
      </c>
      <c r="D198" s="75" t="s">
        <v>131</v>
      </c>
      <c r="E198" s="6">
        <v>11024</v>
      </c>
      <c r="F198" s="7">
        <v>14838935</v>
      </c>
      <c r="G198" s="8">
        <f t="shared" si="6"/>
        <v>2.7814604024747891E-3</v>
      </c>
    </row>
    <row r="199" spans="1:7" ht="16.5" customHeight="1" x14ac:dyDescent="0.25">
      <c r="A199" s="75" t="s">
        <v>350</v>
      </c>
      <c r="B199" s="75" t="s">
        <v>203</v>
      </c>
      <c r="C199" s="75" t="s">
        <v>204</v>
      </c>
      <c r="D199" s="75" t="s">
        <v>132</v>
      </c>
      <c r="E199" s="6">
        <v>44964</v>
      </c>
      <c r="F199" s="7">
        <v>21434429.350000001</v>
      </c>
      <c r="G199" s="8">
        <f t="shared" si="6"/>
        <v>4.0177422764280882E-3</v>
      </c>
    </row>
    <row r="200" spans="1:7" x14ac:dyDescent="0.25">
      <c r="A200" s="75" t="s">
        <v>604</v>
      </c>
      <c r="B200" s="75" t="s">
        <v>605</v>
      </c>
      <c r="C200" s="9" t="s">
        <v>606</v>
      </c>
      <c r="D200" s="75" t="s">
        <v>607</v>
      </c>
      <c r="E200" s="6">
        <v>393380000</v>
      </c>
      <c r="F200" s="7">
        <v>14158000.199999999</v>
      </c>
      <c r="G200" s="8">
        <f t="shared" si="6"/>
        <v>2.6538236695915268E-3</v>
      </c>
    </row>
    <row r="201" spans="1:7" x14ac:dyDescent="0.25">
      <c r="A201" s="25" t="s">
        <v>252</v>
      </c>
      <c r="B201" s="25"/>
      <c r="C201" s="25"/>
      <c r="D201" s="75"/>
      <c r="E201" s="6"/>
      <c r="F201" s="7">
        <f>SUM(F188:F200)</f>
        <v>212405190.94999999</v>
      </c>
      <c r="G201" s="8">
        <f t="shared" si="6"/>
        <v>3.9813950792797551E-2</v>
      </c>
    </row>
    <row r="202" spans="1:7" x14ac:dyDescent="0.25">
      <c r="A202" s="13"/>
      <c r="B202" s="13"/>
      <c r="C202" s="13"/>
      <c r="D202" s="13"/>
      <c r="E202" s="14"/>
      <c r="F202" s="15"/>
      <c r="G202" s="16"/>
    </row>
    <row r="203" spans="1:7" x14ac:dyDescent="0.25">
      <c r="A203" s="3" t="s">
        <v>431</v>
      </c>
    </row>
    <row r="204" spans="1:7" ht="28.5" customHeight="1" x14ac:dyDescent="0.25">
      <c r="A204" s="25" t="s">
        <v>3</v>
      </c>
      <c r="B204" s="25" t="s">
        <v>1</v>
      </c>
      <c r="C204" s="25" t="s">
        <v>439</v>
      </c>
      <c r="D204" s="25" t="s">
        <v>7</v>
      </c>
      <c r="E204" s="25" t="s">
        <v>5</v>
      </c>
      <c r="F204" s="25" t="s">
        <v>12</v>
      </c>
      <c r="G204" s="25" t="s">
        <v>2</v>
      </c>
    </row>
    <row r="205" spans="1:7" ht="16.5" customHeight="1" x14ac:dyDescent="0.25">
      <c r="A205" s="25" t="s">
        <v>252</v>
      </c>
      <c r="B205" s="25"/>
      <c r="C205" s="25"/>
      <c r="D205" s="25"/>
      <c r="E205" s="6"/>
      <c r="F205" s="7"/>
      <c r="G205" s="8"/>
    </row>
    <row r="207" spans="1:7" ht="45" customHeight="1" x14ac:dyDescent="0.25">
      <c r="A207" s="3" t="s">
        <v>432</v>
      </c>
    </row>
    <row r="208" spans="1:7" ht="111" customHeight="1" x14ac:dyDescent="0.25">
      <c r="A208" s="25" t="s">
        <v>11</v>
      </c>
      <c r="B208" s="25" t="s">
        <v>8</v>
      </c>
      <c r="C208" s="25" t="s">
        <v>9</v>
      </c>
      <c r="D208" s="25" t="s">
        <v>17</v>
      </c>
      <c r="E208" s="25" t="s">
        <v>10</v>
      </c>
      <c r="F208" s="25" t="s">
        <v>6</v>
      </c>
      <c r="G208" s="25" t="s">
        <v>2</v>
      </c>
    </row>
    <row r="209" spans="1:9" x14ac:dyDescent="0.25">
      <c r="A209" s="25" t="s">
        <v>252</v>
      </c>
      <c r="B209" s="25"/>
      <c r="C209" s="25"/>
      <c r="D209" s="25"/>
      <c r="E209" s="6"/>
      <c r="F209" s="7"/>
      <c r="G209" s="8"/>
    </row>
    <row r="211" spans="1:9" ht="58.5" customHeight="1" x14ac:dyDescent="0.25">
      <c r="A211" s="3" t="s">
        <v>433</v>
      </c>
    </row>
    <row r="212" spans="1:9" ht="17.25" customHeight="1" x14ac:dyDescent="0.25">
      <c r="A212" s="25" t="s">
        <v>15</v>
      </c>
      <c r="B212" s="25" t="s">
        <v>14</v>
      </c>
      <c r="C212" s="25" t="s">
        <v>16</v>
      </c>
      <c r="D212" s="88" t="s">
        <v>13</v>
      </c>
      <c r="E212" s="89"/>
      <c r="F212" s="25" t="s">
        <v>6</v>
      </c>
      <c r="G212" s="25" t="s">
        <v>2</v>
      </c>
    </row>
    <row r="213" spans="1:9" x14ac:dyDescent="0.25">
      <c r="A213" s="25" t="s">
        <v>252</v>
      </c>
      <c r="B213" s="25"/>
      <c r="C213" s="25"/>
      <c r="D213" s="88"/>
      <c r="E213" s="89"/>
      <c r="F213" s="7"/>
      <c r="G213" s="8"/>
    </row>
    <row r="215" spans="1:9" ht="42.75" customHeight="1" x14ac:dyDescent="0.25">
      <c r="A215" s="3" t="s">
        <v>434</v>
      </c>
    </row>
    <row r="216" spans="1:9" ht="32.25" customHeight="1" x14ac:dyDescent="0.25">
      <c r="A216" s="25" t="s">
        <v>3</v>
      </c>
      <c r="B216" s="21" t="s">
        <v>1</v>
      </c>
      <c r="C216" s="25" t="s">
        <v>439</v>
      </c>
      <c r="D216" s="88" t="s">
        <v>4</v>
      </c>
      <c r="E216" s="89"/>
      <c r="F216" s="22" t="s">
        <v>18</v>
      </c>
      <c r="G216" s="44" t="s">
        <v>2</v>
      </c>
    </row>
    <row r="217" spans="1:9" x14ac:dyDescent="0.25">
      <c r="A217" s="25" t="s">
        <v>254</v>
      </c>
      <c r="B217" s="34">
        <v>1027700167110</v>
      </c>
      <c r="C217" s="35" t="s">
        <v>442</v>
      </c>
      <c r="D217" s="92" t="s">
        <v>253</v>
      </c>
      <c r="E217" s="92"/>
      <c r="F217" s="7">
        <v>34717.660000000003</v>
      </c>
      <c r="G217" s="8"/>
      <c r="H217" s="43"/>
      <c r="I217" s="43"/>
    </row>
    <row r="218" spans="1:9" x14ac:dyDescent="0.25">
      <c r="A218" s="25" t="s">
        <v>254</v>
      </c>
      <c r="B218" s="34">
        <v>1027700167110</v>
      </c>
      <c r="C218" s="35" t="s">
        <v>443</v>
      </c>
      <c r="D218" s="92" t="s">
        <v>253</v>
      </c>
      <c r="E218" s="92"/>
      <c r="F218" s="7">
        <v>22553.41</v>
      </c>
      <c r="G218" s="8"/>
      <c r="H218" s="43"/>
      <c r="I218" s="43"/>
    </row>
    <row r="219" spans="1:9" ht="28.5" customHeight="1" x14ac:dyDescent="0.25">
      <c r="A219" s="25" t="s">
        <v>254</v>
      </c>
      <c r="B219" s="34">
        <v>1027700167110</v>
      </c>
      <c r="C219" s="35" t="s">
        <v>441</v>
      </c>
      <c r="D219" s="92" t="s">
        <v>253</v>
      </c>
      <c r="E219" s="92"/>
      <c r="F219" s="7">
        <v>2544692.6</v>
      </c>
      <c r="G219" s="8"/>
      <c r="H219" s="43"/>
      <c r="I219" s="43"/>
    </row>
    <row r="220" spans="1:9" x14ac:dyDescent="0.25">
      <c r="A220" s="25" t="s">
        <v>254</v>
      </c>
      <c r="B220" s="34">
        <v>1027700167110</v>
      </c>
      <c r="C220" s="35" t="s">
        <v>440</v>
      </c>
      <c r="D220" s="92" t="s">
        <v>253</v>
      </c>
      <c r="E220" s="92"/>
      <c r="F220" s="7">
        <v>1600.67</v>
      </c>
      <c r="G220" s="8"/>
      <c r="H220" s="43"/>
      <c r="I220" s="43"/>
    </row>
    <row r="221" spans="1:9" ht="30" hidden="1" x14ac:dyDescent="0.25">
      <c r="A221" s="25" t="s">
        <v>255</v>
      </c>
      <c r="B221" s="34">
        <v>1027700167110</v>
      </c>
      <c r="C221" s="19" t="s">
        <v>715</v>
      </c>
      <c r="D221" s="93" t="s">
        <v>253</v>
      </c>
      <c r="E221" s="93"/>
      <c r="F221" s="7">
        <v>0</v>
      </c>
      <c r="G221" s="8"/>
      <c r="H221" s="43"/>
      <c r="I221" s="43"/>
    </row>
    <row r="222" spans="1:9" ht="30" hidden="1" customHeight="1" x14ac:dyDescent="0.25">
      <c r="A222" s="71" t="s">
        <v>255</v>
      </c>
      <c r="B222" s="34">
        <v>1027700167111</v>
      </c>
      <c r="C222" s="19" t="s">
        <v>691</v>
      </c>
      <c r="D222" s="93" t="s">
        <v>253</v>
      </c>
      <c r="E222" s="93"/>
      <c r="F222" s="7">
        <v>0</v>
      </c>
      <c r="G222" s="8">
        <f>F222/$F$270</f>
        <v>0</v>
      </c>
      <c r="H222" s="43"/>
      <c r="I222" s="43"/>
    </row>
    <row r="223" spans="1:9" ht="30" x14ac:dyDescent="0.25">
      <c r="A223" s="25" t="s">
        <v>255</v>
      </c>
      <c r="B223" s="34">
        <v>1027700167110</v>
      </c>
      <c r="C223" s="35" t="s">
        <v>717</v>
      </c>
      <c r="D223" s="93" t="s">
        <v>253</v>
      </c>
      <c r="E223" s="93"/>
      <c r="F223" s="7">
        <v>33015751.359999999</v>
      </c>
      <c r="G223" s="8"/>
      <c r="H223" s="43"/>
      <c r="I223" s="43"/>
    </row>
    <row r="224" spans="1:9" ht="30" customHeight="1" x14ac:dyDescent="0.25">
      <c r="A224" s="25" t="s">
        <v>255</v>
      </c>
      <c r="B224" s="34">
        <v>1027700167110</v>
      </c>
      <c r="C224" s="35" t="s">
        <v>716</v>
      </c>
      <c r="D224" s="93" t="s">
        <v>253</v>
      </c>
      <c r="E224" s="93"/>
      <c r="F224" s="7">
        <v>905114.21</v>
      </c>
      <c r="G224" s="8"/>
      <c r="H224" s="43"/>
      <c r="I224" s="43"/>
    </row>
    <row r="225" spans="1:9" ht="30" customHeight="1" x14ac:dyDescent="0.25">
      <c r="A225" s="25" t="s">
        <v>252</v>
      </c>
      <c r="B225" s="91"/>
      <c r="C225" s="91"/>
      <c r="D225" s="90"/>
      <c r="E225" s="90"/>
      <c r="F225" s="7">
        <f>SUM(F217:F224)</f>
        <v>36524429.910000004</v>
      </c>
      <c r="G225" s="8">
        <f>F225/$F$270</f>
        <v>6.8462632606471306E-3</v>
      </c>
    </row>
    <row r="227" spans="1:9" ht="15.75" x14ac:dyDescent="0.25">
      <c r="A227" s="3" t="s">
        <v>435</v>
      </c>
      <c r="B227" s="26"/>
    </row>
    <row r="228" spans="1:9" ht="30" x14ac:dyDescent="0.25">
      <c r="A228" s="25" t="s">
        <v>19</v>
      </c>
      <c r="B228" s="28" t="s">
        <v>1</v>
      </c>
      <c r="C228" s="24" t="s">
        <v>444</v>
      </c>
      <c r="D228" s="100" t="s">
        <v>447</v>
      </c>
      <c r="E228" s="101"/>
      <c r="F228" s="22" t="s">
        <v>18</v>
      </c>
      <c r="G228" s="25" t="s">
        <v>2</v>
      </c>
    </row>
    <row r="229" spans="1:9" ht="30" x14ac:dyDescent="0.25">
      <c r="A229" s="25" t="s">
        <v>254</v>
      </c>
      <c r="B229" s="36">
        <v>1027700167110</v>
      </c>
      <c r="C229" s="25" t="s">
        <v>445</v>
      </c>
      <c r="D229" s="96" t="s">
        <v>449</v>
      </c>
      <c r="E229" s="97"/>
      <c r="F229" s="40">
        <v>58097.83</v>
      </c>
      <c r="G229" s="41">
        <f t="shared" ref="G229:G235" si="7">F229/$F$270</f>
        <v>1.0890054684834988E-5</v>
      </c>
      <c r="H229" s="43"/>
      <c r="I229" s="43"/>
    </row>
    <row r="230" spans="1:9" ht="30" x14ac:dyDescent="0.25">
      <c r="A230" s="25" t="s">
        <v>254</v>
      </c>
      <c r="B230" s="36">
        <v>1027700167110</v>
      </c>
      <c r="C230" s="25" t="s">
        <v>445</v>
      </c>
      <c r="D230" s="96" t="s">
        <v>450</v>
      </c>
      <c r="E230" s="97"/>
      <c r="F230" s="40">
        <v>2046.73</v>
      </c>
      <c r="G230" s="41">
        <f t="shared" si="7"/>
        <v>3.8364602645386779E-7</v>
      </c>
      <c r="H230" s="43"/>
      <c r="I230" s="43"/>
    </row>
    <row r="231" spans="1:9" ht="30" x14ac:dyDescent="0.25">
      <c r="A231" s="25" t="s">
        <v>254</v>
      </c>
      <c r="B231" s="36">
        <v>1027700167110</v>
      </c>
      <c r="C231" s="25" t="s">
        <v>445</v>
      </c>
      <c r="D231" s="96" t="s">
        <v>451</v>
      </c>
      <c r="E231" s="97"/>
      <c r="F231" s="40">
        <v>2376.7600000000002</v>
      </c>
      <c r="G231" s="41">
        <f t="shared" si="7"/>
        <v>4.4550797117084074E-7</v>
      </c>
      <c r="H231" s="43"/>
      <c r="I231" s="43"/>
    </row>
    <row r="232" spans="1:9" ht="30" x14ac:dyDescent="0.25">
      <c r="A232" s="25" t="s">
        <v>677</v>
      </c>
      <c r="B232" s="36">
        <v>1027700067328</v>
      </c>
      <c r="C232" s="25" t="s">
        <v>677</v>
      </c>
      <c r="D232" s="96" t="s">
        <v>448</v>
      </c>
      <c r="E232" s="97"/>
      <c r="F232" s="40">
        <v>66999.8</v>
      </c>
      <c r="G232" s="41">
        <f t="shared" si="7"/>
        <v>1.2558670192552927E-5</v>
      </c>
      <c r="H232" s="43"/>
      <c r="I232" s="43"/>
    </row>
    <row r="233" spans="1:9" ht="30" x14ac:dyDescent="0.25">
      <c r="A233" s="25" t="s">
        <v>256</v>
      </c>
      <c r="B233" s="36">
        <v>1047796383030</v>
      </c>
      <c r="C233" s="25" t="s">
        <v>446</v>
      </c>
      <c r="D233" s="96" t="s">
        <v>452</v>
      </c>
      <c r="E233" s="97"/>
      <c r="F233" s="40">
        <v>10108.26</v>
      </c>
      <c r="G233" s="41">
        <f t="shared" si="7"/>
        <v>1.8947266045656113E-6</v>
      </c>
      <c r="H233" s="43"/>
      <c r="I233" s="43"/>
    </row>
    <row r="234" spans="1:9" ht="30.75" customHeight="1" x14ac:dyDescent="0.25">
      <c r="A234" s="25" t="s">
        <v>256</v>
      </c>
      <c r="B234" s="36">
        <v>1047796383030</v>
      </c>
      <c r="C234" s="25" t="s">
        <v>446</v>
      </c>
      <c r="D234" s="96" t="s">
        <v>453</v>
      </c>
      <c r="E234" s="97"/>
      <c r="F234" s="40">
        <v>425702.28</v>
      </c>
      <c r="G234" s="41">
        <f t="shared" si="7"/>
        <v>7.9795081996331631E-5</v>
      </c>
      <c r="H234" s="43"/>
      <c r="I234" s="43"/>
    </row>
    <row r="235" spans="1:9" ht="34.5" customHeight="1" x14ac:dyDescent="0.25">
      <c r="A235" s="25" t="s">
        <v>252</v>
      </c>
      <c r="B235" s="106"/>
      <c r="C235" s="100"/>
      <c r="D235" s="100"/>
      <c r="E235" s="101"/>
      <c r="F235" s="7">
        <f>SUM(F229:F234)</f>
        <v>565331.66</v>
      </c>
      <c r="G235" s="8">
        <f t="shared" si="7"/>
        <v>1.0596768747590987E-4</v>
      </c>
    </row>
    <row r="237" spans="1:9" x14ac:dyDescent="0.25">
      <c r="A237" s="3" t="s">
        <v>436</v>
      </c>
    </row>
    <row r="238" spans="1:9" ht="30" x14ac:dyDescent="0.25">
      <c r="A238" s="25" t="s">
        <v>20</v>
      </c>
      <c r="B238" s="91" t="s">
        <v>1</v>
      </c>
      <c r="C238" s="91"/>
      <c r="D238" s="91" t="s">
        <v>22</v>
      </c>
      <c r="E238" s="91"/>
      <c r="F238" s="31" t="s">
        <v>21</v>
      </c>
      <c r="G238" s="25" t="s">
        <v>2</v>
      </c>
    </row>
    <row r="239" spans="1:9" x14ac:dyDescent="0.25">
      <c r="A239" s="67" t="s">
        <v>743</v>
      </c>
      <c r="B239" s="98" t="s">
        <v>237</v>
      </c>
      <c r="C239" s="99"/>
      <c r="D239" s="88" t="s">
        <v>499</v>
      </c>
      <c r="E239" s="89"/>
      <c r="F239" s="37">
        <v>900181.85</v>
      </c>
      <c r="G239" s="41">
        <f t="shared" ref="G239:G244" si="8">F239/$F$270</f>
        <v>1.6873314498658427E-4</v>
      </c>
    </row>
    <row r="240" spans="1:9" x14ac:dyDescent="0.25">
      <c r="A240" s="67" t="s">
        <v>744</v>
      </c>
      <c r="B240" s="98" t="s">
        <v>136</v>
      </c>
      <c r="C240" s="99"/>
      <c r="D240" s="88" t="s">
        <v>536</v>
      </c>
      <c r="E240" s="89"/>
      <c r="F240" s="37">
        <v>172050</v>
      </c>
      <c r="G240" s="41">
        <f t="shared" si="8"/>
        <v>3.2249636665015883E-5</v>
      </c>
    </row>
    <row r="241" spans="1:7" x14ac:dyDescent="0.25">
      <c r="A241" s="80" t="s">
        <v>745</v>
      </c>
      <c r="B241" s="98" t="s">
        <v>200</v>
      </c>
      <c r="C241" s="99"/>
      <c r="D241" s="88" t="s">
        <v>559</v>
      </c>
      <c r="E241" s="89"/>
      <c r="F241" s="37">
        <v>351500</v>
      </c>
      <c r="G241" s="41">
        <f t="shared" si="8"/>
        <v>6.588635447691417E-5</v>
      </c>
    </row>
    <row r="242" spans="1:7" x14ac:dyDescent="0.25">
      <c r="A242" s="80" t="s">
        <v>743</v>
      </c>
      <c r="B242" s="98" t="s">
        <v>227</v>
      </c>
      <c r="C242" s="99"/>
      <c r="D242" s="88" t="s">
        <v>679</v>
      </c>
      <c r="E242" s="89"/>
      <c r="F242" s="37">
        <v>429462</v>
      </c>
      <c r="G242" s="41">
        <f t="shared" si="8"/>
        <v>8.0499816689514968E-5</v>
      </c>
    </row>
    <row r="243" spans="1:7" x14ac:dyDescent="0.25">
      <c r="A243" s="71" t="s">
        <v>746</v>
      </c>
      <c r="B243" s="98" t="s">
        <v>150</v>
      </c>
      <c r="C243" s="99"/>
      <c r="D243" s="88" t="s">
        <v>89</v>
      </c>
      <c r="E243" s="89"/>
      <c r="F243" s="37">
        <v>1392700</v>
      </c>
      <c r="G243" s="41">
        <f t="shared" si="8"/>
        <v>2.6105242071123289E-4</v>
      </c>
    </row>
    <row r="244" spans="1:7" x14ac:dyDescent="0.25">
      <c r="A244" s="71" t="s">
        <v>747</v>
      </c>
      <c r="B244" s="98" t="s">
        <v>160</v>
      </c>
      <c r="C244" s="99"/>
      <c r="D244" s="88" t="s">
        <v>124</v>
      </c>
      <c r="E244" s="89"/>
      <c r="F244" s="37">
        <v>84007</v>
      </c>
      <c r="G244" s="41">
        <f t="shared" si="8"/>
        <v>1.5746557554885143E-5</v>
      </c>
    </row>
    <row r="245" spans="1:7" x14ac:dyDescent="0.25">
      <c r="A245" s="25" t="s">
        <v>252</v>
      </c>
      <c r="B245" s="94"/>
      <c r="C245" s="95"/>
      <c r="D245" s="88"/>
      <c r="E245" s="89"/>
      <c r="F245" s="7">
        <f>SUM(F239:F244)</f>
        <v>3329900.85</v>
      </c>
      <c r="G245" s="8">
        <f>F245/$F$270</f>
        <v>6.241679310841473E-4</v>
      </c>
    </row>
    <row r="247" spans="1:7" x14ac:dyDescent="0.25">
      <c r="A247" s="3" t="s">
        <v>437</v>
      </c>
    </row>
    <row r="248" spans="1:7" ht="34.5" customHeight="1" x14ac:dyDescent="0.25">
      <c r="A248" s="25" t="s">
        <v>23</v>
      </c>
      <c r="B248" s="88" t="s">
        <v>20</v>
      </c>
      <c r="C248" s="89"/>
      <c r="D248" s="25" t="s">
        <v>22</v>
      </c>
      <c r="E248" s="25" t="s">
        <v>24</v>
      </c>
      <c r="F248" s="25" t="s">
        <v>21</v>
      </c>
      <c r="G248" s="25" t="s">
        <v>2</v>
      </c>
    </row>
    <row r="249" spans="1:7" ht="45" x14ac:dyDescent="0.25">
      <c r="A249" s="25" t="s">
        <v>257</v>
      </c>
      <c r="B249" s="94" t="s">
        <v>135</v>
      </c>
      <c r="C249" s="95"/>
      <c r="D249" s="80" t="s">
        <v>109</v>
      </c>
      <c r="E249" s="2">
        <v>12395</v>
      </c>
      <c r="F249" s="7">
        <v>12329834.17</v>
      </c>
      <c r="G249" s="8">
        <f t="shared" ref="G249:G258" si="9">F249/$F$270</f>
        <v>2.3111460164045197E-3</v>
      </c>
    </row>
    <row r="250" spans="1:7" ht="45" x14ac:dyDescent="0.25">
      <c r="A250" s="25" t="s">
        <v>257</v>
      </c>
      <c r="B250" s="94" t="s">
        <v>135</v>
      </c>
      <c r="C250" s="95"/>
      <c r="D250" s="80" t="s">
        <v>108</v>
      </c>
      <c r="E250" s="2">
        <v>4264</v>
      </c>
      <c r="F250" s="7">
        <v>2896596.47</v>
      </c>
      <c r="G250" s="8">
        <f t="shared" si="9"/>
        <v>5.4294788563015158E-4</v>
      </c>
    </row>
    <row r="251" spans="1:7" ht="30" customHeight="1" x14ac:dyDescent="0.25">
      <c r="A251" s="25" t="s">
        <v>257</v>
      </c>
      <c r="B251" s="94" t="s">
        <v>135</v>
      </c>
      <c r="C251" s="95"/>
      <c r="D251" s="80" t="s">
        <v>108</v>
      </c>
      <c r="E251" s="2">
        <v>48431</v>
      </c>
      <c r="F251" s="7">
        <v>32899874.289999999</v>
      </c>
      <c r="G251" s="8">
        <f t="shared" si="9"/>
        <v>6.1668642381702832E-3</v>
      </c>
    </row>
    <row r="252" spans="1:7" ht="45" customHeight="1" x14ac:dyDescent="0.25">
      <c r="A252" s="57" t="s">
        <v>257</v>
      </c>
      <c r="B252" s="94" t="s">
        <v>135</v>
      </c>
      <c r="C252" s="95"/>
      <c r="D252" s="80" t="s">
        <v>108</v>
      </c>
      <c r="E252" s="2">
        <v>3176</v>
      </c>
      <c r="F252" s="7">
        <v>2157502.4500000002</v>
      </c>
      <c r="G252" s="8">
        <f t="shared" si="9"/>
        <v>4.0440959091183725E-4</v>
      </c>
    </row>
    <row r="253" spans="1:7" ht="45" customHeight="1" x14ac:dyDescent="0.25">
      <c r="A253" s="72" t="s">
        <v>257</v>
      </c>
      <c r="B253" s="94" t="s">
        <v>135</v>
      </c>
      <c r="C253" s="95"/>
      <c r="D253" s="80" t="s">
        <v>110</v>
      </c>
      <c r="E253" s="2">
        <v>3144</v>
      </c>
      <c r="F253" s="7">
        <v>3139748.28</v>
      </c>
      <c r="G253" s="8">
        <f t="shared" si="9"/>
        <v>5.8852508718168289E-4</v>
      </c>
    </row>
    <row r="254" spans="1:7" ht="45" customHeight="1" x14ac:dyDescent="0.25">
      <c r="A254" s="77" t="s">
        <v>257</v>
      </c>
      <c r="B254" s="94" t="s">
        <v>135</v>
      </c>
      <c r="C254" s="95"/>
      <c r="D254" s="80" t="s">
        <v>110</v>
      </c>
      <c r="E254" s="2">
        <v>8518</v>
      </c>
      <c r="F254" s="7">
        <v>8506480.8599999994</v>
      </c>
      <c r="G254" s="8">
        <f t="shared" si="9"/>
        <v>1.5944836793543261E-3</v>
      </c>
    </row>
    <row r="255" spans="1:7" ht="45" customHeight="1" x14ac:dyDescent="0.25">
      <c r="A255" s="77" t="s">
        <v>257</v>
      </c>
      <c r="B255" s="94" t="s">
        <v>135</v>
      </c>
      <c r="C255" s="95"/>
      <c r="D255" s="80" t="s">
        <v>108</v>
      </c>
      <c r="E255" s="2">
        <v>385</v>
      </c>
      <c r="F255" s="7">
        <v>261537.49</v>
      </c>
      <c r="G255" s="8">
        <f t="shared" si="9"/>
        <v>4.902347588945204E-5</v>
      </c>
    </row>
    <row r="256" spans="1:7" ht="45" customHeight="1" x14ac:dyDescent="0.25">
      <c r="A256" s="80" t="s">
        <v>257</v>
      </c>
      <c r="B256" s="94" t="s">
        <v>135</v>
      </c>
      <c r="C256" s="95"/>
      <c r="D256" s="80" t="s">
        <v>748</v>
      </c>
      <c r="E256" s="2">
        <v>174118</v>
      </c>
      <c r="F256" s="7">
        <v>122540504.70999999</v>
      </c>
      <c r="G256" s="8">
        <f t="shared" si="9"/>
        <v>2.2969408623337208E-2</v>
      </c>
    </row>
    <row r="257" spans="1:7" ht="45" customHeight="1" x14ac:dyDescent="0.25">
      <c r="A257" s="77" t="s">
        <v>257</v>
      </c>
      <c r="B257" s="94" t="s">
        <v>135</v>
      </c>
      <c r="C257" s="95"/>
      <c r="D257" s="80" t="s">
        <v>749</v>
      </c>
      <c r="E257" s="2">
        <v>15704</v>
      </c>
      <c r="F257" s="7">
        <v>11234896.33</v>
      </c>
      <c r="G257" s="8">
        <f t="shared" si="9"/>
        <v>2.1059071468272034E-3</v>
      </c>
    </row>
    <row r="258" spans="1:7" ht="45" customHeight="1" x14ac:dyDescent="0.25">
      <c r="A258" s="25" t="s">
        <v>252</v>
      </c>
      <c r="B258" s="107"/>
      <c r="C258" s="107"/>
      <c r="D258" s="30"/>
      <c r="E258" s="1"/>
      <c r="F258" s="7">
        <f>SUM(F249:F257)</f>
        <v>195966975.05000001</v>
      </c>
      <c r="G258" s="8">
        <f t="shared" si="9"/>
        <v>3.6732715743706672E-2</v>
      </c>
    </row>
    <row r="259" spans="1:7" ht="12.75" customHeight="1" x14ac:dyDescent="0.25"/>
    <row r="260" spans="1:7" ht="14.25" customHeight="1" x14ac:dyDescent="0.25">
      <c r="A260" s="3" t="s">
        <v>438</v>
      </c>
    </row>
    <row r="261" spans="1:7" ht="30" x14ac:dyDescent="0.25">
      <c r="A261" s="108" t="s">
        <v>25</v>
      </c>
      <c r="B261" s="109"/>
      <c r="C261" s="109"/>
      <c r="D261" s="109"/>
      <c r="E261" s="110"/>
      <c r="F261" s="25" t="s">
        <v>21</v>
      </c>
      <c r="G261" s="25" t="s">
        <v>2</v>
      </c>
    </row>
    <row r="262" spans="1:7" hidden="1" x14ac:dyDescent="0.25">
      <c r="A262" s="48" t="s">
        <v>704</v>
      </c>
      <c r="B262" s="49"/>
      <c r="C262" s="49"/>
      <c r="D262" s="49"/>
      <c r="E262" s="50"/>
      <c r="F262" s="7"/>
      <c r="G262" s="8">
        <f>F262/$F$270</f>
        <v>0</v>
      </c>
    </row>
    <row r="263" spans="1:7" hidden="1" x14ac:dyDescent="0.25">
      <c r="A263" s="48" t="s">
        <v>692</v>
      </c>
      <c r="B263" s="53"/>
      <c r="C263" s="49"/>
      <c r="D263" s="49"/>
      <c r="E263" s="50"/>
      <c r="F263" s="7"/>
      <c r="G263" s="8">
        <f>F263/$F$270</f>
        <v>0</v>
      </c>
    </row>
    <row r="264" spans="1:7" hidden="1" x14ac:dyDescent="0.25">
      <c r="A264" s="102" t="s">
        <v>636</v>
      </c>
      <c r="B264" s="103"/>
      <c r="C264" s="103"/>
      <c r="D264" s="103"/>
      <c r="E264" s="104"/>
      <c r="F264" s="7"/>
      <c r="G264" s="8">
        <f>F264/$F$270</f>
        <v>0</v>
      </c>
    </row>
    <row r="265" spans="1:7" hidden="1" x14ac:dyDescent="0.25">
      <c r="A265" s="102" t="s">
        <v>718</v>
      </c>
      <c r="B265" s="103"/>
      <c r="C265" s="103"/>
      <c r="D265" s="103"/>
      <c r="E265" s="104"/>
      <c r="F265" s="7"/>
      <c r="G265" s="8">
        <f>F265/$F$270</f>
        <v>0</v>
      </c>
    </row>
    <row r="266" spans="1:7" hidden="1" x14ac:dyDescent="0.25">
      <c r="A266" s="102" t="s">
        <v>719</v>
      </c>
      <c r="B266" s="103"/>
      <c r="C266" s="103"/>
      <c r="D266" s="103"/>
      <c r="E266" s="104"/>
      <c r="F266" s="57"/>
      <c r="G266" s="8">
        <f t="shared" ref="G266:G267" si="10">F266/$F$270</f>
        <v>0</v>
      </c>
    </row>
    <row r="267" spans="1:7" ht="15" hidden="1" customHeight="1" x14ac:dyDescent="0.25">
      <c r="A267" s="102" t="s">
        <v>720</v>
      </c>
      <c r="B267" s="103"/>
      <c r="C267" s="103"/>
      <c r="D267" s="103"/>
      <c r="E267" s="104"/>
      <c r="F267" s="57"/>
      <c r="G267" s="8">
        <f t="shared" si="10"/>
        <v>0</v>
      </c>
    </row>
    <row r="268" spans="1:7" ht="15" customHeight="1" x14ac:dyDescent="0.25">
      <c r="A268" s="88" t="s">
        <v>252</v>
      </c>
      <c r="B268" s="105"/>
      <c r="C268" s="105"/>
      <c r="D268" s="105"/>
      <c r="E268" s="89"/>
      <c r="F268" s="7"/>
      <c r="G268" s="8"/>
    </row>
    <row r="269" spans="1:7" ht="15" customHeight="1" x14ac:dyDescent="0.25"/>
    <row r="270" spans="1:7" ht="15" customHeight="1" x14ac:dyDescent="0.25">
      <c r="A270" s="83" t="s">
        <v>26</v>
      </c>
      <c r="B270" s="84"/>
      <c r="C270" s="84"/>
      <c r="D270" s="84"/>
      <c r="E270" s="85"/>
      <c r="F270" s="7">
        <f>F184+F205+F209+F213+F225+F235+F245+F258+F268+F201</f>
        <v>5334943825.4800034</v>
      </c>
      <c r="G270" s="8">
        <f>F270/$F$270</f>
        <v>1</v>
      </c>
    </row>
    <row r="271" spans="1:7" ht="15" customHeight="1" x14ac:dyDescent="0.25"/>
  </sheetData>
  <mergeCells count="56">
    <mergeCell ref="B256:C256"/>
    <mergeCell ref="D223:E223"/>
    <mergeCell ref="D224:E224"/>
    <mergeCell ref="B239:C239"/>
    <mergeCell ref="D241:E241"/>
    <mergeCell ref="D242:E242"/>
    <mergeCell ref="B241:C241"/>
    <mergeCell ref="B242:C242"/>
    <mergeCell ref="B254:C254"/>
    <mergeCell ref="B255:C255"/>
    <mergeCell ref="A264:E264"/>
    <mergeCell ref="A268:E268"/>
    <mergeCell ref="B235:E235"/>
    <mergeCell ref="B258:C258"/>
    <mergeCell ref="A261:E261"/>
    <mergeCell ref="A265:E265"/>
    <mergeCell ref="B251:C251"/>
    <mergeCell ref="B249:C249"/>
    <mergeCell ref="B250:C250"/>
    <mergeCell ref="A266:E266"/>
    <mergeCell ref="A267:E267"/>
    <mergeCell ref="B240:C240"/>
    <mergeCell ref="D239:E239"/>
    <mergeCell ref="D240:E240"/>
    <mergeCell ref="B252:C252"/>
    <mergeCell ref="B257:C257"/>
    <mergeCell ref="D222:E222"/>
    <mergeCell ref="B243:C243"/>
    <mergeCell ref="B244:C244"/>
    <mergeCell ref="D243:E243"/>
    <mergeCell ref="D244:E244"/>
    <mergeCell ref="D228:E228"/>
    <mergeCell ref="D229:E229"/>
    <mergeCell ref="D230:E230"/>
    <mergeCell ref="D231:E231"/>
    <mergeCell ref="B245:C245"/>
    <mergeCell ref="D245:E245"/>
    <mergeCell ref="D232:E232"/>
    <mergeCell ref="D233:E233"/>
    <mergeCell ref="D234:E234"/>
    <mergeCell ref="A270:E270"/>
    <mergeCell ref="A1:G1"/>
    <mergeCell ref="B248:C248"/>
    <mergeCell ref="D225:E225"/>
    <mergeCell ref="B238:C238"/>
    <mergeCell ref="D238:E238"/>
    <mergeCell ref="B225:C225"/>
    <mergeCell ref="D217:E217"/>
    <mergeCell ref="D212:E212"/>
    <mergeCell ref="D216:E216"/>
    <mergeCell ref="D218:E218"/>
    <mergeCell ref="D219:E219"/>
    <mergeCell ref="D221:E221"/>
    <mergeCell ref="B253:C253"/>
    <mergeCell ref="D220:E220"/>
    <mergeCell ref="D213:E2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6"/>
  <sheetViews>
    <sheetView zoomScale="80" zoomScaleNormal="80" workbookViewId="0">
      <selection activeCell="F223" sqref="F223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9.85546875" style="3" customWidth="1"/>
    <col min="9" max="9" width="18.140625" style="3" customWidth="1"/>
    <col min="10" max="10" width="14.85546875" style="3" customWidth="1"/>
    <col min="11" max="11" width="14.28515625" style="3" customWidth="1"/>
    <col min="12" max="12" width="12.42578125" style="3" customWidth="1"/>
    <col min="13" max="13" width="12" style="3" customWidth="1"/>
    <col min="14" max="14" width="32.7109375" style="3" customWidth="1"/>
    <col min="15" max="22" width="9.140625" style="3" customWidth="1"/>
    <col min="23" max="23" width="34.5703125" style="3" customWidth="1"/>
    <col min="24" max="26" width="9.140625" style="3" customWidth="1"/>
    <col min="27" max="27" width="18" style="3" customWidth="1"/>
    <col min="28" max="28" width="19.7109375" style="3" customWidth="1"/>
    <col min="29" max="53" width="0" style="3" hidden="1" customWidth="1"/>
    <col min="54" max="54" width="43.42578125" style="3" bestFit="1" customWidth="1"/>
    <col min="55" max="16384" width="9.140625" style="3"/>
  </cols>
  <sheetData>
    <row r="1" spans="1:8" ht="33.75" customHeight="1" x14ac:dyDescent="0.25">
      <c r="A1" s="86" t="s">
        <v>728</v>
      </c>
      <c r="B1" s="87"/>
      <c r="C1" s="87"/>
      <c r="D1" s="87"/>
      <c r="E1" s="87"/>
      <c r="F1" s="87"/>
      <c r="G1" s="87"/>
    </row>
    <row r="2" spans="1:8" ht="18.75" x14ac:dyDescent="0.3">
      <c r="A2" s="4"/>
      <c r="B2" s="4"/>
      <c r="C2" s="4"/>
    </row>
    <row r="3" spans="1:8" x14ac:dyDescent="0.25">
      <c r="A3" s="3" t="s">
        <v>429</v>
      </c>
    </row>
    <row r="4" spans="1:8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428</v>
      </c>
    </row>
    <row r="5" spans="1:8" ht="30" x14ac:dyDescent="0.25">
      <c r="A5" s="5" t="s">
        <v>364</v>
      </c>
      <c r="B5" s="5" t="s">
        <v>163</v>
      </c>
      <c r="C5" s="5" t="s">
        <v>164</v>
      </c>
      <c r="D5" s="5" t="s">
        <v>382</v>
      </c>
      <c r="E5" s="6">
        <v>1002</v>
      </c>
      <c r="F5" s="7">
        <v>983002.08</v>
      </c>
      <c r="G5" s="8">
        <f t="shared" ref="G5:G36" si="0">F5/$F$224</f>
        <v>5.8203696894959024E-4</v>
      </c>
      <c r="H5" s="58"/>
    </row>
    <row r="6" spans="1:8" x14ac:dyDescent="0.25">
      <c r="A6" s="5" t="s">
        <v>630</v>
      </c>
      <c r="B6" s="5" t="s">
        <v>135</v>
      </c>
      <c r="C6" s="5" t="s">
        <v>136</v>
      </c>
      <c r="D6" s="5" t="s">
        <v>631</v>
      </c>
      <c r="E6" s="6">
        <v>30800</v>
      </c>
      <c r="F6" s="7">
        <v>30776664.859999999</v>
      </c>
      <c r="G6" s="8">
        <f t="shared" si="0"/>
        <v>1.8222908266370876E-2</v>
      </c>
      <c r="H6" s="58"/>
    </row>
    <row r="7" spans="1:8" x14ac:dyDescent="0.25">
      <c r="A7" s="80" t="s">
        <v>420</v>
      </c>
      <c r="B7" s="80" t="s">
        <v>246</v>
      </c>
      <c r="C7" s="80" t="s">
        <v>247</v>
      </c>
      <c r="D7" s="80" t="s">
        <v>54</v>
      </c>
      <c r="E7" s="6">
        <v>9840</v>
      </c>
      <c r="F7" s="7">
        <v>9514984.8000000007</v>
      </c>
      <c r="G7" s="8">
        <f t="shared" si="0"/>
        <v>5.6338364132387424E-3</v>
      </c>
      <c r="H7" s="58"/>
    </row>
    <row r="8" spans="1:8" x14ac:dyDescent="0.25">
      <c r="A8" s="67" t="s">
        <v>616</v>
      </c>
      <c r="B8" s="67" t="s">
        <v>135</v>
      </c>
      <c r="C8" s="67" t="s">
        <v>136</v>
      </c>
      <c r="D8" s="67" t="s">
        <v>615</v>
      </c>
      <c r="E8" s="6">
        <v>66</v>
      </c>
      <c r="F8" s="7">
        <v>66989.34</v>
      </c>
      <c r="G8" s="8">
        <f t="shared" si="0"/>
        <v>3.9664486168262778E-5</v>
      </c>
      <c r="H8" s="58"/>
    </row>
    <row r="9" spans="1:8" ht="30" x14ac:dyDescent="0.25">
      <c r="A9" s="77" t="s">
        <v>271</v>
      </c>
      <c r="B9" s="77" t="s">
        <v>157</v>
      </c>
      <c r="C9" s="77" t="s">
        <v>158</v>
      </c>
      <c r="D9" s="77" t="s">
        <v>123</v>
      </c>
      <c r="E9" s="6">
        <v>24500</v>
      </c>
      <c r="F9" s="7">
        <v>24645244.329999998</v>
      </c>
      <c r="G9" s="8">
        <f t="shared" si="0"/>
        <v>1.4592485204970548E-2</v>
      </c>
      <c r="H9" s="58"/>
    </row>
    <row r="10" spans="1:8" ht="30" x14ac:dyDescent="0.25">
      <c r="A10" s="5" t="s">
        <v>338</v>
      </c>
      <c r="B10" s="5" t="s">
        <v>230</v>
      </c>
      <c r="C10" s="5" t="s">
        <v>231</v>
      </c>
      <c r="D10" s="5" t="s">
        <v>50</v>
      </c>
      <c r="E10" s="6">
        <v>48000</v>
      </c>
      <c r="F10" s="7">
        <v>48260160</v>
      </c>
      <c r="G10" s="8">
        <f t="shared" si="0"/>
        <v>2.857491130377085E-2</v>
      </c>
      <c r="H10" s="58"/>
    </row>
    <row r="11" spans="1:8" ht="30" x14ac:dyDescent="0.25">
      <c r="A11" s="66" t="s">
        <v>373</v>
      </c>
      <c r="B11" s="66" t="s">
        <v>230</v>
      </c>
      <c r="C11" s="66" t="s">
        <v>231</v>
      </c>
      <c r="D11" s="66" t="s">
        <v>391</v>
      </c>
      <c r="E11" s="6">
        <v>12150</v>
      </c>
      <c r="F11" s="7">
        <v>12248293.5</v>
      </c>
      <c r="G11" s="8">
        <f t="shared" si="0"/>
        <v>7.2522324912526817E-3</v>
      </c>
      <c r="H11" s="58"/>
    </row>
    <row r="12" spans="1:8" ht="30" x14ac:dyDescent="0.25">
      <c r="A12" s="5" t="s">
        <v>313</v>
      </c>
      <c r="B12" s="5" t="s">
        <v>203</v>
      </c>
      <c r="C12" s="5" t="s">
        <v>204</v>
      </c>
      <c r="D12" s="5" t="s">
        <v>95</v>
      </c>
      <c r="E12" s="6">
        <v>4700</v>
      </c>
      <c r="F12" s="7">
        <v>4681670</v>
      </c>
      <c r="G12" s="8">
        <f t="shared" si="0"/>
        <v>2.7720236527090849E-3</v>
      </c>
      <c r="H12" s="58"/>
    </row>
    <row r="13" spans="1:8" ht="30" x14ac:dyDescent="0.25">
      <c r="A13" s="5" t="s">
        <v>669</v>
      </c>
      <c r="B13" s="5" t="s">
        <v>203</v>
      </c>
      <c r="C13" s="5" t="s">
        <v>204</v>
      </c>
      <c r="D13" s="5" t="s">
        <v>670</v>
      </c>
      <c r="E13" s="6">
        <v>1000</v>
      </c>
      <c r="F13" s="7">
        <v>999200</v>
      </c>
      <c r="G13" s="8">
        <f t="shared" si="0"/>
        <v>5.916277810667813E-4</v>
      </c>
      <c r="H13" s="58"/>
    </row>
    <row r="14" spans="1:8" ht="30" x14ac:dyDescent="0.25">
      <c r="A14" s="5" t="s">
        <v>550</v>
      </c>
      <c r="B14" s="5" t="s">
        <v>163</v>
      </c>
      <c r="C14" s="5" t="s">
        <v>164</v>
      </c>
      <c r="D14" s="5" t="s">
        <v>547</v>
      </c>
      <c r="E14" s="6">
        <v>1000</v>
      </c>
      <c r="F14" s="7">
        <v>949720</v>
      </c>
      <c r="G14" s="8">
        <f t="shared" si="0"/>
        <v>5.623306007153157E-4</v>
      </c>
      <c r="H14" s="58"/>
    </row>
    <row r="15" spans="1:8" ht="30" x14ac:dyDescent="0.25">
      <c r="A15" s="5" t="s">
        <v>371</v>
      </c>
      <c r="B15" s="5" t="s">
        <v>203</v>
      </c>
      <c r="C15" s="5" t="s">
        <v>204</v>
      </c>
      <c r="D15" s="5" t="s">
        <v>389</v>
      </c>
      <c r="E15" s="6">
        <v>100</v>
      </c>
      <c r="F15" s="7">
        <v>101066.47</v>
      </c>
      <c r="G15" s="8">
        <f t="shared" si="0"/>
        <v>5.9841604670088487E-5</v>
      </c>
      <c r="H15" s="58"/>
    </row>
    <row r="16" spans="1:8" x14ac:dyDescent="0.25">
      <c r="A16" s="5" t="s">
        <v>586</v>
      </c>
      <c r="B16" s="5" t="s">
        <v>135</v>
      </c>
      <c r="C16" s="5" t="s">
        <v>136</v>
      </c>
      <c r="D16" s="5" t="s">
        <v>584</v>
      </c>
      <c r="E16" s="6">
        <v>5250</v>
      </c>
      <c r="F16" s="7">
        <v>5321159.88</v>
      </c>
      <c r="G16" s="8">
        <f t="shared" si="0"/>
        <v>3.1506665457425738E-3</v>
      </c>
      <c r="H16" s="58"/>
    </row>
    <row r="17" spans="1:8" ht="30" x14ac:dyDescent="0.25">
      <c r="A17" s="5" t="s">
        <v>319</v>
      </c>
      <c r="B17" s="5" t="s">
        <v>203</v>
      </c>
      <c r="C17" s="5" t="s">
        <v>204</v>
      </c>
      <c r="D17" s="5" t="s">
        <v>97</v>
      </c>
      <c r="E17" s="6">
        <v>140</v>
      </c>
      <c r="F17" s="7">
        <v>146939.13</v>
      </c>
      <c r="G17" s="8">
        <f t="shared" si="0"/>
        <v>8.700287373276953E-5</v>
      </c>
      <c r="H17" s="58"/>
    </row>
    <row r="18" spans="1:8" x14ac:dyDescent="0.25">
      <c r="A18" s="5" t="s">
        <v>363</v>
      </c>
      <c r="B18" s="5" t="s">
        <v>141</v>
      </c>
      <c r="C18" s="5" t="s">
        <v>142</v>
      </c>
      <c r="D18" s="5" t="s">
        <v>381</v>
      </c>
      <c r="E18" s="6">
        <v>5000</v>
      </c>
      <c r="F18" s="7">
        <v>5132610.95</v>
      </c>
      <c r="G18" s="8">
        <f t="shared" si="0"/>
        <v>3.0390264485864334E-3</v>
      </c>
      <c r="H18" s="58"/>
    </row>
    <row r="19" spans="1:8" ht="30" x14ac:dyDescent="0.25">
      <c r="A19" s="5" t="s">
        <v>315</v>
      </c>
      <c r="B19" s="5" t="s">
        <v>203</v>
      </c>
      <c r="C19" s="5" t="s">
        <v>204</v>
      </c>
      <c r="D19" s="5" t="s">
        <v>96</v>
      </c>
      <c r="E19" s="6">
        <v>4000</v>
      </c>
      <c r="F19" s="7">
        <v>4168440</v>
      </c>
      <c r="G19" s="8">
        <f t="shared" si="0"/>
        <v>2.4681394192454099E-3</v>
      </c>
      <c r="H19" s="58"/>
    </row>
    <row r="20" spans="1:8" x14ac:dyDescent="0.25">
      <c r="A20" s="72" t="s">
        <v>37</v>
      </c>
      <c r="B20" s="72" t="s">
        <v>135</v>
      </c>
      <c r="C20" s="72" t="s">
        <v>136</v>
      </c>
      <c r="D20" s="72" t="s">
        <v>109</v>
      </c>
      <c r="E20" s="6">
        <v>14500</v>
      </c>
      <c r="F20" s="7">
        <v>15152790</v>
      </c>
      <c r="G20" s="8">
        <f t="shared" si="0"/>
        <v>8.9719891159636828E-3</v>
      </c>
      <c r="H20" s="58"/>
    </row>
    <row r="21" spans="1:8" ht="30" x14ac:dyDescent="0.25">
      <c r="A21" s="5" t="s">
        <v>297</v>
      </c>
      <c r="B21" s="5" t="s">
        <v>191</v>
      </c>
      <c r="C21" s="5" t="s">
        <v>192</v>
      </c>
      <c r="D21" s="5" t="s">
        <v>68</v>
      </c>
      <c r="E21" s="6">
        <v>5144</v>
      </c>
      <c r="F21" s="7">
        <v>5008455.5999999996</v>
      </c>
      <c r="G21" s="8">
        <f t="shared" si="0"/>
        <v>2.9655138843069397E-3</v>
      </c>
      <c r="H21" s="58"/>
    </row>
    <row r="22" spans="1:8" ht="30" x14ac:dyDescent="0.25">
      <c r="A22" s="5" t="s">
        <v>329</v>
      </c>
      <c r="B22" s="5" t="s">
        <v>213</v>
      </c>
      <c r="C22" s="5" t="s">
        <v>214</v>
      </c>
      <c r="D22" s="5" t="s">
        <v>114</v>
      </c>
      <c r="E22" s="6">
        <v>1660</v>
      </c>
      <c r="F22" s="7">
        <v>1662888.4</v>
      </c>
      <c r="G22" s="8">
        <f t="shared" si="0"/>
        <v>9.8459865317623114E-4</v>
      </c>
      <c r="H22" s="58"/>
    </row>
    <row r="23" spans="1:8" x14ac:dyDescent="0.25">
      <c r="A23" s="5" t="s">
        <v>39</v>
      </c>
      <c r="B23" s="5" t="s">
        <v>135</v>
      </c>
      <c r="C23" s="5" t="s">
        <v>136</v>
      </c>
      <c r="D23" s="5" t="s">
        <v>77</v>
      </c>
      <c r="E23" s="6">
        <v>9000</v>
      </c>
      <c r="F23" s="7">
        <v>13706514</v>
      </c>
      <c r="G23" s="8">
        <f t="shared" si="0"/>
        <v>8.1156469815660253E-3</v>
      </c>
      <c r="H23" s="58"/>
    </row>
    <row r="24" spans="1:8" ht="30" x14ac:dyDescent="0.25">
      <c r="A24" s="5" t="s">
        <v>300</v>
      </c>
      <c r="B24" s="5" t="s">
        <v>191</v>
      </c>
      <c r="C24" s="5" t="s">
        <v>192</v>
      </c>
      <c r="D24" s="5" t="s">
        <v>69</v>
      </c>
      <c r="E24" s="6">
        <v>22100</v>
      </c>
      <c r="F24" s="7">
        <v>21733140</v>
      </c>
      <c r="G24" s="8">
        <f t="shared" si="0"/>
        <v>1.28682239729921E-2</v>
      </c>
      <c r="H24" s="58"/>
    </row>
    <row r="25" spans="1:8" ht="30" x14ac:dyDescent="0.25">
      <c r="A25" s="5" t="s">
        <v>278</v>
      </c>
      <c r="B25" s="5" t="s">
        <v>163</v>
      </c>
      <c r="C25" s="5" t="s">
        <v>164</v>
      </c>
      <c r="D25" s="5" t="s">
        <v>87</v>
      </c>
      <c r="E25" s="6">
        <v>4700</v>
      </c>
      <c r="F25" s="7">
        <v>4500806.95</v>
      </c>
      <c r="G25" s="8">
        <f t="shared" si="0"/>
        <v>2.6649343763395193E-3</v>
      </c>
      <c r="H25" s="58"/>
    </row>
    <row r="26" spans="1:8" x14ac:dyDescent="0.25">
      <c r="A26" s="5" t="s">
        <v>587</v>
      </c>
      <c r="B26" s="5" t="s">
        <v>222</v>
      </c>
      <c r="C26" s="9" t="s">
        <v>223</v>
      </c>
      <c r="D26" s="5" t="s">
        <v>585</v>
      </c>
      <c r="E26" s="6">
        <v>3000</v>
      </c>
      <c r="F26" s="7">
        <v>3091350</v>
      </c>
      <c r="G26" s="8">
        <f t="shared" si="0"/>
        <v>1.8303928552850222E-3</v>
      </c>
      <c r="H26" s="58"/>
    </row>
    <row r="27" spans="1:8" ht="30" x14ac:dyDescent="0.25">
      <c r="A27" s="5" t="s">
        <v>302</v>
      </c>
      <c r="B27" s="5" t="s">
        <v>191</v>
      </c>
      <c r="C27" s="80" t="s">
        <v>192</v>
      </c>
      <c r="D27" s="5" t="s">
        <v>484</v>
      </c>
      <c r="E27" s="6">
        <v>2440</v>
      </c>
      <c r="F27" s="7">
        <v>2393348.2200000002</v>
      </c>
      <c r="G27" s="8">
        <f t="shared" si="0"/>
        <v>1.4171049807032933E-3</v>
      </c>
      <c r="H27" s="58"/>
    </row>
    <row r="28" spans="1:8" x14ac:dyDescent="0.25">
      <c r="A28" s="5" t="s">
        <v>359</v>
      </c>
      <c r="B28" s="5" t="s">
        <v>398</v>
      </c>
      <c r="C28" s="77" t="s">
        <v>399</v>
      </c>
      <c r="D28" s="5" t="s">
        <v>377</v>
      </c>
      <c r="E28" s="6">
        <v>142</v>
      </c>
      <c r="F28" s="7">
        <v>57267.18</v>
      </c>
      <c r="G28" s="8">
        <f t="shared" si="0"/>
        <v>3.3907981016164888E-5</v>
      </c>
      <c r="H28" s="58"/>
    </row>
    <row r="29" spans="1:8" x14ac:dyDescent="0.25">
      <c r="A29" s="5" t="s">
        <v>357</v>
      </c>
      <c r="B29" s="5" t="s">
        <v>137</v>
      </c>
      <c r="C29" s="67" t="s">
        <v>138</v>
      </c>
      <c r="D29" s="5" t="s">
        <v>375</v>
      </c>
      <c r="E29" s="6">
        <v>2720</v>
      </c>
      <c r="F29" s="7">
        <v>957865.6</v>
      </c>
      <c r="G29" s="8">
        <f t="shared" si="0"/>
        <v>5.6715362238610992E-4</v>
      </c>
      <c r="H29" s="58"/>
    </row>
    <row r="30" spans="1:8" x14ac:dyDescent="0.25">
      <c r="A30" s="5" t="s">
        <v>360</v>
      </c>
      <c r="B30" s="5" t="s">
        <v>400</v>
      </c>
      <c r="C30" s="5">
        <v>1028900508735</v>
      </c>
      <c r="D30" s="5" t="s">
        <v>378</v>
      </c>
      <c r="E30" s="6">
        <v>14717</v>
      </c>
      <c r="F30" s="7">
        <v>729816.03</v>
      </c>
      <c r="G30" s="8">
        <f t="shared" si="0"/>
        <v>4.3212513852668882E-4</v>
      </c>
      <c r="H30" s="58"/>
    </row>
    <row r="31" spans="1:8" ht="30" x14ac:dyDescent="0.25">
      <c r="A31" s="5" t="s">
        <v>648</v>
      </c>
      <c r="B31" s="5" t="s">
        <v>163</v>
      </c>
      <c r="C31" s="5" t="s">
        <v>164</v>
      </c>
      <c r="D31" s="5" t="s">
        <v>649</v>
      </c>
      <c r="E31" s="6">
        <v>1535</v>
      </c>
      <c r="F31" s="7">
        <v>1543903</v>
      </c>
      <c r="G31" s="8">
        <f t="shared" si="0"/>
        <v>9.1414722385142787E-4</v>
      </c>
      <c r="H31" s="58"/>
    </row>
    <row r="32" spans="1:8" ht="30" x14ac:dyDescent="0.25">
      <c r="A32" s="72" t="s">
        <v>314</v>
      </c>
      <c r="B32" s="72" t="s">
        <v>203</v>
      </c>
      <c r="C32" s="72" t="s">
        <v>204</v>
      </c>
      <c r="D32" s="72" t="s">
        <v>91</v>
      </c>
      <c r="E32" s="6">
        <v>1800</v>
      </c>
      <c r="F32" s="7">
        <v>1893207.1</v>
      </c>
      <c r="G32" s="8">
        <f t="shared" si="0"/>
        <v>1.1209706922266573E-3</v>
      </c>
      <c r="H32" s="58"/>
    </row>
    <row r="33" spans="1:8" x14ac:dyDescent="0.25">
      <c r="A33" s="5" t="s">
        <v>27</v>
      </c>
      <c r="B33" s="5" t="s">
        <v>135</v>
      </c>
      <c r="C33" s="5" t="s">
        <v>136</v>
      </c>
      <c r="D33" s="5" t="s">
        <v>99</v>
      </c>
      <c r="E33" s="6">
        <v>7000</v>
      </c>
      <c r="F33" s="7">
        <v>7154262</v>
      </c>
      <c r="G33" s="8">
        <f t="shared" si="0"/>
        <v>4.236048991423531E-3</v>
      </c>
      <c r="H33" s="58"/>
    </row>
    <row r="34" spans="1:8" x14ac:dyDescent="0.25">
      <c r="A34" s="5" t="s">
        <v>28</v>
      </c>
      <c r="B34" s="5" t="s">
        <v>135</v>
      </c>
      <c r="C34" s="5" t="s">
        <v>136</v>
      </c>
      <c r="D34" s="5" t="s">
        <v>100</v>
      </c>
      <c r="E34" s="6">
        <v>13000</v>
      </c>
      <c r="F34" s="7">
        <v>11479130</v>
      </c>
      <c r="G34" s="8">
        <f t="shared" si="0"/>
        <v>6.7968096582036834E-3</v>
      </c>
      <c r="H34" s="58"/>
    </row>
    <row r="35" spans="1:8" ht="30" x14ac:dyDescent="0.25">
      <c r="A35" s="5" t="s">
        <v>298</v>
      </c>
      <c r="B35" s="5" t="s">
        <v>191</v>
      </c>
      <c r="C35" s="5" t="s">
        <v>192</v>
      </c>
      <c r="D35" s="5" t="s">
        <v>65</v>
      </c>
      <c r="E35" s="6">
        <v>21849</v>
      </c>
      <c r="F35" s="7">
        <v>21805302</v>
      </c>
      <c r="G35" s="8">
        <f t="shared" si="0"/>
        <v>1.2910951198710016E-2</v>
      </c>
      <c r="H35" s="58"/>
    </row>
    <row r="36" spans="1:8" x14ac:dyDescent="0.25">
      <c r="A36" s="5" t="s">
        <v>323</v>
      </c>
      <c r="B36" s="5" t="s">
        <v>209</v>
      </c>
      <c r="C36" s="5" t="s">
        <v>210</v>
      </c>
      <c r="D36" s="5" t="s">
        <v>483</v>
      </c>
      <c r="E36" s="6">
        <v>5591</v>
      </c>
      <c r="F36" s="7">
        <v>5680959.1900000004</v>
      </c>
      <c r="G36" s="8">
        <f t="shared" si="0"/>
        <v>3.3637042433052834E-3</v>
      </c>
      <c r="H36" s="58"/>
    </row>
    <row r="37" spans="1:8" x14ac:dyDescent="0.25">
      <c r="A37" s="77" t="s">
        <v>722</v>
      </c>
      <c r="B37" s="77" t="s">
        <v>135</v>
      </c>
      <c r="C37" s="77" t="s">
        <v>136</v>
      </c>
      <c r="D37" s="77" t="s">
        <v>721</v>
      </c>
      <c r="E37" s="6">
        <v>1500</v>
      </c>
      <c r="F37" s="7">
        <v>1487505</v>
      </c>
      <c r="G37" s="8">
        <f t="shared" ref="G37:G68" si="1">F37/$F$224</f>
        <v>8.8075388558420977E-4</v>
      </c>
      <c r="H37" s="58"/>
    </row>
    <row r="38" spans="1:8" ht="30" x14ac:dyDescent="0.25">
      <c r="A38" s="5" t="s">
        <v>316</v>
      </c>
      <c r="B38" s="5" t="s">
        <v>203</v>
      </c>
      <c r="C38" s="5" t="s">
        <v>204</v>
      </c>
      <c r="D38" s="5" t="s">
        <v>92</v>
      </c>
      <c r="E38" s="6">
        <v>7098</v>
      </c>
      <c r="F38" s="7">
        <v>6997634.2800000003</v>
      </c>
      <c r="G38" s="8">
        <f t="shared" si="1"/>
        <v>4.143309489384751E-3</v>
      </c>
      <c r="H38" s="58"/>
    </row>
    <row r="39" spans="1:8" x14ac:dyDescent="0.25">
      <c r="A39" s="5" t="s">
        <v>358</v>
      </c>
      <c r="B39" s="5" t="s">
        <v>396</v>
      </c>
      <c r="C39" s="5" t="s">
        <v>397</v>
      </c>
      <c r="D39" s="5" t="s">
        <v>376</v>
      </c>
      <c r="E39" s="6">
        <v>138</v>
      </c>
      <c r="F39" s="7">
        <v>63454.47</v>
      </c>
      <c r="G39" s="8">
        <f t="shared" si="1"/>
        <v>3.75714844724466E-5</v>
      </c>
      <c r="H39" s="58"/>
    </row>
    <row r="40" spans="1:8" ht="30" x14ac:dyDescent="0.25">
      <c r="A40" s="5" t="s">
        <v>275</v>
      </c>
      <c r="B40" s="5" t="s">
        <v>163</v>
      </c>
      <c r="C40" s="5" t="s">
        <v>164</v>
      </c>
      <c r="D40" s="5" t="s">
        <v>83</v>
      </c>
      <c r="E40" s="6">
        <v>4737</v>
      </c>
      <c r="F40" s="7">
        <v>4612369.53</v>
      </c>
      <c r="G40" s="8">
        <f t="shared" si="1"/>
        <v>2.7309907430884037E-3</v>
      </c>
      <c r="H40" s="58"/>
    </row>
    <row r="41" spans="1:8" x14ac:dyDescent="0.25">
      <c r="A41" s="5" t="s">
        <v>521</v>
      </c>
      <c r="B41" s="5" t="s">
        <v>222</v>
      </c>
      <c r="C41" s="5" t="s">
        <v>223</v>
      </c>
      <c r="D41" s="5" t="s">
        <v>518</v>
      </c>
      <c r="E41" s="6">
        <v>4000</v>
      </c>
      <c r="F41" s="7">
        <v>3772760</v>
      </c>
      <c r="G41" s="8">
        <f t="shared" si="1"/>
        <v>2.2338567126676439E-3</v>
      </c>
      <c r="H41" s="58"/>
    </row>
    <row r="42" spans="1:8" ht="16.5" customHeight="1" x14ac:dyDescent="0.25">
      <c r="A42" s="5" t="s">
        <v>702</v>
      </c>
      <c r="B42" s="5" t="s">
        <v>141</v>
      </c>
      <c r="C42" s="5" t="s">
        <v>142</v>
      </c>
      <c r="D42" s="5" t="s">
        <v>701</v>
      </c>
      <c r="E42" s="6">
        <v>10600</v>
      </c>
      <c r="F42" s="7">
        <v>10881218</v>
      </c>
      <c r="G42" s="8">
        <f t="shared" si="1"/>
        <v>6.4427850887148917E-3</v>
      </c>
      <c r="H42" s="58"/>
    </row>
    <row r="43" spans="1:8" x14ac:dyDescent="0.25">
      <c r="A43" s="5" t="s">
        <v>42</v>
      </c>
      <c r="B43" s="5" t="s">
        <v>137</v>
      </c>
      <c r="C43" s="9" t="s">
        <v>138</v>
      </c>
      <c r="D43" s="5" t="s">
        <v>73</v>
      </c>
      <c r="E43" s="6">
        <v>30820</v>
      </c>
      <c r="F43" s="7">
        <v>7664473.2999999998</v>
      </c>
      <c r="G43" s="8">
        <f t="shared" si="1"/>
        <v>4.5381458482031531E-3</v>
      </c>
      <c r="H43" s="58"/>
    </row>
    <row r="44" spans="1:8" x14ac:dyDescent="0.25">
      <c r="A44" s="57" t="s">
        <v>361</v>
      </c>
      <c r="B44" s="57" t="s">
        <v>401</v>
      </c>
      <c r="C44" s="80" t="s">
        <v>402</v>
      </c>
      <c r="D44" s="57" t="s">
        <v>379</v>
      </c>
      <c r="E44" s="6">
        <v>14650</v>
      </c>
      <c r="F44" s="7">
        <v>3638767</v>
      </c>
      <c r="G44" s="8">
        <f t="shared" si="1"/>
        <v>2.154519261438179E-3</v>
      </c>
      <c r="H44" s="58"/>
    </row>
    <row r="45" spans="1:8" ht="30" x14ac:dyDescent="0.25">
      <c r="A45" s="5" t="s">
        <v>317</v>
      </c>
      <c r="B45" s="5" t="s">
        <v>203</v>
      </c>
      <c r="C45" s="72" t="s">
        <v>204</v>
      </c>
      <c r="D45" s="5" t="s">
        <v>93</v>
      </c>
      <c r="E45" s="6">
        <v>5410</v>
      </c>
      <c r="F45" s="7">
        <v>5393824.0999999996</v>
      </c>
      <c r="G45" s="8">
        <f t="shared" si="1"/>
        <v>3.1936911366568536E-3</v>
      </c>
      <c r="H45" s="58"/>
    </row>
    <row r="46" spans="1:8" x14ac:dyDescent="0.25">
      <c r="A46" s="5" t="s">
        <v>627</v>
      </c>
      <c r="B46" s="5" t="s">
        <v>135</v>
      </c>
      <c r="C46" s="5" t="s">
        <v>136</v>
      </c>
      <c r="D46" s="5" t="s">
        <v>614</v>
      </c>
      <c r="E46" s="6">
        <v>44200</v>
      </c>
      <c r="F46" s="7">
        <v>43291728.240000002</v>
      </c>
      <c r="G46" s="8">
        <f t="shared" si="1"/>
        <v>2.5633095593652233E-2</v>
      </c>
      <c r="H46" s="58"/>
    </row>
    <row r="47" spans="1:8" x14ac:dyDescent="0.25">
      <c r="A47" s="5" t="s">
        <v>365</v>
      </c>
      <c r="B47" s="5" t="s">
        <v>169</v>
      </c>
      <c r="C47" s="5" t="s">
        <v>170</v>
      </c>
      <c r="D47" s="5" t="s">
        <v>383</v>
      </c>
      <c r="E47" s="6">
        <v>20000</v>
      </c>
      <c r="F47" s="7">
        <v>18423800</v>
      </c>
      <c r="G47" s="8">
        <f t="shared" si="1"/>
        <v>1.0908758919954128E-2</v>
      </c>
      <c r="H47" s="58"/>
    </row>
    <row r="48" spans="1:8" x14ac:dyDescent="0.25">
      <c r="A48" s="46" t="s">
        <v>367</v>
      </c>
      <c r="B48" s="46" t="s">
        <v>169</v>
      </c>
      <c r="C48" s="46" t="s">
        <v>170</v>
      </c>
      <c r="D48" s="46" t="s">
        <v>385</v>
      </c>
      <c r="E48" s="6">
        <v>5500</v>
      </c>
      <c r="F48" s="7">
        <v>5239245</v>
      </c>
      <c r="G48" s="8">
        <f t="shared" si="1"/>
        <v>3.1021646255156407E-3</v>
      </c>
      <c r="H48" s="58"/>
    </row>
    <row r="49" spans="1:8" ht="30" x14ac:dyDescent="0.25">
      <c r="A49" s="5" t="s">
        <v>318</v>
      </c>
      <c r="B49" s="5" t="s">
        <v>203</v>
      </c>
      <c r="C49" s="5" t="s">
        <v>204</v>
      </c>
      <c r="D49" s="5" t="s">
        <v>94</v>
      </c>
      <c r="E49" s="6">
        <v>12170</v>
      </c>
      <c r="F49" s="7">
        <v>11690502</v>
      </c>
      <c r="G49" s="8">
        <f t="shared" si="1"/>
        <v>6.9219633284795523E-3</v>
      </c>
      <c r="H49" s="58"/>
    </row>
    <row r="50" spans="1:8" x14ac:dyDescent="0.25">
      <c r="A50" s="5" t="s">
        <v>307</v>
      </c>
      <c r="B50" s="5" t="s">
        <v>193</v>
      </c>
      <c r="C50" s="5" t="s">
        <v>194</v>
      </c>
      <c r="D50" s="5" t="s">
        <v>61</v>
      </c>
      <c r="E50" s="6">
        <v>30048</v>
      </c>
      <c r="F50" s="7">
        <v>28920298.559999999</v>
      </c>
      <c r="G50" s="8">
        <f t="shared" si="1"/>
        <v>1.7123751065694182E-2</v>
      </c>
      <c r="H50" s="58"/>
    </row>
    <row r="51" spans="1:8" x14ac:dyDescent="0.25">
      <c r="A51" s="5" t="s">
        <v>326</v>
      </c>
      <c r="B51" s="5" t="s">
        <v>209</v>
      </c>
      <c r="C51" s="5" t="s">
        <v>210</v>
      </c>
      <c r="D51" s="5" t="s">
        <v>111</v>
      </c>
      <c r="E51" s="6">
        <v>23998</v>
      </c>
      <c r="F51" s="7">
        <v>22974725.280000001</v>
      </c>
      <c r="G51" s="8">
        <f t="shared" si="1"/>
        <v>1.3603368432771502E-2</v>
      </c>
      <c r="H51" s="58"/>
    </row>
    <row r="52" spans="1:8" x14ac:dyDescent="0.25">
      <c r="A52" s="5" t="s">
        <v>40</v>
      </c>
      <c r="B52" s="5" t="s">
        <v>135</v>
      </c>
      <c r="C52" s="5" t="s">
        <v>136</v>
      </c>
      <c r="D52" s="5" t="s">
        <v>78</v>
      </c>
      <c r="E52" s="6">
        <v>50324</v>
      </c>
      <c r="F52" s="7">
        <v>65842536.359999999</v>
      </c>
      <c r="G52" s="8">
        <f t="shared" si="1"/>
        <v>3.8985462056120558E-2</v>
      </c>
      <c r="H52" s="58"/>
    </row>
    <row r="53" spans="1:8" x14ac:dyDescent="0.25">
      <c r="A53" s="5" t="s">
        <v>522</v>
      </c>
      <c r="B53" s="5" t="s">
        <v>236</v>
      </c>
      <c r="C53" s="5" t="s">
        <v>237</v>
      </c>
      <c r="D53" s="5" t="s">
        <v>519</v>
      </c>
      <c r="E53" s="6">
        <v>3000</v>
      </c>
      <c r="F53" s="7">
        <v>2904810</v>
      </c>
      <c r="G53" s="8">
        <f t="shared" si="1"/>
        <v>1.7199422485194124E-3</v>
      </c>
      <c r="H53" s="58"/>
    </row>
    <row r="54" spans="1:8" ht="30" x14ac:dyDescent="0.25">
      <c r="A54" s="57" t="s">
        <v>277</v>
      </c>
      <c r="B54" s="57" t="s">
        <v>163</v>
      </c>
      <c r="C54" s="57" t="s">
        <v>164</v>
      </c>
      <c r="D54" s="57" t="s">
        <v>84</v>
      </c>
      <c r="E54" s="6">
        <v>630</v>
      </c>
      <c r="F54" s="7">
        <v>621105.4</v>
      </c>
      <c r="G54" s="8">
        <f t="shared" si="1"/>
        <v>3.6775741554303002E-4</v>
      </c>
      <c r="H54" s="58"/>
    </row>
    <row r="55" spans="1:8" ht="30" x14ac:dyDescent="0.25">
      <c r="A55" s="80" t="s">
        <v>279</v>
      </c>
      <c r="B55" s="80" t="s">
        <v>163</v>
      </c>
      <c r="C55" s="80" t="s">
        <v>164</v>
      </c>
      <c r="D55" s="80" t="s">
        <v>85</v>
      </c>
      <c r="E55" s="6">
        <v>2000</v>
      </c>
      <c r="F55" s="7">
        <v>1954200</v>
      </c>
      <c r="G55" s="8">
        <f t="shared" si="1"/>
        <v>1.1570846775027061E-3</v>
      </c>
      <c r="H55" s="58"/>
    </row>
    <row r="56" spans="1:8" ht="30" x14ac:dyDescent="0.25">
      <c r="A56" s="5" t="s">
        <v>335</v>
      </c>
      <c r="B56" s="5" t="s">
        <v>226</v>
      </c>
      <c r="C56" s="5" t="s">
        <v>227</v>
      </c>
      <c r="D56" s="5" t="s">
        <v>122</v>
      </c>
      <c r="E56" s="6">
        <v>5735</v>
      </c>
      <c r="F56" s="7">
        <v>5696403.4500000002</v>
      </c>
      <c r="G56" s="8">
        <f t="shared" si="1"/>
        <v>3.372848812234445E-3</v>
      </c>
      <c r="H56" s="58"/>
    </row>
    <row r="57" spans="1:8" x14ac:dyDescent="0.25">
      <c r="A57" s="38" t="s">
        <v>30</v>
      </c>
      <c r="B57" s="38" t="s">
        <v>135</v>
      </c>
      <c r="C57" s="38" t="s">
        <v>136</v>
      </c>
      <c r="D57" s="38" t="s">
        <v>102</v>
      </c>
      <c r="E57" s="6">
        <v>40961</v>
      </c>
      <c r="F57" s="7">
        <v>38623301.869999997</v>
      </c>
      <c r="G57" s="8">
        <f t="shared" si="1"/>
        <v>2.2868913513631465E-2</v>
      </c>
      <c r="H57" s="58"/>
    </row>
    <row r="58" spans="1:8" x14ac:dyDescent="0.25">
      <c r="A58" s="52" t="s">
        <v>31</v>
      </c>
      <c r="B58" s="52" t="s">
        <v>135</v>
      </c>
      <c r="C58" s="52" t="s">
        <v>136</v>
      </c>
      <c r="D58" s="52" t="s">
        <v>103</v>
      </c>
      <c r="E58" s="6">
        <v>83650</v>
      </c>
      <c r="F58" s="7">
        <v>81854169.900000006</v>
      </c>
      <c r="G58" s="8">
        <f t="shared" si="1"/>
        <v>4.8465973687950678E-2</v>
      </c>
      <c r="H58" s="58"/>
    </row>
    <row r="59" spans="1:8" x14ac:dyDescent="0.25">
      <c r="A59" s="71" t="s">
        <v>32</v>
      </c>
      <c r="B59" s="71" t="s">
        <v>135</v>
      </c>
      <c r="C59" s="71" t="s">
        <v>136</v>
      </c>
      <c r="D59" s="71" t="s">
        <v>104</v>
      </c>
      <c r="E59" s="6">
        <v>10000</v>
      </c>
      <c r="F59" s="7">
        <v>8970000</v>
      </c>
      <c r="G59" s="8">
        <f t="shared" si="1"/>
        <v>5.311150116262037E-3</v>
      </c>
      <c r="H59" s="58"/>
    </row>
    <row r="60" spans="1:8" x14ac:dyDescent="0.25">
      <c r="A60" s="71" t="s">
        <v>332</v>
      </c>
      <c r="B60" s="71" t="s">
        <v>217</v>
      </c>
      <c r="C60" s="71" t="s">
        <v>218</v>
      </c>
      <c r="D60" s="71" t="s">
        <v>117</v>
      </c>
      <c r="E60" s="6">
        <v>4545</v>
      </c>
      <c r="F60" s="7">
        <v>4499459.0999999996</v>
      </c>
      <c r="G60" s="8">
        <f t="shared" si="1"/>
        <v>2.6641363123836434E-3</v>
      </c>
      <c r="H60" s="58"/>
    </row>
    <row r="61" spans="1:8" x14ac:dyDescent="0.25">
      <c r="A61" s="5" t="s">
        <v>33</v>
      </c>
      <c r="B61" s="5" t="s">
        <v>135</v>
      </c>
      <c r="C61" s="5" t="s">
        <v>136</v>
      </c>
      <c r="D61" s="71" t="s">
        <v>105</v>
      </c>
      <c r="E61" s="6">
        <v>55126</v>
      </c>
      <c r="F61" s="7">
        <v>52663372.689999998</v>
      </c>
      <c r="G61" s="8">
        <f t="shared" si="1"/>
        <v>3.1182059976058472E-2</v>
      </c>
      <c r="H61" s="58"/>
    </row>
    <row r="62" spans="1:8" ht="30" x14ac:dyDescent="0.25">
      <c r="A62" s="77" t="s">
        <v>304</v>
      </c>
      <c r="B62" s="77" t="s">
        <v>191</v>
      </c>
      <c r="C62" s="77" t="s">
        <v>192</v>
      </c>
      <c r="D62" s="80" t="s">
        <v>67</v>
      </c>
      <c r="E62" s="6">
        <v>1973</v>
      </c>
      <c r="F62" s="7">
        <v>1983496.36</v>
      </c>
      <c r="G62" s="8">
        <f t="shared" si="1"/>
        <v>1.174431095096915E-3</v>
      </c>
      <c r="H62" s="58"/>
    </row>
    <row r="63" spans="1:8" x14ac:dyDescent="0.25">
      <c r="A63" s="52" t="s">
        <v>309</v>
      </c>
      <c r="B63" s="52" t="s">
        <v>197</v>
      </c>
      <c r="C63" s="52" t="s">
        <v>198</v>
      </c>
      <c r="D63" s="80" t="s">
        <v>75</v>
      </c>
      <c r="E63" s="6">
        <v>2000</v>
      </c>
      <c r="F63" s="7">
        <v>1909020</v>
      </c>
      <c r="G63" s="8">
        <f t="shared" si="1"/>
        <v>1.1303335334388578E-3</v>
      </c>
      <c r="H63" s="58"/>
    </row>
    <row r="64" spans="1:8" ht="30" x14ac:dyDescent="0.25">
      <c r="A64" s="52" t="s">
        <v>510</v>
      </c>
      <c r="B64" s="52" t="s">
        <v>143</v>
      </c>
      <c r="C64" s="57" t="s">
        <v>144</v>
      </c>
      <c r="D64" s="79" t="s">
        <v>506</v>
      </c>
      <c r="E64" s="6">
        <v>6200</v>
      </c>
      <c r="F64" s="7">
        <v>6272566</v>
      </c>
      <c r="G64" s="8">
        <f t="shared" si="1"/>
        <v>3.7139955005753961E-3</v>
      </c>
      <c r="H64" s="58"/>
    </row>
    <row r="65" spans="1:8" ht="30" x14ac:dyDescent="0.25">
      <c r="A65" s="5" t="s">
        <v>341</v>
      </c>
      <c r="B65" s="5" t="s">
        <v>471</v>
      </c>
      <c r="C65" s="5" t="s">
        <v>233</v>
      </c>
      <c r="D65" s="79" t="s">
        <v>48</v>
      </c>
      <c r="E65" s="6">
        <v>20548</v>
      </c>
      <c r="F65" s="7">
        <v>20691014.079999998</v>
      </c>
      <c r="G65" s="8">
        <f t="shared" si="1"/>
        <v>1.2251179691925468E-2</v>
      </c>
      <c r="H65" s="58"/>
    </row>
    <row r="66" spans="1:8" x14ac:dyDescent="0.25">
      <c r="A66" s="5" t="s">
        <v>344</v>
      </c>
      <c r="B66" s="5" t="s">
        <v>234</v>
      </c>
      <c r="C66" s="5" t="s">
        <v>235</v>
      </c>
      <c r="D66" s="77" t="s">
        <v>90</v>
      </c>
      <c r="E66" s="6">
        <v>15000</v>
      </c>
      <c r="F66" s="7">
        <v>14770024.199999999</v>
      </c>
      <c r="G66" s="8">
        <f t="shared" si="1"/>
        <v>8.7453529260895328E-3</v>
      </c>
      <c r="H66" s="58"/>
    </row>
    <row r="67" spans="1:8" x14ac:dyDescent="0.25">
      <c r="A67" s="5" t="s">
        <v>369</v>
      </c>
      <c r="B67" s="5" t="s">
        <v>185</v>
      </c>
      <c r="C67" s="5" t="s">
        <v>186</v>
      </c>
      <c r="D67" s="5" t="s">
        <v>387</v>
      </c>
      <c r="E67" s="6">
        <v>39</v>
      </c>
      <c r="F67" s="7">
        <v>38570.22</v>
      </c>
      <c r="G67" s="8">
        <f t="shared" si="1"/>
        <v>2.2837483660786218E-5</v>
      </c>
      <c r="H67" s="58"/>
    </row>
    <row r="68" spans="1:8" ht="30" x14ac:dyDescent="0.25">
      <c r="A68" s="5" t="s">
        <v>305</v>
      </c>
      <c r="B68" s="5" t="s">
        <v>191</v>
      </c>
      <c r="C68" s="5" t="s">
        <v>192</v>
      </c>
      <c r="D68" s="5" t="s">
        <v>495</v>
      </c>
      <c r="E68" s="6">
        <v>3000</v>
      </c>
      <c r="F68" s="7">
        <v>1693590</v>
      </c>
      <c r="G68" s="8">
        <f t="shared" si="1"/>
        <v>1.0027771154292335E-3</v>
      </c>
      <c r="H68" s="58"/>
    </row>
    <row r="69" spans="1:8" x14ac:dyDescent="0.25">
      <c r="A69" s="5" t="s">
        <v>603</v>
      </c>
      <c r="B69" s="5" t="s">
        <v>197</v>
      </c>
      <c r="C69" s="5" t="s">
        <v>198</v>
      </c>
      <c r="D69" s="5" t="s">
        <v>602</v>
      </c>
      <c r="E69" s="6">
        <v>2500</v>
      </c>
      <c r="F69" s="7">
        <v>2400200</v>
      </c>
      <c r="G69" s="8">
        <f t="shared" ref="G69:G100" si="2">F69/$F$224</f>
        <v>1.4211619296602166E-3</v>
      </c>
      <c r="H69" s="58"/>
    </row>
    <row r="70" spans="1:8" x14ac:dyDescent="0.25">
      <c r="A70" s="5" t="s">
        <v>306</v>
      </c>
      <c r="B70" s="5" t="s">
        <v>193</v>
      </c>
      <c r="C70" s="38" t="s">
        <v>194</v>
      </c>
      <c r="D70" s="5" t="s">
        <v>62</v>
      </c>
      <c r="E70" s="6">
        <v>2813</v>
      </c>
      <c r="F70" s="7">
        <v>2624894.69</v>
      </c>
      <c r="G70" s="8">
        <f t="shared" si="2"/>
        <v>1.5542039841660094E-3</v>
      </c>
      <c r="H70" s="58"/>
    </row>
    <row r="71" spans="1:8" ht="30" x14ac:dyDescent="0.25">
      <c r="A71" s="5" t="s">
        <v>267</v>
      </c>
      <c r="B71" s="5" t="s">
        <v>151</v>
      </c>
      <c r="C71" s="5" t="s">
        <v>152</v>
      </c>
      <c r="D71" s="5" t="s">
        <v>98</v>
      </c>
      <c r="E71" s="6">
        <v>5000</v>
      </c>
      <c r="F71" s="7">
        <v>4771200</v>
      </c>
      <c r="G71" s="8">
        <f t="shared" si="2"/>
        <v>2.8250344966231251E-3</v>
      </c>
      <c r="H71" s="58"/>
    </row>
    <row r="72" spans="1:8" x14ac:dyDescent="0.25">
      <c r="A72" s="5" t="s">
        <v>554</v>
      </c>
      <c r="B72" s="5" t="s">
        <v>155</v>
      </c>
      <c r="C72" s="5" t="s">
        <v>156</v>
      </c>
      <c r="D72" s="5" t="s">
        <v>553</v>
      </c>
      <c r="E72" s="6">
        <v>1499</v>
      </c>
      <c r="F72" s="7">
        <v>1362081.34</v>
      </c>
      <c r="G72" s="8">
        <f t="shared" si="2"/>
        <v>8.0649035309914745E-4</v>
      </c>
      <c r="H72" s="58"/>
    </row>
    <row r="73" spans="1:8" x14ac:dyDescent="0.25">
      <c r="A73" s="5" t="s">
        <v>668</v>
      </c>
      <c r="B73" s="5" t="s">
        <v>246</v>
      </c>
      <c r="C73" s="5" t="s">
        <v>247</v>
      </c>
      <c r="D73" s="5" t="s">
        <v>57</v>
      </c>
      <c r="E73" s="6">
        <v>136</v>
      </c>
      <c r="F73" s="7">
        <v>117924.24</v>
      </c>
      <c r="G73" s="8">
        <f t="shared" si="2"/>
        <v>6.9823114937136278E-5</v>
      </c>
      <c r="H73" s="58"/>
    </row>
    <row r="74" spans="1:8" x14ac:dyDescent="0.25">
      <c r="A74" s="5" t="s">
        <v>35</v>
      </c>
      <c r="B74" s="5" t="s">
        <v>135</v>
      </c>
      <c r="C74" s="5" t="s">
        <v>136</v>
      </c>
      <c r="D74" s="5" t="s">
        <v>107</v>
      </c>
      <c r="E74" s="6">
        <v>22100</v>
      </c>
      <c r="F74" s="7">
        <v>18695495</v>
      </c>
      <c r="G74" s="8">
        <f t="shared" si="2"/>
        <v>1.1069629926736492E-2</v>
      </c>
      <c r="H74" s="58"/>
    </row>
    <row r="75" spans="1:8" x14ac:dyDescent="0.25">
      <c r="A75" s="5" t="s">
        <v>272</v>
      </c>
      <c r="B75" s="5" t="s">
        <v>159</v>
      </c>
      <c r="C75" s="5" t="s">
        <v>160</v>
      </c>
      <c r="D75" s="5" t="s">
        <v>124</v>
      </c>
      <c r="E75" s="6">
        <v>2350</v>
      </c>
      <c r="F75" s="7">
        <v>2234145</v>
      </c>
      <c r="G75" s="8">
        <f t="shared" si="2"/>
        <v>1.3228405213485228E-3</v>
      </c>
      <c r="H75" s="58"/>
    </row>
    <row r="76" spans="1:8" x14ac:dyDescent="0.25">
      <c r="A76" s="5" t="s">
        <v>370</v>
      </c>
      <c r="B76" s="5" t="s">
        <v>405</v>
      </c>
      <c r="C76" s="5" t="s">
        <v>406</v>
      </c>
      <c r="D76" s="5" t="s">
        <v>388</v>
      </c>
      <c r="E76" s="6">
        <v>2314</v>
      </c>
      <c r="F76" s="7">
        <v>2302615.12</v>
      </c>
      <c r="G76" s="8">
        <f t="shared" si="2"/>
        <v>1.3633817795200363E-3</v>
      </c>
      <c r="H76" s="58"/>
    </row>
    <row r="77" spans="1:8" x14ac:dyDescent="0.25">
      <c r="A77" s="5" t="s">
        <v>551</v>
      </c>
      <c r="B77" s="5" t="s">
        <v>135</v>
      </c>
      <c r="C77" s="5" t="s">
        <v>136</v>
      </c>
      <c r="D77" s="5" t="s">
        <v>548</v>
      </c>
      <c r="E77" s="6">
        <v>22750</v>
      </c>
      <c r="F77" s="7">
        <v>22903083.5</v>
      </c>
      <c r="G77" s="8">
        <f t="shared" si="2"/>
        <v>1.3560949230076271E-2</v>
      </c>
      <c r="H77" s="58"/>
    </row>
    <row r="78" spans="1:8" x14ac:dyDescent="0.25">
      <c r="A78" s="5" t="s">
        <v>292</v>
      </c>
      <c r="B78" s="5" t="s">
        <v>185</v>
      </c>
      <c r="C78" s="5" t="s">
        <v>186</v>
      </c>
      <c r="D78" s="5" t="s">
        <v>119</v>
      </c>
      <c r="E78" s="6">
        <v>5000</v>
      </c>
      <c r="F78" s="7">
        <v>4644100</v>
      </c>
      <c r="G78" s="8">
        <f t="shared" si="2"/>
        <v>2.7497784007728572E-3</v>
      </c>
      <c r="H78" s="58"/>
    </row>
    <row r="79" spans="1:8" x14ac:dyDescent="0.25">
      <c r="A79" s="5" t="s">
        <v>285</v>
      </c>
      <c r="B79" s="5" t="s">
        <v>171</v>
      </c>
      <c r="C79" s="5" t="s">
        <v>172</v>
      </c>
      <c r="D79" s="5" t="s">
        <v>63</v>
      </c>
      <c r="E79" s="6">
        <v>5000</v>
      </c>
      <c r="F79" s="7">
        <v>4954100</v>
      </c>
      <c r="G79" s="8">
        <f t="shared" si="2"/>
        <v>2.9333298540661938E-3</v>
      </c>
      <c r="H79" s="58"/>
    </row>
    <row r="80" spans="1:8" ht="30" x14ac:dyDescent="0.25">
      <c r="A80" s="5" t="s">
        <v>523</v>
      </c>
      <c r="B80" s="5" t="s">
        <v>157</v>
      </c>
      <c r="C80" s="5" t="s">
        <v>158</v>
      </c>
      <c r="D80" s="78" t="s">
        <v>520</v>
      </c>
      <c r="E80" s="6">
        <v>4600</v>
      </c>
      <c r="F80" s="7">
        <v>4223720</v>
      </c>
      <c r="G80" s="8">
        <f t="shared" si="2"/>
        <v>2.5008707880778474E-3</v>
      </c>
      <c r="H80" s="58"/>
    </row>
    <row r="81" spans="1:8" x14ac:dyDescent="0.25">
      <c r="A81" s="5" t="s">
        <v>742</v>
      </c>
      <c r="B81" s="5" t="s">
        <v>135</v>
      </c>
      <c r="C81" s="5" t="s">
        <v>136</v>
      </c>
      <c r="D81" s="77" t="s">
        <v>726</v>
      </c>
      <c r="E81" s="6">
        <v>73800</v>
      </c>
      <c r="F81" s="7">
        <v>73092546</v>
      </c>
      <c r="G81" s="8">
        <f t="shared" si="2"/>
        <v>4.3278203365193793E-2</v>
      </c>
      <c r="H81" s="58"/>
    </row>
    <row r="82" spans="1:8" x14ac:dyDescent="0.25">
      <c r="A82" s="5" t="s">
        <v>325</v>
      </c>
      <c r="B82" s="5" t="s">
        <v>209</v>
      </c>
      <c r="C82" s="5" t="s">
        <v>210</v>
      </c>
      <c r="D82" s="80" t="s">
        <v>112</v>
      </c>
      <c r="E82" s="6">
        <v>950</v>
      </c>
      <c r="F82" s="7">
        <v>851893.5</v>
      </c>
      <c r="G82" s="8">
        <f t="shared" si="2"/>
        <v>5.0440738701982993E-4</v>
      </c>
      <c r="H82" s="58"/>
    </row>
    <row r="83" spans="1:8" ht="30" x14ac:dyDescent="0.25">
      <c r="A83" s="5" t="s">
        <v>618</v>
      </c>
      <c r="B83" s="5" t="s">
        <v>619</v>
      </c>
      <c r="C83" s="11">
        <v>1057746555811</v>
      </c>
      <c r="D83" s="77" t="s">
        <v>617</v>
      </c>
      <c r="E83" s="6">
        <v>4000</v>
      </c>
      <c r="F83" s="7">
        <v>3915400</v>
      </c>
      <c r="G83" s="8">
        <f t="shared" si="2"/>
        <v>2.3183140652410683E-3</v>
      </c>
      <c r="H83" s="58"/>
    </row>
    <row r="84" spans="1:8" ht="30" x14ac:dyDescent="0.25">
      <c r="A84" s="5" t="s">
        <v>260</v>
      </c>
      <c r="B84" s="5" t="s">
        <v>143</v>
      </c>
      <c r="C84" s="80" t="s">
        <v>144</v>
      </c>
      <c r="D84" s="72" t="s">
        <v>494</v>
      </c>
      <c r="E84" s="6">
        <v>3200</v>
      </c>
      <c r="F84" s="7">
        <v>3003136</v>
      </c>
      <c r="G84" s="8">
        <f t="shared" si="2"/>
        <v>1.7781612168952855E-3</v>
      </c>
      <c r="H84" s="58"/>
    </row>
    <row r="85" spans="1:8" ht="30" x14ac:dyDescent="0.25">
      <c r="A85" s="77" t="s">
        <v>280</v>
      </c>
      <c r="B85" s="77" t="s">
        <v>163</v>
      </c>
      <c r="C85" s="77" t="s">
        <v>164</v>
      </c>
      <c r="D85" s="77" t="s">
        <v>86</v>
      </c>
      <c r="E85" s="6">
        <v>13000</v>
      </c>
      <c r="F85" s="7">
        <v>11742250</v>
      </c>
      <c r="G85" s="8">
        <f t="shared" si="2"/>
        <v>6.9526033949473699E-3</v>
      </c>
      <c r="H85" s="58"/>
    </row>
    <row r="86" spans="1:8" x14ac:dyDescent="0.25">
      <c r="A86" s="5" t="s">
        <v>372</v>
      </c>
      <c r="B86" s="5" t="s">
        <v>407</v>
      </c>
      <c r="C86" s="9" t="s">
        <v>408</v>
      </c>
      <c r="D86" s="5" t="s">
        <v>390</v>
      </c>
      <c r="E86" s="6">
        <v>11990</v>
      </c>
      <c r="F86" s="7">
        <v>11052425.279999999</v>
      </c>
      <c r="G86" s="8">
        <f t="shared" si="2"/>
        <v>6.544157169548437E-3</v>
      </c>
      <c r="H86" s="58"/>
    </row>
    <row r="87" spans="1:8" x14ac:dyDescent="0.25">
      <c r="A87" s="5" t="s">
        <v>310</v>
      </c>
      <c r="B87" s="5" t="s">
        <v>199</v>
      </c>
      <c r="C87" s="72" t="s">
        <v>200</v>
      </c>
      <c r="D87" s="71" t="s">
        <v>72</v>
      </c>
      <c r="E87" s="6">
        <v>3405</v>
      </c>
      <c r="F87" s="7">
        <v>3237500</v>
      </c>
      <c r="G87" s="8">
        <f t="shared" si="2"/>
        <v>1.9169284839908971E-3</v>
      </c>
      <c r="H87" s="58"/>
    </row>
    <row r="88" spans="1:8" x14ac:dyDescent="0.25">
      <c r="A88" s="5" t="s">
        <v>464</v>
      </c>
      <c r="B88" s="5" t="s">
        <v>135</v>
      </c>
      <c r="C88" s="5" t="s">
        <v>136</v>
      </c>
      <c r="D88" s="67" t="s">
        <v>463</v>
      </c>
      <c r="E88" s="6">
        <v>23044</v>
      </c>
      <c r="F88" s="7">
        <v>21077552.690000001</v>
      </c>
      <c r="G88" s="8">
        <f t="shared" si="2"/>
        <v>1.2480049768117361E-2</v>
      </c>
      <c r="H88" s="58"/>
    </row>
    <row r="89" spans="1:8" x14ac:dyDescent="0.25">
      <c r="A89" s="5" t="s">
        <v>366</v>
      </c>
      <c r="B89" s="5" t="s">
        <v>169</v>
      </c>
      <c r="C89" s="71" t="s">
        <v>170</v>
      </c>
      <c r="D89" s="5" t="s">
        <v>384</v>
      </c>
      <c r="E89" s="6">
        <v>3000</v>
      </c>
      <c r="F89" s="7">
        <v>2634180</v>
      </c>
      <c r="G89" s="8">
        <f t="shared" si="2"/>
        <v>1.5597018297943293E-3</v>
      </c>
      <c r="H89" s="58"/>
    </row>
    <row r="90" spans="1:8" x14ac:dyDescent="0.25">
      <c r="A90" s="5" t="s">
        <v>284</v>
      </c>
      <c r="B90" s="5" t="s">
        <v>169</v>
      </c>
      <c r="C90" s="67" t="s">
        <v>170</v>
      </c>
      <c r="D90" s="5" t="s">
        <v>59</v>
      </c>
      <c r="E90" s="6">
        <v>1000</v>
      </c>
      <c r="F90" s="7">
        <v>858560</v>
      </c>
      <c r="G90" s="8">
        <f t="shared" si="2"/>
        <v>5.0835463141782995E-4</v>
      </c>
      <c r="H90" s="58"/>
    </row>
    <row r="91" spans="1:8" x14ac:dyDescent="0.25">
      <c r="A91" s="5" t="s">
        <v>265</v>
      </c>
      <c r="B91" s="5" t="s">
        <v>149</v>
      </c>
      <c r="C91" s="5" t="s">
        <v>150</v>
      </c>
      <c r="D91" s="5" t="s">
        <v>89</v>
      </c>
      <c r="E91" s="6">
        <v>23500</v>
      </c>
      <c r="F91" s="7">
        <v>20816300</v>
      </c>
      <c r="G91" s="8">
        <f t="shared" si="2"/>
        <v>1.2325361668355123E-2</v>
      </c>
      <c r="H91" s="58"/>
    </row>
    <row r="92" spans="1:8" x14ac:dyDescent="0.25">
      <c r="A92" s="5" t="s">
        <v>368</v>
      </c>
      <c r="B92" s="5" t="s">
        <v>183</v>
      </c>
      <c r="C92" s="5" t="s">
        <v>184</v>
      </c>
      <c r="D92" s="57" t="s">
        <v>386</v>
      </c>
      <c r="E92" s="6">
        <v>20109</v>
      </c>
      <c r="F92" s="7">
        <v>21086096.309999999</v>
      </c>
      <c r="G92" s="8">
        <f t="shared" si="2"/>
        <v>1.2485108458012152E-2</v>
      </c>
      <c r="H92" s="58"/>
    </row>
    <row r="93" spans="1:8" ht="30" x14ac:dyDescent="0.25">
      <c r="A93" s="5" t="s">
        <v>311</v>
      </c>
      <c r="B93" s="5" t="s">
        <v>201</v>
      </c>
      <c r="C93" s="5" t="s">
        <v>202</v>
      </c>
      <c r="D93" s="32" t="s">
        <v>115</v>
      </c>
      <c r="E93" s="6">
        <v>3250</v>
      </c>
      <c r="F93" s="7">
        <v>2879473.61</v>
      </c>
      <c r="G93" s="8">
        <f t="shared" si="2"/>
        <v>1.7049405349526163E-3</v>
      </c>
      <c r="H93" s="58"/>
    </row>
    <row r="94" spans="1:8" x14ac:dyDescent="0.25">
      <c r="A94" s="5" t="s">
        <v>621</v>
      </c>
      <c r="B94" s="5" t="s">
        <v>177</v>
      </c>
      <c r="C94" s="57" t="s">
        <v>178</v>
      </c>
      <c r="D94" s="5" t="s">
        <v>620</v>
      </c>
      <c r="E94" s="6">
        <v>460</v>
      </c>
      <c r="F94" s="7">
        <v>440445.4</v>
      </c>
      <c r="G94" s="8">
        <f t="shared" si="2"/>
        <v>2.607883653753712E-4</v>
      </c>
      <c r="H94" s="58"/>
    </row>
    <row r="95" spans="1:8" x14ac:dyDescent="0.25">
      <c r="A95" s="5" t="s">
        <v>362</v>
      </c>
      <c r="B95" s="5" t="s">
        <v>403</v>
      </c>
      <c r="C95" s="32" t="s">
        <v>404</v>
      </c>
      <c r="D95" s="5" t="s">
        <v>380</v>
      </c>
      <c r="E95" s="6">
        <v>1968</v>
      </c>
      <c r="F95" s="7">
        <v>1923877.44</v>
      </c>
      <c r="G95" s="8">
        <f t="shared" si="2"/>
        <v>1.1391306453879498E-3</v>
      </c>
      <c r="H95" s="58"/>
    </row>
    <row r="96" spans="1:8" x14ac:dyDescent="0.25">
      <c r="A96" s="5" t="s">
        <v>41</v>
      </c>
      <c r="B96" s="5" t="s">
        <v>135</v>
      </c>
      <c r="C96" s="38" t="s">
        <v>136</v>
      </c>
      <c r="D96" s="5" t="s">
        <v>79</v>
      </c>
      <c r="E96" s="6">
        <v>31000</v>
      </c>
      <c r="F96" s="7">
        <v>36196503.18</v>
      </c>
      <c r="G96" s="8">
        <f t="shared" si="2"/>
        <v>2.1432002460728673E-2</v>
      </c>
      <c r="H96" s="58"/>
    </row>
    <row r="97" spans="1:8" x14ac:dyDescent="0.25">
      <c r="A97" s="57" t="s">
        <v>583</v>
      </c>
      <c r="B97" s="57" t="s">
        <v>236</v>
      </c>
      <c r="C97" s="57" t="s">
        <v>237</v>
      </c>
      <c r="D97" s="57" t="s">
        <v>582</v>
      </c>
      <c r="E97" s="6">
        <v>13750</v>
      </c>
      <c r="F97" s="7">
        <v>13326871.800000001</v>
      </c>
      <c r="G97" s="8">
        <f t="shared" si="2"/>
        <v>7.8908602798193166E-3</v>
      </c>
      <c r="H97" s="58"/>
    </row>
    <row r="98" spans="1:8" x14ac:dyDescent="0.25">
      <c r="A98" s="5" t="s">
        <v>356</v>
      </c>
      <c r="B98" s="5" t="s">
        <v>394</v>
      </c>
      <c r="C98" s="32" t="s">
        <v>395</v>
      </c>
      <c r="D98" s="5" t="s">
        <v>374</v>
      </c>
      <c r="E98" s="6">
        <v>28800</v>
      </c>
      <c r="F98" s="7">
        <v>25572384</v>
      </c>
      <c r="G98" s="8">
        <f t="shared" si="2"/>
        <v>1.5141445959275079E-2</v>
      </c>
      <c r="H98" s="58"/>
    </row>
    <row r="99" spans="1:8" ht="30" x14ac:dyDescent="0.25">
      <c r="A99" s="5" t="s">
        <v>337</v>
      </c>
      <c r="B99" s="5" t="s">
        <v>228</v>
      </c>
      <c r="C99" s="5" t="s">
        <v>229</v>
      </c>
      <c r="D99" s="5" t="s">
        <v>125</v>
      </c>
      <c r="E99" s="6">
        <v>9800</v>
      </c>
      <c r="F99" s="7">
        <v>9405550</v>
      </c>
      <c r="G99" s="8">
        <f t="shared" si="2"/>
        <v>5.5690399081391754E-3</v>
      </c>
      <c r="H99" s="58"/>
    </row>
    <row r="100" spans="1:8" x14ac:dyDescent="0.25">
      <c r="A100" s="5" t="s">
        <v>650</v>
      </c>
      <c r="B100" s="5" t="s">
        <v>236</v>
      </c>
      <c r="C100" s="5" t="s">
        <v>237</v>
      </c>
      <c r="D100" s="5" t="s">
        <v>651</v>
      </c>
      <c r="E100" s="6">
        <v>10000</v>
      </c>
      <c r="F100" s="7">
        <v>9092262</v>
      </c>
      <c r="G100" s="8">
        <f t="shared" si="2"/>
        <v>5.383541625238005E-3</v>
      </c>
      <c r="H100" s="58"/>
    </row>
    <row r="101" spans="1:8" x14ac:dyDescent="0.25">
      <c r="A101" s="5" t="s">
        <v>698</v>
      </c>
      <c r="B101" s="5" t="s">
        <v>236</v>
      </c>
      <c r="C101" s="5" t="s">
        <v>237</v>
      </c>
      <c r="D101" s="5" t="s">
        <v>697</v>
      </c>
      <c r="E101" s="6">
        <v>900</v>
      </c>
      <c r="F101" s="7">
        <v>915192</v>
      </c>
      <c r="G101" s="8">
        <f t="shared" ref="G101:G132" si="3">F101/$F$224</f>
        <v>5.4188652142721141E-4</v>
      </c>
      <c r="H101" s="58"/>
    </row>
    <row r="102" spans="1:8" ht="30" x14ac:dyDescent="0.25">
      <c r="A102" s="5" t="s">
        <v>282</v>
      </c>
      <c r="B102" s="5" t="s">
        <v>167</v>
      </c>
      <c r="C102" s="5" t="s">
        <v>168</v>
      </c>
      <c r="D102" s="5" t="s">
        <v>53</v>
      </c>
      <c r="E102" s="6">
        <v>2500</v>
      </c>
      <c r="F102" s="7">
        <v>2238500</v>
      </c>
      <c r="G102" s="8">
        <f t="shared" si="3"/>
        <v>1.325419123216563E-3</v>
      </c>
      <c r="H102" s="58"/>
    </row>
    <row r="103" spans="1:8" x14ac:dyDescent="0.25">
      <c r="A103" s="5" t="s">
        <v>425</v>
      </c>
      <c r="B103" s="5" t="s">
        <v>248</v>
      </c>
      <c r="C103" s="5" t="s">
        <v>249</v>
      </c>
      <c r="D103" s="5" t="s">
        <v>46</v>
      </c>
      <c r="E103" s="6">
        <v>6555</v>
      </c>
      <c r="F103" s="7">
        <v>5898939.5499999998</v>
      </c>
      <c r="G103" s="8">
        <f t="shared" si="3"/>
        <v>3.492770733200137E-3</v>
      </c>
      <c r="H103" s="58"/>
    </row>
    <row r="104" spans="1:8" ht="30" x14ac:dyDescent="0.25">
      <c r="A104" s="5" t="s">
        <v>512</v>
      </c>
      <c r="B104" s="5" t="s">
        <v>163</v>
      </c>
      <c r="C104" s="5" t="s">
        <v>164</v>
      </c>
      <c r="D104" s="57" t="s">
        <v>508</v>
      </c>
      <c r="E104" s="6">
        <v>9900</v>
      </c>
      <c r="F104" s="7">
        <v>9040185</v>
      </c>
      <c r="G104" s="8">
        <f t="shared" si="3"/>
        <v>5.3527067573891111E-3</v>
      </c>
      <c r="H104" s="58"/>
    </row>
    <row r="105" spans="1:8" x14ac:dyDescent="0.25">
      <c r="A105" s="5" t="s">
        <v>639</v>
      </c>
      <c r="B105" s="5" t="s">
        <v>236</v>
      </c>
      <c r="C105" s="5" t="s">
        <v>237</v>
      </c>
      <c r="D105" s="5" t="s">
        <v>640</v>
      </c>
      <c r="E105" s="6">
        <v>700</v>
      </c>
      <c r="F105" s="7">
        <v>677296.1</v>
      </c>
      <c r="G105" s="8">
        <f t="shared" si="3"/>
        <v>4.010280111771265E-4</v>
      </c>
      <c r="H105" s="58"/>
    </row>
    <row r="106" spans="1:8" x14ac:dyDescent="0.25">
      <c r="A106" s="5" t="s">
        <v>638</v>
      </c>
      <c r="B106" s="5" t="s">
        <v>236</v>
      </c>
      <c r="C106" s="5" t="s">
        <v>237</v>
      </c>
      <c r="D106" s="71" t="s">
        <v>637</v>
      </c>
      <c r="E106" s="6">
        <v>3600</v>
      </c>
      <c r="F106" s="7">
        <v>3546493.9</v>
      </c>
      <c r="G106" s="8">
        <f t="shared" si="3"/>
        <v>2.0998842240030776E-3</v>
      </c>
      <c r="H106" s="58"/>
    </row>
    <row r="107" spans="1:8" ht="30" x14ac:dyDescent="0.25">
      <c r="A107" s="5" t="s">
        <v>526</v>
      </c>
      <c r="B107" s="5" t="s">
        <v>525</v>
      </c>
      <c r="C107" s="9" t="s">
        <v>219</v>
      </c>
      <c r="D107" s="5" t="s">
        <v>524</v>
      </c>
      <c r="E107" s="6">
        <v>3800</v>
      </c>
      <c r="F107" s="7">
        <v>3583970</v>
      </c>
      <c r="G107" s="8">
        <f t="shared" si="3"/>
        <v>2.1220738776120017E-3</v>
      </c>
      <c r="H107" s="58"/>
    </row>
    <row r="108" spans="1:8" x14ac:dyDescent="0.25">
      <c r="A108" s="72" t="s">
        <v>552</v>
      </c>
      <c r="B108" s="72" t="s">
        <v>147</v>
      </c>
      <c r="C108" s="9" t="s">
        <v>148</v>
      </c>
      <c r="D108" s="72" t="s">
        <v>549</v>
      </c>
      <c r="E108" s="6">
        <v>3000</v>
      </c>
      <c r="F108" s="7">
        <v>2839530</v>
      </c>
      <c r="G108" s="8">
        <f t="shared" si="3"/>
        <v>1.681289865064609E-3</v>
      </c>
      <c r="H108" s="58"/>
    </row>
    <row r="109" spans="1:8" x14ac:dyDescent="0.25">
      <c r="A109" s="5" t="s">
        <v>558</v>
      </c>
      <c r="B109" s="5" t="s">
        <v>199</v>
      </c>
      <c r="C109" s="80" t="s">
        <v>200</v>
      </c>
      <c r="D109" s="77" t="s">
        <v>559</v>
      </c>
      <c r="E109" s="6">
        <v>3000</v>
      </c>
      <c r="F109" s="7">
        <v>2834700</v>
      </c>
      <c r="G109" s="8">
        <f t="shared" si="3"/>
        <v>1.6784300150020064E-3</v>
      </c>
      <c r="H109" s="58"/>
    </row>
    <row r="110" spans="1:8" x14ac:dyDescent="0.25">
      <c r="A110" s="5" t="s">
        <v>560</v>
      </c>
      <c r="B110" s="5" t="s">
        <v>515</v>
      </c>
      <c r="C110" s="9" t="s">
        <v>517</v>
      </c>
      <c r="D110" s="5" t="s">
        <v>561</v>
      </c>
      <c r="E110" s="6">
        <v>5000</v>
      </c>
      <c r="F110" s="7">
        <v>4910600</v>
      </c>
      <c r="G110" s="8">
        <f t="shared" si="3"/>
        <v>2.907573440458903E-3</v>
      </c>
      <c r="H110" s="58"/>
    </row>
    <row r="111" spans="1:8" x14ac:dyDescent="0.25">
      <c r="A111" s="5" t="s">
        <v>593</v>
      </c>
      <c r="B111" s="5" t="s">
        <v>135</v>
      </c>
      <c r="C111" s="80" t="s">
        <v>136</v>
      </c>
      <c r="D111" s="5" t="s">
        <v>595</v>
      </c>
      <c r="E111" s="6">
        <v>2870</v>
      </c>
      <c r="F111" s="7">
        <v>2466047.5</v>
      </c>
      <c r="G111" s="8">
        <f t="shared" si="3"/>
        <v>1.460150330694839E-3</v>
      </c>
      <c r="H111" s="58"/>
    </row>
    <row r="112" spans="1:8" x14ac:dyDescent="0.25">
      <c r="A112" s="5" t="s">
        <v>592</v>
      </c>
      <c r="B112" s="5" t="s">
        <v>135</v>
      </c>
      <c r="C112" s="77" t="s">
        <v>136</v>
      </c>
      <c r="D112" s="5" t="s">
        <v>594</v>
      </c>
      <c r="E112" s="6">
        <v>10000</v>
      </c>
      <c r="F112" s="7">
        <v>8573000</v>
      </c>
      <c r="G112" s="8">
        <f t="shared" si="3"/>
        <v>5.0760858357541188E-3</v>
      </c>
      <c r="H112" s="58"/>
    </row>
    <row r="113" spans="1:8" x14ac:dyDescent="0.25">
      <c r="A113" s="5" t="s">
        <v>574</v>
      </c>
      <c r="B113" s="5" t="s">
        <v>183</v>
      </c>
      <c r="C113" s="71" t="s">
        <v>184</v>
      </c>
      <c r="D113" s="5" t="s">
        <v>572</v>
      </c>
      <c r="E113" s="6">
        <v>550</v>
      </c>
      <c r="F113" s="7">
        <v>531140.5</v>
      </c>
      <c r="G113" s="8">
        <f t="shared" si="3"/>
        <v>3.144890667030632E-4</v>
      </c>
      <c r="H113" s="58"/>
    </row>
    <row r="114" spans="1:8" x14ac:dyDescent="0.25">
      <c r="A114" s="5" t="s">
        <v>577</v>
      </c>
      <c r="B114" s="5" t="s">
        <v>575</v>
      </c>
      <c r="C114" s="9" t="s">
        <v>576</v>
      </c>
      <c r="D114" s="5" t="s">
        <v>573</v>
      </c>
      <c r="E114" s="6">
        <v>4000</v>
      </c>
      <c r="F114" s="7">
        <v>3790429.48</v>
      </c>
      <c r="G114" s="8">
        <f t="shared" si="3"/>
        <v>2.2443188376126038E-3</v>
      </c>
      <c r="H114" s="58"/>
    </row>
    <row r="115" spans="1:8" x14ac:dyDescent="0.25">
      <c r="A115" s="5" t="s">
        <v>570</v>
      </c>
      <c r="B115" s="5" t="s">
        <v>569</v>
      </c>
      <c r="C115" s="9" t="s">
        <v>571</v>
      </c>
      <c r="D115" s="5" t="s">
        <v>562</v>
      </c>
      <c r="E115" s="6">
        <v>7033</v>
      </c>
      <c r="F115" s="7">
        <v>6932176.1799999997</v>
      </c>
      <c r="G115" s="8">
        <f t="shared" si="3"/>
        <v>4.1045516526595233E-3</v>
      </c>
      <c r="H115" s="58"/>
    </row>
    <row r="116" spans="1:8" ht="30" x14ac:dyDescent="0.25">
      <c r="A116" s="5" t="s">
        <v>567</v>
      </c>
      <c r="B116" s="5" t="s">
        <v>566</v>
      </c>
      <c r="C116" s="80" t="s">
        <v>568</v>
      </c>
      <c r="D116" s="5" t="s">
        <v>564</v>
      </c>
      <c r="E116" s="6">
        <v>8000</v>
      </c>
      <c r="F116" s="7">
        <v>7865200</v>
      </c>
      <c r="G116" s="8">
        <f t="shared" si="3"/>
        <v>4.6569964207830742E-3</v>
      </c>
      <c r="H116" s="58"/>
    </row>
    <row r="117" spans="1:8" ht="30" x14ac:dyDescent="0.25">
      <c r="A117" s="5" t="s">
        <v>580</v>
      </c>
      <c r="B117" s="5" t="s">
        <v>151</v>
      </c>
      <c r="C117" s="77" t="s">
        <v>152</v>
      </c>
      <c r="D117" s="5" t="s">
        <v>581</v>
      </c>
      <c r="E117" s="6">
        <v>6250</v>
      </c>
      <c r="F117" s="7">
        <v>6022937.5</v>
      </c>
      <c r="G117" s="8">
        <f t="shared" si="3"/>
        <v>3.5661901007094745E-3</v>
      </c>
      <c r="H117" s="58"/>
    </row>
    <row r="118" spans="1:8" x14ac:dyDescent="0.25">
      <c r="A118" s="5" t="s">
        <v>635</v>
      </c>
      <c r="B118" s="5" t="s">
        <v>135</v>
      </c>
      <c r="C118" s="57" t="s">
        <v>136</v>
      </c>
      <c r="D118" s="5" t="s">
        <v>634</v>
      </c>
      <c r="E118" s="6">
        <v>15300</v>
      </c>
      <c r="F118" s="7">
        <v>17932905.550000001</v>
      </c>
      <c r="G118" s="8">
        <f t="shared" si="3"/>
        <v>1.061809959830531E-2</v>
      </c>
      <c r="H118" s="58"/>
    </row>
    <row r="119" spans="1:8" x14ac:dyDescent="0.25">
      <c r="A119" s="5" t="s">
        <v>588</v>
      </c>
      <c r="B119" s="5" t="s">
        <v>177</v>
      </c>
      <c r="C119" s="71" t="s">
        <v>178</v>
      </c>
      <c r="D119" s="5" t="s">
        <v>589</v>
      </c>
      <c r="E119" s="6">
        <v>8000</v>
      </c>
      <c r="F119" s="7">
        <v>7659920</v>
      </c>
      <c r="G119" s="8">
        <f t="shared" si="3"/>
        <v>4.5354498326151509E-3</v>
      </c>
      <c r="H119" s="58"/>
    </row>
    <row r="120" spans="1:8" ht="30" x14ac:dyDescent="0.25">
      <c r="A120" s="5" t="s">
        <v>598</v>
      </c>
      <c r="B120" s="5" t="s">
        <v>151</v>
      </c>
      <c r="C120" s="71" t="s">
        <v>152</v>
      </c>
      <c r="D120" s="5" t="s">
        <v>596</v>
      </c>
      <c r="E120" s="6">
        <v>2500</v>
      </c>
      <c r="F120" s="7">
        <v>2420707.38</v>
      </c>
      <c r="G120" s="8">
        <f t="shared" si="3"/>
        <v>1.4333043793448574E-3</v>
      </c>
      <c r="H120" s="58"/>
    </row>
    <row r="121" spans="1:8" x14ac:dyDescent="0.25">
      <c r="A121" s="5" t="s">
        <v>590</v>
      </c>
      <c r="B121" s="5" t="s">
        <v>515</v>
      </c>
      <c r="C121" s="9" t="s">
        <v>517</v>
      </c>
      <c r="D121" s="5" t="s">
        <v>591</v>
      </c>
      <c r="E121" s="6">
        <v>68995</v>
      </c>
      <c r="F121" s="7">
        <v>66220283.399999999</v>
      </c>
      <c r="G121" s="8">
        <f t="shared" si="3"/>
        <v>3.9209126630860097E-2</v>
      </c>
      <c r="H121" s="58"/>
    </row>
    <row r="122" spans="1:8" x14ac:dyDescent="0.25">
      <c r="A122" s="67" t="s">
        <v>600</v>
      </c>
      <c r="B122" s="67" t="s">
        <v>599</v>
      </c>
      <c r="C122" s="9" t="s">
        <v>601</v>
      </c>
      <c r="D122" s="67" t="s">
        <v>597</v>
      </c>
      <c r="E122" s="6">
        <v>2000</v>
      </c>
      <c r="F122" s="7">
        <v>1820540</v>
      </c>
      <c r="G122" s="8">
        <f t="shared" si="3"/>
        <v>1.0779443960601662E-3</v>
      </c>
      <c r="H122" s="58"/>
    </row>
    <row r="123" spans="1:8" x14ac:dyDescent="0.25">
      <c r="A123" s="5" t="s">
        <v>729</v>
      </c>
      <c r="B123" s="5" t="s">
        <v>236</v>
      </c>
      <c r="C123" s="80" t="s">
        <v>237</v>
      </c>
      <c r="D123" s="5" t="s">
        <v>730</v>
      </c>
      <c r="E123" s="6">
        <v>20000</v>
      </c>
      <c r="F123" s="7">
        <v>20059200</v>
      </c>
      <c r="G123" s="8">
        <f t="shared" si="3"/>
        <v>1.1877081651295815E-2</v>
      </c>
      <c r="H123" s="58"/>
    </row>
    <row r="124" spans="1:8" x14ac:dyDescent="0.25">
      <c r="A124" s="5" t="s">
        <v>609</v>
      </c>
      <c r="B124" s="5" t="s">
        <v>171</v>
      </c>
      <c r="C124" s="77" t="s">
        <v>172</v>
      </c>
      <c r="D124" s="5" t="s">
        <v>608</v>
      </c>
      <c r="E124" s="6">
        <v>8000</v>
      </c>
      <c r="F124" s="7">
        <v>7831040</v>
      </c>
      <c r="G124" s="8">
        <f t="shared" si="3"/>
        <v>4.6367702348330733E-3</v>
      </c>
      <c r="H124" s="58"/>
    </row>
    <row r="125" spans="1:8" ht="30" x14ac:dyDescent="0.25">
      <c r="A125" s="5" t="s">
        <v>688</v>
      </c>
      <c r="B125" s="5" t="s">
        <v>689</v>
      </c>
      <c r="C125" s="9" t="s">
        <v>690</v>
      </c>
      <c r="D125" s="5" t="s">
        <v>687</v>
      </c>
      <c r="E125" s="6">
        <v>5000</v>
      </c>
      <c r="F125" s="7">
        <v>4964100</v>
      </c>
      <c r="G125" s="8">
        <f t="shared" si="3"/>
        <v>2.9392508686885595E-3</v>
      </c>
      <c r="H125" s="58"/>
    </row>
    <row r="126" spans="1:8" x14ac:dyDescent="0.25">
      <c r="A126" s="5" t="s">
        <v>626</v>
      </c>
      <c r="B126" s="5" t="s">
        <v>171</v>
      </c>
      <c r="C126" s="77" t="s">
        <v>172</v>
      </c>
      <c r="D126" s="5" t="s">
        <v>623</v>
      </c>
      <c r="E126" s="6">
        <v>11000</v>
      </c>
      <c r="F126" s="7">
        <v>11109450</v>
      </c>
      <c r="G126" s="8">
        <f t="shared" si="3"/>
        <v>6.5779215896440684E-3</v>
      </c>
      <c r="H126" s="58"/>
    </row>
    <row r="127" spans="1:8" x14ac:dyDescent="0.25">
      <c r="A127" s="5" t="s">
        <v>713</v>
      </c>
      <c r="B127" s="5" t="s">
        <v>246</v>
      </c>
      <c r="C127" s="71" t="s">
        <v>247</v>
      </c>
      <c r="D127" s="5" t="s">
        <v>710</v>
      </c>
      <c r="E127" s="6">
        <v>15000</v>
      </c>
      <c r="F127" s="7">
        <v>15163500</v>
      </c>
      <c r="G127" s="8">
        <f t="shared" si="3"/>
        <v>8.9783305226242369E-3</v>
      </c>
      <c r="H127" s="58"/>
    </row>
    <row r="128" spans="1:8" ht="30" x14ac:dyDescent="0.25">
      <c r="A128" s="5" t="s">
        <v>684</v>
      </c>
      <c r="B128" s="5" t="s">
        <v>685</v>
      </c>
      <c r="C128" s="9" t="s">
        <v>686</v>
      </c>
      <c r="D128" s="5" t="s">
        <v>683</v>
      </c>
      <c r="E128" s="6">
        <v>4000</v>
      </c>
      <c r="F128" s="7">
        <v>4107520</v>
      </c>
      <c r="G128" s="8">
        <f t="shared" si="3"/>
        <v>2.4320685981659581E-3</v>
      </c>
      <c r="H128" s="58"/>
    </row>
    <row r="129" spans="1:8" x14ac:dyDescent="0.25">
      <c r="A129" s="5" t="s">
        <v>673</v>
      </c>
      <c r="B129" s="5" t="s">
        <v>569</v>
      </c>
      <c r="C129" s="9" t="s">
        <v>571</v>
      </c>
      <c r="D129" s="5" t="s">
        <v>674</v>
      </c>
      <c r="E129" s="6">
        <v>2000</v>
      </c>
      <c r="F129" s="7">
        <v>2027080</v>
      </c>
      <c r="G129" s="8">
        <f t="shared" si="3"/>
        <v>1.2002370320705073E-3</v>
      </c>
      <c r="H129" s="58"/>
    </row>
    <row r="130" spans="1:8" x14ac:dyDescent="0.25">
      <c r="A130" s="5" t="s">
        <v>675</v>
      </c>
      <c r="B130" s="5" t="s">
        <v>246</v>
      </c>
      <c r="C130" s="71" t="s">
        <v>247</v>
      </c>
      <c r="D130" s="5" t="s">
        <v>676</v>
      </c>
      <c r="E130" s="6">
        <v>23000</v>
      </c>
      <c r="F130" s="7">
        <v>23848470</v>
      </c>
      <c r="G130" s="8">
        <f t="shared" si="3"/>
        <v>1.4120713959104985E-2</v>
      </c>
      <c r="H130" s="58"/>
    </row>
    <row r="131" spans="1:8" ht="30" x14ac:dyDescent="0.25">
      <c r="A131" s="77" t="s">
        <v>680</v>
      </c>
      <c r="B131" s="77" t="s">
        <v>226</v>
      </c>
      <c r="C131" s="77" t="s">
        <v>227</v>
      </c>
      <c r="D131" s="77" t="s">
        <v>679</v>
      </c>
      <c r="E131" s="6">
        <v>3000</v>
      </c>
      <c r="F131" s="7">
        <v>3000000</v>
      </c>
      <c r="G131" s="8">
        <f t="shared" si="3"/>
        <v>1.7763043867097116E-3</v>
      </c>
      <c r="H131" s="58"/>
    </row>
    <row r="132" spans="1:8" ht="30" x14ac:dyDescent="0.25">
      <c r="A132" s="5" t="s">
        <v>723</v>
      </c>
      <c r="B132" s="5" t="s">
        <v>189</v>
      </c>
      <c r="C132" s="5" t="s">
        <v>190</v>
      </c>
      <c r="D132" s="5" t="s">
        <v>711</v>
      </c>
      <c r="E132" s="6">
        <v>28223</v>
      </c>
      <c r="F132" s="7">
        <v>28889072.48</v>
      </c>
      <c r="G132" s="8">
        <f t="shared" si="3"/>
        <v>1.710526205806627E-2</v>
      </c>
      <c r="H132" s="58"/>
    </row>
    <row r="133" spans="1:8" x14ac:dyDescent="0.25">
      <c r="A133" s="80" t="s">
        <v>737</v>
      </c>
      <c r="B133" s="80" t="s">
        <v>739</v>
      </c>
      <c r="C133" s="9" t="s">
        <v>738</v>
      </c>
      <c r="D133" s="80" t="s">
        <v>736</v>
      </c>
      <c r="E133" s="6">
        <v>10000</v>
      </c>
      <c r="F133" s="7">
        <v>10005100</v>
      </c>
      <c r="G133" s="8">
        <f t="shared" ref="G133:G134" si="4">F133/$F$224</f>
        <v>5.9240343398231114E-3</v>
      </c>
      <c r="H133" s="58"/>
    </row>
    <row r="134" spans="1:8" ht="16.5" customHeight="1" x14ac:dyDescent="0.25">
      <c r="A134" s="5" t="s">
        <v>252</v>
      </c>
      <c r="B134" s="5"/>
      <c r="C134" s="5"/>
      <c r="D134" s="5"/>
      <c r="E134" s="6"/>
      <c r="F134" s="7">
        <f>SUM(F5:F133)</f>
        <v>1395751087.6200001</v>
      </c>
      <c r="G134" s="8">
        <f t="shared" si="4"/>
        <v>0.82642625989808571</v>
      </c>
      <c r="H134" s="58"/>
    </row>
    <row r="135" spans="1:8" ht="16.5" customHeight="1" x14ac:dyDescent="0.25">
      <c r="A135" s="13"/>
      <c r="B135" s="13"/>
      <c r="C135" s="13"/>
      <c r="D135" s="13"/>
      <c r="E135" s="14"/>
      <c r="F135" s="15"/>
      <c r="G135" s="16"/>
    </row>
    <row r="136" spans="1:8" ht="16.5" customHeight="1" x14ac:dyDescent="0.25">
      <c r="A136" s="17" t="s">
        <v>430</v>
      </c>
      <c r="B136" s="13"/>
      <c r="C136" s="13"/>
      <c r="D136" s="13"/>
      <c r="E136" s="14"/>
      <c r="F136" s="15"/>
      <c r="G136" s="16"/>
    </row>
    <row r="137" spans="1:8" ht="45" x14ac:dyDescent="0.25">
      <c r="A137" s="5" t="s">
        <v>0</v>
      </c>
      <c r="B137" s="5" t="s">
        <v>20</v>
      </c>
      <c r="C137" s="5" t="s">
        <v>1</v>
      </c>
      <c r="D137" s="5" t="s">
        <v>22</v>
      </c>
      <c r="E137" s="5" t="s">
        <v>10</v>
      </c>
      <c r="F137" s="5" t="s">
        <v>6</v>
      </c>
      <c r="G137" s="5" t="s">
        <v>428</v>
      </c>
    </row>
    <row r="138" spans="1:8" ht="30" x14ac:dyDescent="0.25">
      <c r="A138" s="5" t="s">
        <v>345</v>
      </c>
      <c r="B138" s="5" t="s">
        <v>238</v>
      </c>
      <c r="C138" s="5" t="s">
        <v>239</v>
      </c>
      <c r="D138" s="5" t="s">
        <v>126</v>
      </c>
      <c r="E138" s="6">
        <v>32005</v>
      </c>
      <c r="F138" s="7">
        <v>3501987.1</v>
      </c>
      <c r="G138" s="8">
        <f t="shared" ref="G138:G157" si="5">F138/$F$224</f>
        <v>2.073531682643607E-3</v>
      </c>
      <c r="H138" s="58"/>
    </row>
    <row r="139" spans="1:8" ht="30" x14ac:dyDescent="0.25">
      <c r="A139" s="5" t="s">
        <v>346</v>
      </c>
      <c r="B139" s="5" t="s">
        <v>189</v>
      </c>
      <c r="C139" s="5" t="s">
        <v>190</v>
      </c>
      <c r="D139" s="5" t="s">
        <v>128</v>
      </c>
      <c r="E139" s="6">
        <v>420</v>
      </c>
      <c r="F139" s="7">
        <v>9143400</v>
      </c>
      <c r="G139" s="8">
        <f t="shared" si="5"/>
        <v>5.4138205098138584E-3</v>
      </c>
      <c r="H139" s="58"/>
    </row>
    <row r="140" spans="1:8" x14ac:dyDescent="0.25">
      <c r="A140" s="5" t="s">
        <v>347</v>
      </c>
      <c r="B140" s="5" t="s">
        <v>240</v>
      </c>
      <c r="C140" s="5" t="s">
        <v>241</v>
      </c>
      <c r="D140" s="5" t="s">
        <v>127</v>
      </c>
      <c r="E140" s="6">
        <v>7300</v>
      </c>
      <c r="F140" s="7">
        <v>2361550</v>
      </c>
      <c r="G140" s="8">
        <f t="shared" si="5"/>
        <v>1.3982772081447732E-3</v>
      </c>
      <c r="H140" s="58"/>
    </row>
    <row r="141" spans="1:8" x14ac:dyDescent="0.25">
      <c r="A141" s="5" t="s">
        <v>349</v>
      </c>
      <c r="B141" s="5" t="s">
        <v>197</v>
      </c>
      <c r="C141" s="5" t="s">
        <v>198</v>
      </c>
      <c r="D141" s="5" t="s">
        <v>130</v>
      </c>
      <c r="E141" s="6">
        <v>24750</v>
      </c>
      <c r="F141" s="7">
        <v>7011675</v>
      </c>
      <c r="G141" s="8">
        <f t="shared" si="5"/>
        <v>4.1516230202276053E-3</v>
      </c>
      <c r="H141" s="58"/>
    </row>
    <row r="142" spans="1:8" ht="30" x14ac:dyDescent="0.25">
      <c r="A142" s="5" t="s">
        <v>348</v>
      </c>
      <c r="B142" s="5" t="s">
        <v>242</v>
      </c>
      <c r="C142" s="5" t="s">
        <v>243</v>
      </c>
      <c r="D142" s="5" t="s">
        <v>129</v>
      </c>
      <c r="E142" s="6">
        <v>1660</v>
      </c>
      <c r="F142" s="7">
        <v>10735237.5</v>
      </c>
      <c r="G142" s="8">
        <f t="shared" si="5"/>
        <v>6.3563498212068654E-3</v>
      </c>
      <c r="H142" s="58"/>
    </row>
    <row r="143" spans="1:8" x14ac:dyDescent="0.25">
      <c r="A143" s="5" t="s">
        <v>352</v>
      </c>
      <c r="B143" s="5" t="s">
        <v>409</v>
      </c>
      <c r="C143" s="5" t="s">
        <v>410</v>
      </c>
      <c r="D143" s="5" t="s">
        <v>392</v>
      </c>
      <c r="E143" s="6">
        <v>43</v>
      </c>
      <c r="F143" s="7">
        <v>1600.89</v>
      </c>
      <c r="G143" s="8">
        <f t="shared" si="5"/>
        <v>9.4788930987990347E-7</v>
      </c>
      <c r="H143" s="58"/>
    </row>
    <row r="144" spans="1:8" ht="16.5" customHeight="1" x14ac:dyDescent="0.25">
      <c r="A144" s="5" t="s">
        <v>355</v>
      </c>
      <c r="B144" s="5" t="s">
        <v>236</v>
      </c>
      <c r="C144" s="5" t="s">
        <v>237</v>
      </c>
      <c r="D144" s="5" t="s">
        <v>133</v>
      </c>
      <c r="E144" s="6">
        <v>58000</v>
      </c>
      <c r="F144" s="7">
        <v>15109000</v>
      </c>
      <c r="G144" s="8">
        <f t="shared" si="5"/>
        <v>8.9460609929323445E-3</v>
      </c>
      <c r="H144" s="58"/>
    </row>
    <row r="145" spans="1:8" ht="30" x14ac:dyDescent="0.25">
      <c r="A145" s="5" t="s">
        <v>353</v>
      </c>
      <c r="B145" s="5" t="s">
        <v>220</v>
      </c>
      <c r="C145" s="5" t="s">
        <v>221</v>
      </c>
      <c r="D145" s="5" t="s">
        <v>134</v>
      </c>
      <c r="E145" s="6">
        <v>6450</v>
      </c>
      <c r="F145" s="7">
        <v>3160500</v>
      </c>
      <c r="G145" s="8">
        <f t="shared" si="5"/>
        <v>1.8713366713986811E-3</v>
      </c>
      <c r="H145" s="58"/>
    </row>
    <row r="146" spans="1:8" ht="30" x14ac:dyDescent="0.25">
      <c r="A146" s="5" t="s">
        <v>532</v>
      </c>
      <c r="B146" s="5" t="s">
        <v>531</v>
      </c>
      <c r="C146" s="5" t="s">
        <v>534</v>
      </c>
      <c r="D146" s="5" t="s">
        <v>529</v>
      </c>
      <c r="E146" s="6">
        <v>8900</v>
      </c>
      <c r="F146" s="7">
        <v>2021190</v>
      </c>
      <c r="G146" s="8">
        <f t="shared" si="5"/>
        <v>1.196749554457934E-3</v>
      </c>
      <c r="H146" s="58"/>
    </row>
    <row r="147" spans="1:8" ht="16.5" customHeight="1" x14ac:dyDescent="0.25">
      <c r="A147" s="5" t="s">
        <v>533</v>
      </c>
      <c r="B147" s="5" t="s">
        <v>215</v>
      </c>
      <c r="C147" s="5" t="s">
        <v>216</v>
      </c>
      <c r="D147" s="5" t="s">
        <v>530</v>
      </c>
      <c r="E147" s="6">
        <v>1000</v>
      </c>
      <c r="F147" s="7">
        <v>1612800</v>
      </c>
      <c r="G147" s="8">
        <f t="shared" si="5"/>
        <v>9.5494123829514095E-4</v>
      </c>
      <c r="H147" s="58"/>
    </row>
    <row r="148" spans="1:8" ht="30" x14ac:dyDescent="0.25">
      <c r="A148" s="5" t="s">
        <v>557</v>
      </c>
      <c r="B148" s="5" t="s">
        <v>556</v>
      </c>
      <c r="C148" s="18">
        <v>1027402166835</v>
      </c>
      <c r="D148" s="5" t="s">
        <v>555</v>
      </c>
      <c r="E148" s="6">
        <v>10000</v>
      </c>
      <c r="F148" s="7">
        <v>621700</v>
      </c>
      <c r="G148" s="8">
        <f t="shared" si="5"/>
        <v>3.681094790724759E-4</v>
      </c>
      <c r="H148" s="58"/>
    </row>
    <row r="149" spans="1:8" ht="16.5" customHeight="1" x14ac:dyDescent="0.25">
      <c r="A149" s="5" t="s">
        <v>351</v>
      </c>
      <c r="B149" s="5" t="s">
        <v>244</v>
      </c>
      <c r="C149" s="5" t="s">
        <v>245</v>
      </c>
      <c r="D149" s="5" t="s">
        <v>131</v>
      </c>
      <c r="E149" s="6">
        <v>444</v>
      </c>
      <c r="F149" s="7">
        <v>682872</v>
      </c>
      <c r="G149" s="8">
        <f t="shared" si="5"/>
        <v>4.0432950972041137E-4</v>
      </c>
      <c r="H149" s="58"/>
    </row>
    <row r="150" spans="1:8" x14ac:dyDescent="0.25">
      <c r="A150" s="5" t="s">
        <v>466</v>
      </c>
      <c r="B150" s="5" t="s">
        <v>232</v>
      </c>
      <c r="C150" s="5" t="s">
        <v>233</v>
      </c>
      <c r="D150" s="5" t="s">
        <v>465</v>
      </c>
      <c r="E150" s="6">
        <v>41500</v>
      </c>
      <c r="F150" s="7">
        <v>835021.5</v>
      </c>
      <c r="G150" s="8">
        <f t="shared" si="5"/>
        <v>4.9441745114897444E-4</v>
      </c>
      <c r="H150" s="58"/>
    </row>
    <row r="151" spans="1:8" ht="30" x14ac:dyDescent="0.25">
      <c r="A151" s="5" t="s">
        <v>350</v>
      </c>
      <c r="B151" s="5" t="s">
        <v>203</v>
      </c>
      <c r="C151" s="5" t="s">
        <v>204</v>
      </c>
      <c r="D151" s="5" t="s">
        <v>132</v>
      </c>
      <c r="E151" s="6">
        <v>2704</v>
      </c>
      <c r="F151" s="7">
        <v>1483414.4</v>
      </c>
      <c r="G151" s="8">
        <f t="shared" si="5"/>
        <v>8.7833183534278484E-4</v>
      </c>
      <c r="H151" s="58"/>
    </row>
    <row r="152" spans="1:8" x14ac:dyDescent="0.25">
      <c r="A152" s="5" t="s">
        <v>613</v>
      </c>
      <c r="B152" s="5" t="s">
        <v>207</v>
      </c>
      <c r="C152" s="5" t="s">
        <v>208</v>
      </c>
      <c r="D152" s="5" t="s">
        <v>610</v>
      </c>
      <c r="E152" s="6">
        <v>20</v>
      </c>
      <c r="F152" s="7">
        <v>266470</v>
      </c>
      <c r="G152" s="8">
        <f t="shared" si="5"/>
        <v>1.5777727664217895E-4</v>
      </c>
      <c r="H152" s="58"/>
    </row>
    <row r="153" spans="1:8" x14ac:dyDescent="0.25">
      <c r="A153" s="5" t="s">
        <v>604</v>
      </c>
      <c r="B153" s="5" t="s">
        <v>605</v>
      </c>
      <c r="C153" s="9" t="s">
        <v>606</v>
      </c>
      <c r="D153" s="5" t="s">
        <v>607</v>
      </c>
      <c r="E153" s="6">
        <v>52300000</v>
      </c>
      <c r="F153" s="7">
        <v>2152406.5</v>
      </c>
      <c r="G153" s="8">
        <f t="shared" si="5"/>
        <v>1.2744430359774989E-3</v>
      </c>
      <c r="H153" s="58"/>
    </row>
    <row r="154" spans="1:8" x14ac:dyDescent="0.25">
      <c r="A154" s="5" t="s">
        <v>470</v>
      </c>
      <c r="B154" s="5" t="s">
        <v>469</v>
      </c>
      <c r="C154" s="12" t="s">
        <v>468</v>
      </c>
      <c r="D154" s="5" t="s">
        <v>467</v>
      </c>
      <c r="E154" s="6">
        <v>230000</v>
      </c>
      <c r="F154" s="7">
        <v>843985</v>
      </c>
      <c r="G154" s="8">
        <f t="shared" si="5"/>
        <v>4.9972475260573197E-4</v>
      </c>
      <c r="H154" s="58"/>
    </row>
    <row r="155" spans="1:8" ht="30" x14ac:dyDescent="0.25">
      <c r="A155" s="5" t="s">
        <v>354</v>
      </c>
      <c r="B155" s="5" t="s">
        <v>411</v>
      </c>
      <c r="C155" s="5" t="s">
        <v>412</v>
      </c>
      <c r="D155" s="5" t="s">
        <v>393</v>
      </c>
      <c r="E155" s="6">
        <v>3</v>
      </c>
      <c r="F155" s="7">
        <v>411.96</v>
      </c>
      <c r="G155" s="8">
        <f t="shared" si="5"/>
        <v>2.4392211838297757E-7</v>
      </c>
      <c r="H155" s="58"/>
    </row>
    <row r="156" spans="1:8" ht="16.5" customHeight="1" x14ac:dyDescent="0.25">
      <c r="A156" s="5" t="s">
        <v>612</v>
      </c>
      <c r="B156" s="5" t="s">
        <v>171</v>
      </c>
      <c r="C156" s="5" t="s">
        <v>172</v>
      </c>
      <c r="D156" s="5" t="s">
        <v>611</v>
      </c>
      <c r="E156" s="6">
        <v>130000</v>
      </c>
      <c r="F156" s="7">
        <v>1275820</v>
      </c>
      <c r="G156" s="8">
        <f t="shared" si="5"/>
        <v>7.5541488755066137E-4</v>
      </c>
      <c r="H156" s="58"/>
    </row>
    <row r="157" spans="1:8" ht="16.5" customHeight="1" x14ac:dyDescent="0.25">
      <c r="A157" s="5" t="s">
        <v>252</v>
      </c>
      <c r="B157" s="5"/>
      <c r="C157" s="5"/>
      <c r="D157" s="5"/>
      <c r="E157" s="6"/>
      <c r="F157" s="7">
        <f>SUM(F138:F156)</f>
        <v>62821041.850000001</v>
      </c>
      <c r="G157" s="8">
        <f t="shared" si="5"/>
        <v>3.7196430738609794E-2</v>
      </c>
      <c r="H157" s="58"/>
    </row>
    <row r="159" spans="1:8" x14ac:dyDescent="0.25">
      <c r="A159" s="3" t="s">
        <v>431</v>
      </c>
    </row>
    <row r="160" spans="1:8" ht="45" customHeight="1" x14ac:dyDescent="0.25">
      <c r="A160" s="5" t="s">
        <v>3</v>
      </c>
      <c r="B160" s="5" t="s">
        <v>1</v>
      </c>
      <c r="C160" s="5" t="s">
        <v>439</v>
      </c>
      <c r="D160" s="5" t="s">
        <v>7</v>
      </c>
      <c r="E160" s="5" t="s">
        <v>5</v>
      </c>
      <c r="F160" s="5" t="s">
        <v>12</v>
      </c>
      <c r="G160" s="5" t="s">
        <v>428</v>
      </c>
    </row>
    <row r="161" spans="1:13" ht="16.5" customHeight="1" x14ac:dyDescent="0.25">
      <c r="A161" s="63" t="s">
        <v>693</v>
      </c>
      <c r="B161" s="64">
        <v>1027739609391</v>
      </c>
      <c r="C161" s="59" t="s">
        <v>754</v>
      </c>
      <c r="D161" s="60">
        <v>44952</v>
      </c>
      <c r="E161" s="2">
        <v>14600000</v>
      </c>
      <c r="F161" s="61">
        <v>14657000</v>
      </c>
      <c r="G161" s="62">
        <f t="shared" ref="G161:G170" si="6">F161/$F$224</f>
        <v>8.6784311320014136E-3</v>
      </c>
      <c r="J161" s="43"/>
      <c r="L161" s="42"/>
      <c r="M161" s="42"/>
    </row>
    <row r="162" spans="1:13" ht="16.5" customHeight="1" x14ac:dyDescent="0.25">
      <c r="A162" s="63" t="s">
        <v>652</v>
      </c>
      <c r="B162" s="64">
        <v>1027700342890</v>
      </c>
      <c r="C162" s="59" t="s">
        <v>724</v>
      </c>
      <c r="D162" s="60">
        <v>44937</v>
      </c>
      <c r="E162" s="2">
        <v>15000000</v>
      </c>
      <c r="F162" s="61">
        <v>15074478.970000001</v>
      </c>
      <c r="G162" s="62">
        <f t="shared" si="6"/>
        <v>8.9256210405914312E-3</v>
      </c>
      <c r="J162" s="43"/>
      <c r="L162" s="42"/>
      <c r="M162" s="42"/>
    </row>
    <row r="163" spans="1:13" ht="16.5" customHeight="1" x14ac:dyDescent="0.25">
      <c r="A163" s="63" t="s">
        <v>693</v>
      </c>
      <c r="B163" s="64">
        <v>1027739609391</v>
      </c>
      <c r="C163" s="59" t="s">
        <v>755</v>
      </c>
      <c r="D163" s="60">
        <v>44952</v>
      </c>
      <c r="E163" s="2">
        <v>4700000</v>
      </c>
      <c r="F163" s="61">
        <v>4703946.3099999996</v>
      </c>
      <c r="G163" s="62">
        <f t="shared" si="6"/>
        <v>2.7852134884333198E-3</v>
      </c>
      <c r="J163" s="43"/>
      <c r="L163" s="42"/>
      <c r="M163" s="42"/>
    </row>
    <row r="164" spans="1:13" ht="16.5" customHeight="1" x14ac:dyDescent="0.25">
      <c r="A164" s="63" t="s">
        <v>750</v>
      </c>
      <c r="B164" s="64">
        <v>1027739460737</v>
      </c>
      <c r="C164" s="59" t="s">
        <v>751</v>
      </c>
      <c r="D164" s="60">
        <v>44984</v>
      </c>
      <c r="E164" s="2">
        <v>10500000</v>
      </c>
      <c r="F164" s="61">
        <v>10504637.26</v>
      </c>
      <c r="G164" s="62">
        <f t="shared" si="6"/>
        <v>6.2198110819107616E-3</v>
      </c>
      <c r="I164" s="43"/>
      <c r="J164" s="43"/>
      <c r="L164" s="42"/>
      <c r="M164" s="42"/>
    </row>
    <row r="165" spans="1:13" ht="16.5" customHeight="1" x14ac:dyDescent="0.25">
      <c r="A165" s="63" t="s">
        <v>750</v>
      </c>
      <c r="B165" s="64">
        <v>1027739460737</v>
      </c>
      <c r="C165" s="59" t="s">
        <v>752</v>
      </c>
      <c r="D165" s="60">
        <v>44998</v>
      </c>
      <c r="E165" s="2">
        <v>44000000</v>
      </c>
      <c r="F165" s="61">
        <v>44000000</v>
      </c>
      <c r="G165" s="62">
        <f t="shared" si="6"/>
        <v>2.6052464338409104E-2</v>
      </c>
      <c r="I165" s="43"/>
      <c r="J165" s="43"/>
      <c r="L165" s="42"/>
      <c r="M165" s="42"/>
    </row>
    <row r="166" spans="1:13" ht="16.5" customHeight="1" x14ac:dyDescent="0.25">
      <c r="A166" s="63" t="s">
        <v>750</v>
      </c>
      <c r="B166" s="64">
        <v>1027739460737</v>
      </c>
      <c r="C166" s="59" t="s">
        <v>753</v>
      </c>
      <c r="D166" s="60">
        <v>44970</v>
      </c>
      <c r="E166" s="2">
        <v>8000000</v>
      </c>
      <c r="F166" s="61">
        <v>8000000</v>
      </c>
      <c r="G166" s="62">
        <f t="shared" si="6"/>
        <v>4.7368116978925637E-3</v>
      </c>
      <c r="I166" s="43"/>
      <c r="J166" s="43"/>
      <c r="L166" s="42"/>
      <c r="M166" s="42"/>
    </row>
    <row r="167" spans="1:13" ht="16.5" customHeight="1" x14ac:dyDescent="0.25">
      <c r="A167" s="63" t="s">
        <v>693</v>
      </c>
      <c r="B167" s="64">
        <v>1027739609391</v>
      </c>
      <c r="C167" s="59" t="s">
        <v>694</v>
      </c>
      <c r="D167" s="60">
        <v>44907</v>
      </c>
      <c r="E167" s="2">
        <v>5700000</v>
      </c>
      <c r="F167" s="61">
        <v>5810372.0599999996</v>
      </c>
      <c r="G167" s="62">
        <f t="shared" si="6"/>
        <v>3.4403297928645143E-3</v>
      </c>
      <c r="I167" s="43"/>
      <c r="J167" s="43"/>
      <c r="L167" s="42"/>
      <c r="M167" s="42"/>
    </row>
    <row r="168" spans="1:13" ht="16.5" customHeight="1" x14ac:dyDescent="0.25">
      <c r="A168" s="63" t="s">
        <v>652</v>
      </c>
      <c r="B168" s="64">
        <v>1027700342890</v>
      </c>
      <c r="C168" s="59" t="s">
        <v>705</v>
      </c>
      <c r="D168" s="60">
        <v>44921</v>
      </c>
      <c r="E168" s="61">
        <v>15500000</v>
      </c>
      <c r="F168" s="61">
        <v>15671759.369999999</v>
      </c>
      <c r="G168" s="62">
        <f t="shared" si="6"/>
        <v>9.2792716387966739E-3</v>
      </c>
      <c r="I168" s="43"/>
      <c r="J168" s="43"/>
      <c r="L168" s="42"/>
      <c r="M168" s="42"/>
    </row>
    <row r="169" spans="1:13" ht="16.5" customHeight="1" x14ac:dyDescent="0.25">
      <c r="A169" s="63" t="s">
        <v>652</v>
      </c>
      <c r="B169" s="64">
        <v>1027700342890</v>
      </c>
      <c r="C169" s="59" t="s">
        <v>725</v>
      </c>
      <c r="D169" s="60">
        <v>44907</v>
      </c>
      <c r="E169" s="2">
        <v>4500000</v>
      </c>
      <c r="F169" s="61">
        <v>4527788.4000000004</v>
      </c>
      <c r="G169" s="62">
        <f t="shared" si="6"/>
        <v>2.6809101323377821E-3</v>
      </c>
      <c r="J169" s="43"/>
      <c r="L169" s="42"/>
      <c r="M169" s="42"/>
    </row>
    <row r="170" spans="1:13" ht="17.25" customHeight="1" x14ac:dyDescent="0.25">
      <c r="A170" s="5" t="s">
        <v>252</v>
      </c>
      <c r="B170" s="5"/>
      <c r="C170" s="5"/>
      <c r="D170" s="5"/>
      <c r="E170" s="6"/>
      <c r="F170" s="7">
        <f>SUM(F161:F169)</f>
        <v>122949982.37</v>
      </c>
      <c r="G170" s="8">
        <f t="shared" si="6"/>
        <v>7.2798864343237568E-2</v>
      </c>
      <c r="J170" s="43"/>
      <c r="L170" s="42"/>
      <c r="M170" s="42"/>
    </row>
    <row r="171" spans="1:13" x14ac:dyDescent="0.25">
      <c r="I171" s="43"/>
    </row>
    <row r="172" spans="1:13" x14ac:dyDescent="0.25">
      <c r="A172" s="3" t="s">
        <v>432</v>
      </c>
    </row>
    <row r="173" spans="1:13" ht="58.5" customHeight="1" x14ac:dyDescent="0.25">
      <c r="A173" s="5" t="s">
        <v>11</v>
      </c>
      <c r="B173" s="5" t="s">
        <v>8</v>
      </c>
      <c r="C173" s="5" t="s">
        <v>9</v>
      </c>
      <c r="D173" s="5" t="s">
        <v>17</v>
      </c>
      <c r="E173" s="5" t="s">
        <v>10</v>
      </c>
      <c r="F173" s="5" t="s">
        <v>6</v>
      </c>
      <c r="G173" s="5" t="s">
        <v>428</v>
      </c>
      <c r="I173" s="43"/>
    </row>
    <row r="174" spans="1:13" ht="45" customHeight="1" x14ac:dyDescent="0.25">
      <c r="A174" s="5" t="s">
        <v>413</v>
      </c>
      <c r="B174" s="5" t="s">
        <v>414</v>
      </c>
      <c r="C174" s="5" t="s">
        <v>415</v>
      </c>
      <c r="D174" s="5" t="s">
        <v>416</v>
      </c>
      <c r="E174" s="20">
        <v>34678.27233</v>
      </c>
      <c r="F174" s="7">
        <v>24672203.629999999</v>
      </c>
      <c r="G174" s="8">
        <f>F174/$F$224</f>
        <v>1.4608447845921422E-2</v>
      </c>
    </row>
    <row r="175" spans="1:13" ht="17.25" customHeight="1" x14ac:dyDescent="0.25">
      <c r="A175" s="5" t="s">
        <v>252</v>
      </c>
      <c r="B175" s="5"/>
      <c r="C175" s="5"/>
      <c r="D175" s="5"/>
      <c r="E175" s="6"/>
      <c r="F175" s="7">
        <f>F174</f>
        <v>24672203.629999999</v>
      </c>
      <c r="G175" s="8">
        <f>F175/$F$224</f>
        <v>1.4608447845921422E-2</v>
      </c>
    </row>
    <row r="177" spans="1:28" x14ac:dyDescent="0.25">
      <c r="A177" s="3" t="s">
        <v>433</v>
      </c>
    </row>
    <row r="178" spans="1:28" ht="42.75" customHeight="1" x14ac:dyDescent="0.25">
      <c r="A178" s="5" t="s">
        <v>15</v>
      </c>
      <c r="B178" s="5" t="s">
        <v>14</v>
      </c>
      <c r="C178" s="5" t="s">
        <v>16</v>
      </c>
      <c r="D178" s="88" t="s">
        <v>13</v>
      </c>
      <c r="E178" s="89"/>
      <c r="F178" s="5" t="s">
        <v>6</v>
      </c>
      <c r="G178" s="5" t="s">
        <v>428</v>
      </c>
    </row>
    <row r="179" spans="1:28" ht="17.25" customHeight="1" x14ac:dyDescent="0.25">
      <c r="A179" s="5" t="s">
        <v>252</v>
      </c>
      <c r="B179" s="5"/>
      <c r="C179" s="5"/>
      <c r="D179" s="88"/>
      <c r="E179" s="89"/>
      <c r="F179" s="7"/>
      <c r="G179" s="8"/>
    </row>
    <row r="181" spans="1:28" x14ac:dyDescent="0.25">
      <c r="A181" s="3" t="s">
        <v>434</v>
      </c>
    </row>
    <row r="182" spans="1:28" ht="47.25" customHeight="1" x14ac:dyDescent="0.25">
      <c r="A182" s="5" t="s">
        <v>3</v>
      </c>
      <c r="B182" s="5" t="s">
        <v>1</v>
      </c>
      <c r="C182" s="5" t="s">
        <v>439</v>
      </c>
      <c r="D182" s="88" t="s">
        <v>4</v>
      </c>
      <c r="E182" s="89"/>
      <c r="F182" s="10" t="s">
        <v>18</v>
      </c>
      <c r="G182" s="5" t="s">
        <v>428</v>
      </c>
    </row>
    <row r="183" spans="1:28" x14ac:dyDescent="0.25">
      <c r="A183" s="5" t="s">
        <v>254</v>
      </c>
      <c r="B183" s="11">
        <v>1027700167110</v>
      </c>
      <c r="C183" s="23" t="s">
        <v>454</v>
      </c>
      <c r="D183" s="93" t="s">
        <v>253</v>
      </c>
      <c r="E183" s="93"/>
      <c r="F183" s="7">
        <v>85844.6</v>
      </c>
      <c r="G183" s="8">
        <f t="shared" ref="G183:G189" si="7">F183/$F$224</f>
        <v>5.0828713185113507E-5</v>
      </c>
      <c r="H183" s="43"/>
      <c r="I183" s="43"/>
      <c r="J183" s="45"/>
      <c r="K183" s="45"/>
      <c r="AA183" s="43"/>
      <c r="AB183" s="43"/>
    </row>
    <row r="184" spans="1:28" x14ac:dyDescent="0.25">
      <c r="A184" s="5" t="s">
        <v>254</v>
      </c>
      <c r="B184" s="11">
        <v>1027700167110</v>
      </c>
      <c r="C184" s="23" t="s">
        <v>455</v>
      </c>
      <c r="D184" s="93" t="s">
        <v>253</v>
      </c>
      <c r="E184" s="93"/>
      <c r="F184" s="7">
        <v>1611728.61</v>
      </c>
      <c r="G184" s="8">
        <f t="shared" si="7"/>
        <v>9.5430686670951539E-4</v>
      </c>
      <c r="H184" s="43"/>
      <c r="I184" s="43"/>
      <c r="J184" s="45"/>
      <c r="K184" s="45"/>
      <c r="AA184" s="43"/>
      <c r="AB184" s="43"/>
    </row>
    <row r="185" spans="1:28" ht="30" x14ac:dyDescent="0.25">
      <c r="A185" s="5" t="s">
        <v>417</v>
      </c>
      <c r="B185" s="11">
        <v>1021600000124</v>
      </c>
      <c r="C185" s="23" t="s">
        <v>456</v>
      </c>
      <c r="D185" s="93" t="s">
        <v>253</v>
      </c>
      <c r="E185" s="93"/>
      <c r="F185" s="7">
        <v>6366.85</v>
      </c>
      <c r="G185" s="8">
        <f t="shared" si="7"/>
        <v>3.7698211948409092E-6</v>
      </c>
      <c r="H185" s="43"/>
      <c r="I185" s="43"/>
      <c r="J185" s="45"/>
      <c r="K185" s="45"/>
      <c r="AA185" s="43"/>
      <c r="AB185" s="43"/>
    </row>
    <row r="186" spans="1:28" ht="30" x14ac:dyDescent="0.25">
      <c r="A186" s="5" t="s">
        <v>417</v>
      </c>
      <c r="B186" s="11">
        <v>1021600000124</v>
      </c>
      <c r="C186" s="23" t="s">
        <v>457</v>
      </c>
      <c r="D186" s="93" t="s">
        <v>253</v>
      </c>
      <c r="E186" s="93"/>
      <c r="F186" s="7">
        <v>254562.84</v>
      </c>
      <c r="G186" s="8">
        <f t="shared" si="7"/>
        <v>1.5072702979509415E-4</v>
      </c>
      <c r="H186" s="43"/>
      <c r="I186" s="43"/>
      <c r="J186" s="45"/>
      <c r="K186" s="45"/>
      <c r="AA186" s="43"/>
      <c r="AB186" s="43"/>
    </row>
    <row r="187" spans="1:28" ht="30" x14ac:dyDescent="0.25">
      <c r="A187" s="5" t="s">
        <v>417</v>
      </c>
      <c r="B187" s="11">
        <v>1021600000124</v>
      </c>
      <c r="C187" s="23" t="s">
        <v>458</v>
      </c>
      <c r="D187" s="93" t="s">
        <v>253</v>
      </c>
      <c r="E187" s="93"/>
      <c r="F187" s="7">
        <v>184604.38</v>
      </c>
      <c r="G187" s="8">
        <f t="shared" si="7"/>
        <v>1.0930452333327551E-4</v>
      </c>
      <c r="H187" s="43"/>
      <c r="I187" s="43"/>
      <c r="J187" s="45"/>
      <c r="K187" s="45"/>
      <c r="AA187" s="43"/>
      <c r="AB187" s="43"/>
    </row>
    <row r="188" spans="1:28" x14ac:dyDescent="0.25">
      <c r="A188" s="5" t="s">
        <v>255</v>
      </c>
      <c r="B188" s="11">
        <v>1027700167110</v>
      </c>
      <c r="C188" s="73" t="s">
        <v>706</v>
      </c>
      <c r="D188" s="93" t="s">
        <v>253</v>
      </c>
      <c r="E188" s="93"/>
      <c r="F188" s="7">
        <v>79990.8</v>
      </c>
      <c r="G188" s="8">
        <f t="shared" si="7"/>
        <v>4.7362669645473063E-5</v>
      </c>
      <c r="H188" s="43"/>
      <c r="I188" s="43"/>
      <c r="J188" s="45"/>
      <c r="K188" s="45"/>
      <c r="AA188" s="43"/>
      <c r="AB188" s="43"/>
    </row>
    <row r="189" spans="1:28" x14ac:dyDescent="0.25">
      <c r="A189" s="5" t="s">
        <v>252</v>
      </c>
      <c r="B189" s="91"/>
      <c r="C189" s="91"/>
      <c r="D189" s="90"/>
      <c r="E189" s="90"/>
      <c r="F189" s="7">
        <f>SUM(F183:F188)</f>
        <v>2223098.08</v>
      </c>
      <c r="G189" s="8">
        <f t="shared" si="7"/>
        <v>1.3162996238633125E-3</v>
      </c>
      <c r="I189" s="43"/>
    </row>
    <row r="191" spans="1:28" ht="15.75" x14ac:dyDescent="0.25">
      <c r="A191" s="3" t="s">
        <v>435</v>
      </c>
      <c r="B191" s="26"/>
    </row>
    <row r="192" spans="1:28" ht="44.25" customHeight="1" x14ac:dyDescent="0.25">
      <c r="A192" s="5" t="s">
        <v>19</v>
      </c>
      <c r="B192" s="12" t="s">
        <v>1</v>
      </c>
      <c r="C192" s="12" t="s">
        <v>444</v>
      </c>
      <c r="D192" s="100" t="s">
        <v>447</v>
      </c>
      <c r="E192" s="101"/>
      <c r="F192" s="10" t="s">
        <v>18</v>
      </c>
      <c r="G192" s="5" t="s">
        <v>428</v>
      </c>
    </row>
    <row r="193" spans="1:7" ht="29.25" customHeight="1" x14ac:dyDescent="0.25">
      <c r="A193" s="5" t="s">
        <v>418</v>
      </c>
      <c r="B193" s="27">
        <v>1027700075941</v>
      </c>
      <c r="C193" s="5" t="s">
        <v>459</v>
      </c>
      <c r="D193" s="96" t="s">
        <v>460</v>
      </c>
      <c r="E193" s="97"/>
      <c r="F193" s="7">
        <v>188092.15</v>
      </c>
      <c r="G193" s="8">
        <f>F193/$F$224</f>
        <v>1.1136963705022035E-4</v>
      </c>
    </row>
    <row r="194" spans="1:7" ht="30" x14ac:dyDescent="0.25">
      <c r="A194" s="5" t="s">
        <v>419</v>
      </c>
      <c r="B194" s="27">
        <v>1027708015576</v>
      </c>
      <c r="C194" s="5" t="s">
        <v>445</v>
      </c>
      <c r="D194" s="96" t="s">
        <v>461</v>
      </c>
      <c r="E194" s="97"/>
      <c r="F194" s="7">
        <v>53076.99</v>
      </c>
      <c r="G194" s="8">
        <f>F194/$F$224</f>
        <v>3.1426963390115831E-5</v>
      </c>
    </row>
    <row r="195" spans="1:7" ht="45" x14ac:dyDescent="0.25">
      <c r="A195" s="5" t="s">
        <v>256</v>
      </c>
      <c r="B195" s="27">
        <v>1047796383030</v>
      </c>
      <c r="C195" s="5" t="s">
        <v>446</v>
      </c>
      <c r="D195" s="96" t="s">
        <v>462</v>
      </c>
      <c r="E195" s="97"/>
      <c r="F195" s="7">
        <v>9603.32</v>
      </c>
      <c r="G195" s="8">
        <f>F195/$F$224</f>
        <v>5.6861398143257022E-6</v>
      </c>
    </row>
    <row r="196" spans="1:7" x14ac:dyDescent="0.25">
      <c r="A196" s="5" t="s">
        <v>252</v>
      </c>
      <c r="B196" s="106"/>
      <c r="C196" s="100"/>
      <c r="D196" s="100"/>
      <c r="E196" s="101"/>
      <c r="F196" s="7">
        <f>SUM(F193:F195)</f>
        <v>250772.46</v>
      </c>
      <c r="G196" s="8">
        <f>F196/$F$224</f>
        <v>1.484827402546619E-4</v>
      </c>
    </row>
    <row r="198" spans="1:7" x14ac:dyDescent="0.25">
      <c r="A198" s="3" t="s">
        <v>436</v>
      </c>
    </row>
    <row r="199" spans="1:7" ht="47.25" customHeight="1" x14ac:dyDescent="0.25">
      <c r="A199" s="5" t="s">
        <v>20</v>
      </c>
      <c r="B199" s="91" t="s">
        <v>1</v>
      </c>
      <c r="C199" s="91"/>
      <c r="D199" s="91" t="s">
        <v>22</v>
      </c>
      <c r="E199" s="91"/>
      <c r="F199" s="29" t="s">
        <v>21</v>
      </c>
      <c r="G199" s="5" t="s">
        <v>428</v>
      </c>
    </row>
    <row r="200" spans="1:7" ht="24.75" customHeight="1" x14ac:dyDescent="0.25">
      <c r="A200" s="82" t="s">
        <v>745</v>
      </c>
      <c r="B200" s="98" t="s">
        <v>200</v>
      </c>
      <c r="C200" s="99"/>
      <c r="D200" s="88" t="s">
        <v>559</v>
      </c>
      <c r="E200" s="89"/>
      <c r="F200" s="37">
        <v>105450</v>
      </c>
      <c r="G200" s="8">
        <f t="shared" ref="G200:G204" si="8">F200/$F$224</f>
        <v>6.2437099192846359E-5</v>
      </c>
    </row>
    <row r="201" spans="1:7" ht="24.75" customHeight="1" x14ac:dyDescent="0.25">
      <c r="A201" s="82" t="s">
        <v>743</v>
      </c>
      <c r="B201" s="98" t="s">
        <v>408</v>
      </c>
      <c r="C201" s="99"/>
      <c r="D201" s="88" t="s">
        <v>679</v>
      </c>
      <c r="E201" s="89"/>
      <c r="F201" s="37">
        <v>65070</v>
      </c>
      <c r="G201" s="8">
        <f t="shared" si="8"/>
        <v>3.8528042147733641E-5</v>
      </c>
    </row>
    <row r="202" spans="1:7" ht="24.75" customHeight="1" x14ac:dyDescent="0.25">
      <c r="A202" s="82" t="s">
        <v>746</v>
      </c>
      <c r="B202" s="98" t="s">
        <v>150</v>
      </c>
      <c r="C202" s="99"/>
      <c r="D202" s="88" t="s">
        <v>89</v>
      </c>
      <c r="E202" s="89"/>
      <c r="F202" s="37">
        <v>861275</v>
      </c>
      <c r="G202" s="8">
        <f t="shared" si="8"/>
        <v>5.0996218688780231E-4</v>
      </c>
    </row>
    <row r="203" spans="1:7" ht="24.75" customHeight="1" x14ac:dyDescent="0.25">
      <c r="A203" s="82" t="s">
        <v>747</v>
      </c>
      <c r="B203" s="98" t="s">
        <v>160</v>
      </c>
      <c r="C203" s="99"/>
      <c r="D203" s="88" t="s">
        <v>124</v>
      </c>
      <c r="E203" s="89"/>
      <c r="F203" s="37">
        <v>51277</v>
      </c>
      <c r="G203" s="8">
        <f t="shared" si="8"/>
        <v>3.0361186679104625E-5</v>
      </c>
    </row>
    <row r="204" spans="1:7" ht="25.5" customHeight="1" x14ac:dyDescent="0.25">
      <c r="A204" s="82" t="s">
        <v>756</v>
      </c>
      <c r="B204" s="98" t="s">
        <v>757</v>
      </c>
      <c r="C204" s="99"/>
      <c r="D204" s="88" t="s">
        <v>378</v>
      </c>
      <c r="E204" s="89"/>
      <c r="F204" s="37">
        <v>51509.5</v>
      </c>
      <c r="G204" s="8">
        <f t="shared" si="8"/>
        <v>3.0498850269074629E-5</v>
      </c>
    </row>
    <row r="205" spans="1:7" ht="15" customHeight="1" x14ac:dyDescent="0.25">
      <c r="A205" s="5" t="s">
        <v>252</v>
      </c>
      <c r="B205" s="94"/>
      <c r="C205" s="95"/>
      <c r="D205" s="88"/>
      <c r="E205" s="89"/>
      <c r="F205" s="7">
        <f>SUM(F200:F204)</f>
        <v>1134581.5</v>
      </c>
      <c r="G205" s="8">
        <f>F205/$F$224</f>
        <v>6.7178736517656149E-4</v>
      </c>
    </row>
    <row r="207" spans="1:7" x14ac:dyDescent="0.25">
      <c r="A207" s="3" t="s">
        <v>437</v>
      </c>
    </row>
    <row r="208" spans="1:7" ht="42" customHeight="1" x14ac:dyDescent="0.25">
      <c r="A208" s="5" t="s">
        <v>23</v>
      </c>
      <c r="B208" s="88" t="s">
        <v>20</v>
      </c>
      <c r="C208" s="89"/>
      <c r="D208" s="5" t="s">
        <v>22</v>
      </c>
      <c r="E208" s="5" t="s">
        <v>24</v>
      </c>
      <c r="F208" s="5" t="s">
        <v>21</v>
      </c>
      <c r="G208" s="5" t="s">
        <v>428</v>
      </c>
    </row>
    <row r="209" spans="1:7" ht="42" customHeight="1" x14ac:dyDescent="0.25">
      <c r="A209" s="77" t="s">
        <v>257</v>
      </c>
      <c r="B209" s="94" t="s">
        <v>135</v>
      </c>
      <c r="C209" s="95"/>
      <c r="D209" s="77" t="s">
        <v>108</v>
      </c>
      <c r="E209" s="6">
        <v>34005</v>
      </c>
      <c r="F209" s="7">
        <v>23100168.98</v>
      </c>
      <c r="G209" s="8">
        <f>F209/$F$224</f>
        <v>1.3677643830969867E-2</v>
      </c>
    </row>
    <row r="210" spans="1:7" ht="42" customHeight="1" x14ac:dyDescent="0.25">
      <c r="A210" s="5" t="s">
        <v>257</v>
      </c>
      <c r="B210" s="94" t="s">
        <v>135</v>
      </c>
      <c r="C210" s="95"/>
      <c r="D210" s="77" t="s">
        <v>748</v>
      </c>
      <c r="E210" s="6">
        <v>77474</v>
      </c>
      <c r="F210" s="7">
        <v>54524535.439999998</v>
      </c>
      <c r="G210" s="8">
        <f>F210/$F$224</f>
        <v>3.2284057161793708E-2</v>
      </c>
    </row>
    <row r="211" spans="1:7" ht="42" hidden="1" customHeight="1" x14ac:dyDescent="0.25">
      <c r="A211" s="32" t="s">
        <v>257</v>
      </c>
      <c r="B211" s="94" t="s">
        <v>135</v>
      </c>
      <c r="C211" s="95"/>
      <c r="D211" s="77"/>
      <c r="E211" s="6"/>
      <c r="F211" s="7"/>
      <c r="G211" s="8">
        <f>F211/$F$224</f>
        <v>0</v>
      </c>
    </row>
    <row r="212" spans="1:7" ht="42" hidden="1" customHeight="1" x14ac:dyDescent="0.25">
      <c r="A212" s="5" t="s">
        <v>257</v>
      </c>
      <c r="B212" s="94" t="s">
        <v>135</v>
      </c>
      <c r="C212" s="95"/>
      <c r="D212" s="77"/>
      <c r="E212" s="6"/>
      <c r="F212" s="7"/>
      <c r="G212" s="8">
        <f>F212/$F$224</f>
        <v>0</v>
      </c>
    </row>
    <row r="213" spans="1:7" x14ac:dyDescent="0.25">
      <c r="A213" s="5" t="s">
        <v>252</v>
      </c>
      <c r="B213" s="107"/>
      <c r="C213" s="107"/>
      <c r="D213" s="30"/>
      <c r="E213" s="1"/>
      <c r="F213" s="7">
        <f>SUM(F209:F212)</f>
        <v>77624704.420000002</v>
      </c>
      <c r="G213" s="8">
        <f>F213/$F$224</f>
        <v>4.5961700992763581E-2</v>
      </c>
    </row>
    <row r="215" spans="1:7" x14ac:dyDescent="0.25">
      <c r="A215" s="3" t="s">
        <v>438</v>
      </c>
    </row>
    <row r="216" spans="1:7" ht="45" x14ac:dyDescent="0.25">
      <c r="A216" s="108" t="s">
        <v>25</v>
      </c>
      <c r="B216" s="109"/>
      <c r="C216" s="109"/>
      <c r="D216" s="109"/>
      <c r="E216" s="110"/>
      <c r="F216" s="5" t="s">
        <v>21</v>
      </c>
      <c r="G216" s="5" t="s">
        <v>428</v>
      </c>
    </row>
    <row r="217" spans="1:7" ht="15" hidden="1" customHeight="1" x14ac:dyDescent="0.25">
      <c r="A217" s="54" t="s">
        <v>678</v>
      </c>
      <c r="B217" s="55"/>
      <c r="C217" s="55"/>
      <c r="D217" s="55"/>
      <c r="E217" s="56"/>
      <c r="F217" s="7"/>
      <c r="G217" s="8">
        <f t="shared" ref="G217:G219" si="9">F217/$F$224</f>
        <v>0</v>
      </c>
    </row>
    <row r="218" spans="1:7" x14ac:dyDescent="0.25">
      <c r="A218" s="54" t="s">
        <v>758</v>
      </c>
      <c r="B218" s="55"/>
      <c r="C218" s="55"/>
      <c r="D218" s="55"/>
      <c r="E218" s="56"/>
      <c r="F218" s="7">
        <v>1471700</v>
      </c>
      <c r="G218" s="8">
        <f t="shared" si="9"/>
        <v>8.7139572197356087E-4</v>
      </c>
    </row>
    <row r="219" spans="1:7" x14ac:dyDescent="0.25">
      <c r="A219" s="102" t="s">
        <v>759</v>
      </c>
      <c r="B219" s="103"/>
      <c r="C219" s="103"/>
      <c r="D219" s="103"/>
      <c r="E219" s="104"/>
      <c r="F219" s="7">
        <v>558.57000000000005</v>
      </c>
      <c r="G219" s="8">
        <f t="shared" si="9"/>
        <v>3.3073011376148123E-7</v>
      </c>
    </row>
    <row r="220" spans="1:7" hidden="1" x14ac:dyDescent="0.25">
      <c r="A220" s="68"/>
      <c r="B220" s="69"/>
      <c r="C220" s="69"/>
      <c r="D220" s="69"/>
      <c r="E220" s="70"/>
      <c r="F220" s="7"/>
      <c r="G220" s="8"/>
    </row>
    <row r="221" spans="1:7" hidden="1" x14ac:dyDescent="0.25">
      <c r="A221" s="68"/>
      <c r="B221" s="69"/>
      <c r="C221" s="69"/>
      <c r="D221" s="69"/>
      <c r="E221" s="70"/>
      <c r="F221" s="7"/>
      <c r="G221" s="8"/>
    </row>
    <row r="222" spans="1:7" x14ac:dyDescent="0.25">
      <c r="A222" s="88" t="s">
        <v>252</v>
      </c>
      <c r="B222" s="105"/>
      <c r="C222" s="105"/>
      <c r="D222" s="105"/>
      <c r="E222" s="89"/>
      <c r="F222" s="7">
        <f>F218+F219</f>
        <v>1472258.57</v>
      </c>
      <c r="G222" s="8">
        <f>F222/$F$224</f>
        <v>8.717264520873223E-4</v>
      </c>
    </row>
    <row r="224" spans="1:7" x14ac:dyDescent="0.25">
      <c r="A224" s="83" t="s">
        <v>26</v>
      </c>
      <c r="B224" s="84"/>
      <c r="C224" s="84"/>
      <c r="D224" s="84"/>
      <c r="E224" s="85"/>
      <c r="F224" s="7">
        <f>F134+F157+F170+F175+F189+F196+F213+F205+F222</f>
        <v>1688899730.5000002</v>
      </c>
      <c r="G224" s="8">
        <f>F224/$F$224</f>
        <v>1</v>
      </c>
    </row>
    <row r="226" spans="8:8" x14ac:dyDescent="0.25">
      <c r="H226" s="43"/>
    </row>
  </sheetData>
  <mergeCells count="41">
    <mergeCell ref="D202:E202"/>
    <mergeCell ref="D203:E203"/>
    <mergeCell ref="B201:C201"/>
    <mergeCell ref="D201:E201"/>
    <mergeCell ref="D205:E205"/>
    <mergeCell ref="A224:E224"/>
    <mergeCell ref="B208:C208"/>
    <mergeCell ref="B213:C213"/>
    <mergeCell ref="A216:E216"/>
    <mergeCell ref="A222:E222"/>
    <mergeCell ref="B210:C210"/>
    <mergeCell ref="A219:E219"/>
    <mergeCell ref="B212:C212"/>
    <mergeCell ref="B209:C209"/>
    <mergeCell ref="B211:C211"/>
    <mergeCell ref="A1:G1"/>
    <mergeCell ref="D178:E178"/>
    <mergeCell ref="D182:E182"/>
    <mergeCell ref="D183:E183"/>
    <mergeCell ref="D179:E179"/>
    <mergeCell ref="D184:E184"/>
    <mergeCell ref="D185:E185"/>
    <mergeCell ref="D186:E186"/>
    <mergeCell ref="D187:E187"/>
    <mergeCell ref="D188:E188"/>
    <mergeCell ref="B199:C199"/>
    <mergeCell ref="D199:E199"/>
    <mergeCell ref="B205:C205"/>
    <mergeCell ref="B189:C189"/>
    <mergeCell ref="D189:E189"/>
    <mergeCell ref="B196:E196"/>
    <mergeCell ref="D192:E192"/>
    <mergeCell ref="D193:E193"/>
    <mergeCell ref="D194:E194"/>
    <mergeCell ref="D195:E195"/>
    <mergeCell ref="B204:C204"/>
    <mergeCell ref="D204:E204"/>
    <mergeCell ref="B200:C200"/>
    <mergeCell ref="B202:C202"/>
    <mergeCell ref="B203:C203"/>
    <mergeCell ref="D200:E2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2023-05-25T12:40:44Z</dcterms:modified>
</cp:coreProperties>
</file>