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накопления'!$A$138:$J$138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07" i="4" l="1"/>
  <c r="F217" i="4" s="1"/>
  <c r="F257" i="1" l="1"/>
  <c r="F150" i="1" l="1"/>
  <c r="F135" i="1" l="1"/>
  <c r="F136" i="4" l="1"/>
  <c r="F118" i="4"/>
  <c r="F161" i="1"/>
  <c r="F158" i="4" l="1"/>
  <c r="F215" i="1"/>
  <c r="F194" i="4" l="1"/>
  <c r="F166" i="4" l="1"/>
  <c r="G191" i="4" l="1"/>
  <c r="G193" i="4"/>
  <c r="G192" i="4"/>
  <c r="G58" i="4"/>
  <c r="G105" i="4"/>
  <c r="F232" i="1"/>
  <c r="F191" i="1"/>
  <c r="F181" i="1"/>
  <c r="F258" i="1" l="1"/>
  <c r="G250" i="1" s="1"/>
  <c r="G179" i="4"/>
  <c r="G214" i="4"/>
  <c r="G188" i="4"/>
  <c r="G189" i="4"/>
  <c r="G190" i="4"/>
  <c r="G104" i="4"/>
  <c r="G128" i="4"/>
  <c r="G132" i="4"/>
  <c r="G129" i="4"/>
  <c r="G133" i="4"/>
  <c r="G135" i="4"/>
  <c r="G130" i="4"/>
  <c r="G134" i="4"/>
  <c r="G131" i="4"/>
  <c r="G157" i="4"/>
  <c r="G175" i="4"/>
  <c r="G174" i="4"/>
  <c r="G125" i="4"/>
  <c r="G126" i="4"/>
  <c r="G127" i="4"/>
  <c r="G102" i="4"/>
  <c r="G103" i="4"/>
  <c r="G101" i="4"/>
  <c r="G100" i="4"/>
  <c r="G98" i="4"/>
  <c r="G99" i="4"/>
  <c r="G73" i="4"/>
  <c r="G94" i="4"/>
  <c r="G248" i="1" l="1"/>
  <c r="G249" i="1"/>
  <c r="G230" i="1"/>
  <c r="G209" i="1"/>
  <c r="G205" i="1"/>
  <c r="G206" i="1"/>
  <c r="G210" i="1"/>
  <c r="G207" i="1"/>
  <c r="G211" i="1"/>
  <c r="G208" i="1"/>
  <c r="G212" i="1"/>
  <c r="G140" i="1"/>
  <c r="G147" i="1"/>
  <c r="G92" i="1"/>
  <c r="G134" i="1"/>
  <c r="G133" i="1"/>
  <c r="G213" i="1"/>
  <c r="G256" i="1"/>
  <c r="G227" i="1"/>
  <c r="G228" i="1"/>
  <c r="G229" i="1"/>
  <c r="G159" i="1"/>
  <c r="G155" i="1"/>
  <c r="G158" i="1"/>
  <c r="G156" i="1"/>
  <c r="G157" i="1"/>
  <c r="G154" i="1"/>
  <c r="G131" i="1"/>
  <c r="G145" i="1"/>
  <c r="G258" i="1"/>
  <c r="G132" i="1"/>
  <c r="G130" i="1"/>
  <c r="G129" i="1"/>
  <c r="G160" i="1"/>
  <c r="G128" i="1"/>
  <c r="G127" i="1"/>
  <c r="G125" i="1"/>
  <c r="G126" i="1"/>
  <c r="G123" i="1"/>
  <c r="G124" i="1"/>
  <c r="G55" i="1"/>
  <c r="G63" i="1"/>
  <c r="G62" i="1"/>
  <c r="G226" i="1"/>
  <c r="G231" i="1"/>
  <c r="G122" i="1"/>
  <c r="G121" i="1"/>
  <c r="G251" i="1"/>
  <c r="G252" i="1"/>
  <c r="G120" i="1"/>
  <c r="G119" i="1"/>
  <c r="G113" i="1"/>
  <c r="G255" i="1"/>
  <c r="G254" i="1"/>
  <c r="G109" i="1"/>
  <c r="G236" i="1"/>
  <c r="G253" i="1"/>
  <c r="G201" i="1"/>
  <c r="G204" i="1"/>
  <c r="G200" i="1"/>
  <c r="G112" i="1"/>
  <c r="G111" i="1"/>
  <c r="G196" i="1"/>
  <c r="G114" i="1"/>
  <c r="G115" i="1"/>
  <c r="G223" i="1"/>
  <c r="G98" i="1"/>
  <c r="G118" i="1"/>
  <c r="G108" i="1"/>
  <c r="G110" i="1"/>
  <c r="G202" i="1"/>
  <c r="G222" i="1"/>
  <c r="G105" i="1"/>
  <c r="G214" i="1"/>
  <c r="G203" i="1"/>
  <c r="G221" i="1"/>
  <c r="G116" i="1"/>
  <c r="G117" i="1"/>
  <c r="G161" i="1"/>
  <c r="G257" i="1"/>
  <c r="G232" i="1"/>
  <c r="G135" i="1"/>
  <c r="G191" i="1"/>
  <c r="G181" i="1"/>
  <c r="G150" i="1"/>
  <c r="G215" i="1"/>
  <c r="G96" i="4" l="1"/>
  <c r="G97" i="4"/>
  <c r="G84" i="4"/>
  <c r="G95" i="4"/>
  <c r="G165" i="4"/>
  <c r="G187" i="4"/>
  <c r="G93" i="4"/>
  <c r="G124" i="4"/>
  <c r="G91" i="4"/>
  <c r="G92" i="4"/>
  <c r="G89" i="4"/>
  <c r="G90" i="4"/>
  <c r="G79" i="4"/>
  <c r="G81" i="4"/>
  <c r="G198" i="4"/>
  <c r="G200" i="4"/>
  <c r="G155" i="4"/>
  <c r="G178" i="4"/>
  <c r="G88" i="4"/>
  <c r="G78" i="4"/>
  <c r="G87" i="4"/>
  <c r="G203" i="4"/>
  <c r="G213" i="4"/>
  <c r="G86" i="4"/>
  <c r="G85" i="4"/>
  <c r="G107" i="4"/>
  <c r="G106" i="1"/>
  <c r="G107" i="1"/>
  <c r="G245" i="1"/>
  <c r="G238" i="1"/>
  <c r="G199" i="1"/>
  <c r="G198" i="1"/>
  <c r="G101" i="1"/>
  <c r="G195" i="1"/>
  <c r="G103" i="1"/>
  <c r="G102" i="1"/>
  <c r="G104" i="1"/>
  <c r="G139" i="1"/>
  <c r="G197" i="1"/>
  <c r="G46" i="1"/>
  <c r="G220" i="1"/>
  <c r="G91" i="1"/>
  <c r="G99" i="1"/>
  <c r="G100" i="1"/>
  <c r="G97" i="1"/>
  <c r="G180" i="1"/>
  <c r="G176" i="1"/>
  <c r="G179" i="1"/>
  <c r="G175" i="1"/>
  <c r="G178" i="1"/>
  <c r="G174" i="1"/>
  <c r="G177" i="1"/>
  <c r="G173" i="1"/>
  <c r="G93" i="1"/>
  <c r="G95" i="1"/>
  <c r="G94" i="1"/>
  <c r="G96" i="1"/>
  <c r="G242" i="1"/>
  <c r="G241" i="1"/>
  <c r="G239" i="1"/>
  <c r="G90" i="1"/>
  <c r="G88" i="1"/>
  <c r="G89" i="1"/>
  <c r="G87" i="1"/>
  <c r="G86" i="1"/>
  <c r="G246" i="1"/>
  <c r="G247" i="1"/>
  <c r="G17" i="1"/>
  <c r="G76" i="1"/>
  <c r="G237" i="1" l="1"/>
  <c r="G39" i="1"/>
  <c r="G18" i="1"/>
  <c r="G244" i="1"/>
  <c r="G243" i="1"/>
  <c r="G240" i="1"/>
  <c r="G85" i="1"/>
  <c r="G77" i="1"/>
  <c r="G83" i="1"/>
  <c r="G82" i="1"/>
  <c r="G84" i="1"/>
  <c r="G12" i="1"/>
  <c r="G81" i="1"/>
  <c r="G71" i="1"/>
  <c r="G80" i="1"/>
  <c r="G225" i="1"/>
  <c r="G78" i="1"/>
  <c r="G79" i="1"/>
  <c r="G75" i="1"/>
  <c r="G5" i="1"/>
  <c r="G219" i="1" l="1"/>
  <c r="G224" i="1" l="1"/>
  <c r="G73" i="1"/>
  <c r="G72" i="1"/>
  <c r="G58" i="1"/>
  <c r="G54" i="1"/>
  <c r="G25" i="1"/>
  <c r="G27" i="1"/>
  <c r="G30" i="1"/>
  <c r="G61" i="1"/>
  <c r="G19" i="1"/>
  <c r="G57" i="1"/>
  <c r="G32" i="1"/>
  <c r="G28" i="1"/>
  <c r="G29" i="1"/>
  <c r="G40" i="1"/>
  <c r="G51" i="1"/>
  <c r="G50" i="1"/>
  <c r="G33" i="1"/>
  <c r="G47" i="1"/>
  <c r="G14" i="1"/>
  <c r="G43" i="1"/>
  <c r="G68" i="1"/>
  <c r="G45" i="1"/>
  <c r="G31" i="1"/>
  <c r="G66" i="1"/>
  <c r="G13" i="1"/>
  <c r="G36" i="1"/>
  <c r="G41" i="1"/>
  <c r="G10" i="1"/>
  <c r="G23" i="1"/>
  <c r="G37" i="1"/>
  <c r="G6" i="1"/>
  <c r="G59" i="1"/>
  <c r="G65" i="1"/>
  <c r="G67" i="1"/>
  <c r="G53" i="1"/>
  <c r="G64" i="1"/>
  <c r="G7" i="1"/>
  <c r="G38" i="1"/>
  <c r="G16" i="1"/>
  <c r="G52" i="1"/>
  <c r="G24" i="1"/>
  <c r="G60" i="1"/>
  <c r="G56" i="1"/>
  <c r="G70" i="1"/>
  <c r="G11" i="1"/>
  <c r="G49" i="1"/>
  <c r="G8" i="1"/>
  <c r="G9" i="1"/>
  <c r="G48" i="1"/>
  <c r="G44" i="1"/>
  <c r="G69" i="1"/>
  <c r="G21" i="1"/>
  <c r="G35" i="1"/>
  <c r="G15" i="1"/>
  <c r="G26" i="1"/>
  <c r="G20" i="1"/>
  <c r="G42" i="1"/>
  <c r="G22" i="1"/>
  <c r="G34" i="1"/>
  <c r="G74" i="1"/>
  <c r="G141" i="1"/>
  <c r="G142" i="1"/>
  <c r="G146" i="1"/>
  <c r="G149" i="1"/>
  <c r="G143" i="1"/>
  <c r="G144" i="1"/>
  <c r="G148" i="1"/>
  <c r="G187" i="1"/>
  <c r="G189" i="1"/>
  <c r="G188" i="1"/>
  <c r="G186" i="1"/>
  <c r="G185" i="1"/>
  <c r="G190" i="1"/>
  <c r="G154" i="4" l="1"/>
  <c r="G202" i="4"/>
  <c r="G201" i="4"/>
  <c r="G136" i="4"/>
  <c r="G64" i="4"/>
  <c r="G35" i="4"/>
  <c r="G83" i="4"/>
  <c r="G82" i="4"/>
  <c r="G6" i="4"/>
  <c r="G23" i="4"/>
  <c r="G62" i="4"/>
  <c r="G122" i="4"/>
  <c r="G44" i="4"/>
  <c r="G27" i="4"/>
  <c r="G152" i="4"/>
  <c r="G206" i="4"/>
  <c r="G53" i="4"/>
  <c r="G34" i="4"/>
  <c r="G46" i="4"/>
  <c r="G13" i="4"/>
  <c r="G15" i="4"/>
  <c r="G56" i="4"/>
  <c r="G164" i="4"/>
  <c r="G207" i="4"/>
  <c r="G49" i="4"/>
  <c r="G68" i="4"/>
  <c r="G114" i="4"/>
  <c r="G33" i="4"/>
  <c r="G70" i="4"/>
  <c r="G71" i="4"/>
  <c r="G28" i="4"/>
  <c r="G158" i="4"/>
  <c r="G31" i="4"/>
  <c r="G74" i="4"/>
  <c r="G209" i="4"/>
  <c r="G45" i="4"/>
  <c r="G30" i="4"/>
  <c r="G184" i="4"/>
  <c r="G177" i="4"/>
  <c r="G60" i="4"/>
  <c r="G151" i="4"/>
  <c r="G212" i="4"/>
  <c r="G17" i="4"/>
  <c r="G26" i="4"/>
  <c r="G80" i="4"/>
  <c r="G72" i="4"/>
  <c r="G166" i="4"/>
  <c r="G21" i="4"/>
  <c r="G16" i="4"/>
  <c r="G150" i="4"/>
  <c r="G7" i="4"/>
  <c r="G118" i="4"/>
  <c r="G10" i="4"/>
  <c r="G176" i="4"/>
  <c r="G14" i="4"/>
  <c r="G149" i="4"/>
  <c r="G172" i="4"/>
  <c r="G208" i="4"/>
  <c r="G199" i="4"/>
  <c r="G52" i="4"/>
  <c r="G9" i="4"/>
  <c r="G217" i="4"/>
  <c r="G75" i="4"/>
  <c r="G210" i="4"/>
  <c r="G117" i="4"/>
  <c r="G59" i="4"/>
  <c r="G36" i="4"/>
  <c r="G12" i="4"/>
  <c r="G55" i="4"/>
  <c r="G50" i="4"/>
  <c r="G54" i="4"/>
  <c r="G153" i="4"/>
  <c r="G38" i="4"/>
  <c r="G116" i="4"/>
  <c r="G163" i="4"/>
  <c r="G47" i="4"/>
  <c r="G113" i="4"/>
  <c r="G211" i="4"/>
  <c r="G111" i="4"/>
  <c r="G5" i="4"/>
  <c r="G67" i="4"/>
  <c r="G66" i="4"/>
  <c r="G63" i="4"/>
  <c r="G19" i="4"/>
  <c r="G24" i="4"/>
  <c r="G112" i="4"/>
  <c r="G173" i="4"/>
  <c r="G32" i="4"/>
  <c r="G48" i="4"/>
  <c r="G77" i="4"/>
  <c r="G22" i="4"/>
  <c r="G171" i="4"/>
  <c r="G123" i="4"/>
  <c r="G204" i="4"/>
  <c r="G51" i="4"/>
  <c r="G20" i="4"/>
  <c r="G37" i="4"/>
  <c r="G29" i="4"/>
  <c r="G185" i="4"/>
  <c r="G40" i="4"/>
  <c r="G186" i="4"/>
  <c r="G65" i="4"/>
  <c r="G8" i="4"/>
  <c r="G140" i="4"/>
  <c r="G156" i="4"/>
  <c r="G11" i="4"/>
  <c r="G43" i="4"/>
  <c r="G76" i="4"/>
  <c r="G41" i="4"/>
  <c r="G115" i="4"/>
  <c r="G42" i="4"/>
  <c r="G57" i="4"/>
  <c r="G69" i="4"/>
  <c r="G61" i="4"/>
  <c r="G205" i="4"/>
  <c r="G194" i="4"/>
  <c r="G18" i="4"/>
  <c r="G25" i="4"/>
  <c r="G170" i="4"/>
  <c r="G39" i="4"/>
  <c r="G162" i="4"/>
</calcChain>
</file>

<file path=xl/sharedStrings.xml><?xml version="1.0" encoding="utf-8"?>
<sst xmlns="http://schemas.openxmlformats.org/spreadsheetml/2006/main" count="1481" uniqueCount="637">
  <si>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</si>
  <si>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</si>
  <si>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</si>
  <si>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</si>
  <si>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</si>
  <si>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</si>
  <si>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</si>
  <si>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</si>
  <si>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</si>
  <si>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</si>
  <si>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</si>
  <si>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</si>
  <si>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</si>
  <si>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</si>
  <si>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</si>
  <si>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</si>
  <si>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</si>
  <si>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</si>
  <si>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</si>
  <si>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</si>
  <si>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</si>
  <si>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</si>
  <si>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</si>
  <si>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</si>
  <si>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</si>
  <si>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</si>
  <si>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</si>
  <si>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</si>
  <si>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</si>
  <si>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</si>
  <si>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</si>
  <si>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</si>
  <si>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</si>
  <si>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</si>
  <si>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</si>
  <si>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</si>
  <si>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</si>
  <si>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</si>
  <si>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</si>
  <si>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</si>
  <si>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</si>
  <si>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</si>
  <si>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</si>
  <si>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</si>
  <si>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</si>
  <si>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</si>
  <si>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</si>
  <si>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</si>
  <si>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</si>
  <si>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</si>
  <si>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</si>
  <si>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</si>
  <si>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</si>
  <si>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</si>
  <si>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</si>
  <si>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</si>
  <si>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</si>
  <si>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</si>
  <si>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</si>
  <si>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</si>
  <si>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</si>
  <si>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</si>
  <si>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</si>
  <si>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</si>
  <si>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</si>
  <si>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</si>
  <si>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</si>
  <si>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</si>
  <si>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</si>
  <si>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</si>
  <si>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</si>
  <si>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</si>
  <si>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</si>
  <si>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</si>
  <si>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</si>
  <si>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</si>
  <si>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</si>
  <si>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</si>
  <si>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</si>
  <si>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</si>
  <si>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</si>
  <si>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</si>
  <si>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</si>
  <si>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</si>
  <si>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</si>
  <si>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</si>
  <si>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</si>
  <si>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</si>
  <si>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</si>
  <si>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</si>
  <si>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</si>
  <si>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</si>
  <si>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</si>
  <si>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</si>
  <si>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</si>
  <si>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</si>
  <si>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</si>
  <si>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</si>
  <si>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</si>
  <si>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</si>
  <si>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</si>
  <si>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</si>
  <si>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</si>
  <si>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</si>
  <si>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</si>
  <si>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</si>
  <si>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</si>
  <si>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</si>
  <si>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</si>
  <si>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</si>
  <si>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</si>
  <si>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</si>
  <si>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</si>
  <si>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</si>
  <si>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</si>
  <si>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</si>
  <si>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</si>
  <si>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</si>
  <si>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</si>
  <si>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</si>
  <si>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</si>
  <si>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</si>
  <si>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</si>
  <si>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</si>
  <si>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</si>
  <si>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</si>
  <si>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</si>
  <si>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</si>
  <si>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</si>
  <si>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</si>
  <si>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</si>
  <si>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</si>
  <si>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</si>
  <si>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</si>
  <si>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</si>
  <si>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</si>
  <si>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</si>
  <si>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</si>
  <si>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</si>
  <si>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</si>
  <si>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</si>
  <si>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</si>
  <si>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</si>
  <si>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</si>
  <si>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</si>
  <si>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</si>
  <si>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</si>
  <si>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</si>
  <si>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</si>
  <si>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</si>
  <si>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</si>
  <si>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</si>
  <si>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</si>
  <si>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</si>
  <si>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</si>
  <si>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</si>
  <si>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</si>
  <si>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</si>
  <si>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</si>
  <si>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</si>
  <si>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</si>
  <si>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</si>
  <si>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</si>
  <si>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</si>
  <si>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</si>
  <si>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</si>
  <si>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</si>
  <si>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</si>
  <si>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</si>
  <si>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</si>
  <si>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</si>
  <si>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</si>
  <si>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</si>
  <si>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</si>
  <si>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</si>
  <si>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</si>
  <si>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</si>
  <si>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</si>
  <si>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</si>
  <si>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</si>
  <si>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</si>
  <si>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</si>
  <si>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</si>
  <si>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</si>
  <si>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"Росагролизинг" 4-01-05886-A-001P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</si>
  <si>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</si>
  <si>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</si>
  <si>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</si>
  <si>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</si>
  <si>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</si>
  <si>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</si>
  <si>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</si>
  <si>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</si>
  <si>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</si>
  <si>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</si>
  <si>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</si>
  <si>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</si>
  <si>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</si>
  <si>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</si>
  <si>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</si>
  <si>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</si>
  <si>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</si>
  <si>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</si>
  <si>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</si>
  <si>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</si>
  <si>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</si>
  <si>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</si>
  <si>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</si>
  <si>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4B02-04-00122-A-002P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</si>
  <si>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</si>
  <si>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</si>
  <si>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</si>
  <si>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</si>
  <si>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</si>
  <si>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</si>
  <si>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</si>
  <si>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</si>
  <si>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</si>
  <si>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</si>
  <si>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</si>
  <si>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</si>
  <si>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</si>
  <si>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</si>
  <si>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</si>
  <si>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</si>
  <si>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облигации ООО "ГАЗПРОМ КАПИТАЛ" 4B02-01-36400-R</t>
  </si>
  <si>
    <t>облигации ООО "ГАЗПРОМ КАПИТАЛ" 4B02-04-36400-R</t>
  </si>
  <si>
    <t>RU000A102A15</t>
  </si>
  <si>
    <t>RU000A0JX0Z8</t>
  </si>
  <si>
    <t>RU000A0JUKX4</t>
  </si>
  <si>
    <t>RU000A0ZYUV5</t>
  </si>
  <si>
    <t>RU000A0ZYV04</t>
  </si>
  <si>
    <t>RU000A101MG4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</si>
  <si>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</si>
  <si>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</si>
  <si>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</si>
  <si>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</si>
  <si>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</si>
  <si>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</si>
  <si>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</si>
  <si>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</si>
  <si>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</si>
  <si>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</si>
  <si>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</si>
  <si>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</si>
  <si>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</si>
  <si>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</si>
  <si>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</si>
  <si>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</si>
  <si>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</si>
  <si>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</si>
  <si>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</si>
  <si>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</si>
  <si>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</si>
  <si>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</si>
  <si>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</si>
  <si>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</si>
  <si>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</si>
  <si>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</si>
  <si>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</si>
  <si>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</si>
  <si>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</si>
  <si>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</si>
  <si>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</si>
  <si>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</si>
  <si>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</si>
  <si>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</si>
  <si>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</si>
  <si>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</si>
  <si>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</si>
  <si>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</si>
  <si>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</si>
  <si>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</si>
  <si>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</si>
  <si>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</si>
  <si>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</si>
  <si>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</si>
  <si>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</si>
  <si>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</si>
  <si>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</si>
  <si>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</si>
  <si>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</si>
  <si>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</si>
  <si>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</si>
  <si>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</si>
  <si>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</si>
  <si>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</si>
  <si>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</si>
  <si>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</si>
  <si>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RU000A101LJ0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</si>
  <si>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</si>
  <si>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</si>
  <si>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</si>
  <si>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</si>
  <si>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</si>
  <si>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</si>
  <si>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</si>
  <si>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</si>
  <si>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</si>
  <si>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</si>
  <si>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</si>
  <si>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</si>
  <si>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</si>
  <si>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</si>
  <si>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</si>
  <si>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</si>
  <si>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</si>
  <si>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</si>
  <si>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</si>
  <si>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</si>
  <si>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</si>
  <si>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</si>
  <si>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</si>
  <si>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</si>
  <si>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</si>
  <si>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</si>
  <si>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</si>
  <si>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</si>
  <si>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</si>
  <si>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</si>
  <si>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</si>
  <si>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</si>
  <si>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</si>
  <si>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</si>
  <si>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</si>
  <si>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</si>
  <si>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</si>
  <si>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</si>
  <si>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</si>
  <si>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</si>
  <si>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</si>
  <si>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</si>
  <si>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</si>
  <si>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</si>
  <si>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</si>
  <si>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</si>
  <si>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</si>
  <si>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</si>
  <si>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</si>
  <si>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</si>
  <si>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</si>
  <si>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</si>
  <si>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</si>
  <si>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</si>
  <si>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</si>
  <si>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</si>
  <si>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</si>
  <si>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</si>
  <si>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</si>
  <si>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</si>
  <si>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</si>
  <si>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</si>
  <si>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</si>
  <si>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</si>
  <si>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</si>
  <si>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</si>
  <si>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</si>
  <si>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</si>
  <si>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</si>
  <si>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</si>
  <si>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</si>
  <si>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</si>
  <si>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</si>
  <si>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</si>
  <si>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</si>
  <si>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</si>
  <si>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</si>
  <si>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</si>
  <si>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</si>
  <si>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</si>
  <si>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</si>
  <si>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</si>
  <si>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</si>
  <si>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</si>
  <si>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</si>
  <si>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</si>
  <si>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</si>
  <si>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</si>
  <si>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</si>
  <si>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</si>
  <si>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</si>
  <si>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</si>
  <si>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</si>
  <si>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</si>
  <si>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</si>
  <si>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</si>
  <si>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1027700067328</t>
  </si>
  <si>
    <t>Акционерное общество "Альфа-Банк"</t>
  </si>
  <si>
    <t>облигации ООО "ИКС 5 ФИНАНС" 4B02-02-36241-R-002P</t>
  </si>
  <si>
    <t>RU000A105JP2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</si>
  <si>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</si>
  <si>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</si>
  <si>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</si>
  <si>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</si>
  <si>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</si>
  <si>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</si>
  <si>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</si>
  <si>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</si>
  <si>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</si>
  <si>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</si>
  <si>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</si>
  <si>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</si>
  <si>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</si>
  <si>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</si>
  <si>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</si>
  <si>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</si>
  <si>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</si>
  <si>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</si>
  <si>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</si>
  <si>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</si>
  <si>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</si>
  <si>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</si>
  <si>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</si>
  <si>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</si>
  <si>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</si>
  <si>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</si>
  <si>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</si>
  <si>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</si>
  <si>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</si>
  <si>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</si>
  <si>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</si>
  <si>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</si>
  <si>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</si>
  <si>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</si>
  <si>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</si>
  <si>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</si>
  <si>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</si>
  <si>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</si>
  <si>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</si>
  <si>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</si>
  <si>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</si>
  <si>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</si>
  <si>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</si>
  <si>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</si>
  <si>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</si>
  <si>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</si>
  <si>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</si>
  <si>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</si>
  <si>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</si>
  <si>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</si>
  <si>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</si>
  <si>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</si>
  <si>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</si>
  <si>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</si>
  <si>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</si>
  <si>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</si>
  <si>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</si>
  <si>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</si>
  <si>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</si>
  <si>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</si>
  <si>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</si>
  <si>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</si>
  <si>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</si>
  <si>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</si>
  <si>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</si>
  <si>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</si>
  <si>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</si>
  <si>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</si>
  <si>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</si>
  <si>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</si>
  <si>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</si>
  <si>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</si>
  <si>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</si>
  <si>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</si>
  <si>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</si>
  <si>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</si>
  <si>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</si>
  <si>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</si>
  <si>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</si>
  <si>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</si>
  <si>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</si>
  <si>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</si>
  <si>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</si>
  <si>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</si>
  <si>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</si>
  <si>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</si>
  <si>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</si>
  <si>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</si>
  <si>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</si>
  <si>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</si>
  <si>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</si>
  <si>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</si>
  <si>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</si>
  <si>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</si>
  <si>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</si>
  <si>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</si>
  <si>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</si>
  <si>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</si>
  <si>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</si>
  <si>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</si>
  <si>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</si>
  <si>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</si>
  <si>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</si>
  <si>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</si>
  <si>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</si>
  <si>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</si>
  <si>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</si>
  <si>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</si>
  <si>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</si>
  <si>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</si>
  <si>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</si>
  <si>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</si>
  <si>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</si>
  <si>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</si>
  <si>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</si>
  <si>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</si>
  <si>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</si>
  <si>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</si>
  <si>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</si>
  <si>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</si>
  <si>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</si>
  <si>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</si>
  <si>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</si>
  <si>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</si>
  <si>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</si>
  <si>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</si>
  <si>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</si>
  <si>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</si>
  <si>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</si>
  <si>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</si>
  <si>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</si>
  <si>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</si>
  <si>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</si>
  <si>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</si>
  <si>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</si>
  <si>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RU000A1095L7</t>
  </si>
  <si>
    <t>облигации ПАО "ГК "САМОЛЕТ" 4B02-14-16493-A-001P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</si>
  <si>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</si>
  <si>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</si>
  <si>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</si>
  <si>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</si>
  <si>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</si>
  <si>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</si>
  <si>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</si>
  <si>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</si>
  <si>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</si>
  <si>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</si>
  <si>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</si>
  <si>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</si>
  <si>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</si>
  <si>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</si>
  <si>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</si>
  <si>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</si>
  <si>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</si>
  <si>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</si>
  <si>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</si>
  <si>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</si>
  <si>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</si>
  <si>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</si>
  <si>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</si>
  <si>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</si>
  <si>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</si>
  <si>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</si>
  <si>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</si>
  <si>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</si>
  <si>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</si>
  <si>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</si>
  <si>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</si>
  <si>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</si>
  <si>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</si>
  <si>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</si>
  <si>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</si>
  <si>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</si>
  <si>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</si>
  <si>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</si>
  <si>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</si>
  <si>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</si>
  <si>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</si>
  <si>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</si>
  <si>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</si>
  <si>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</si>
  <si>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</si>
  <si>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оплата комиссий по сделкам Т+ (продажа облигаций ООО "Сэтл Групп"  4B02-03-36160-R-002P)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</si>
  <si>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</si>
  <si>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</si>
  <si>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</si>
  <si>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</si>
  <si>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>RU0007288411</t>
  </si>
  <si>
    <t>акции обыкновенные ПАО "ГМК "Норильский никель" 1-01-40155-F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</si>
  <si>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</si>
  <si>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</si>
  <si>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</si>
  <si>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42004810200002976493</t>
  </si>
  <si>
    <t>42004810300002876493</t>
  </si>
  <si>
    <t>42004810212240000096</t>
  </si>
  <si>
    <t>42004810912240000095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</si>
  <si>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</si>
  <si>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</si>
  <si>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</si>
  <si>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</si>
  <si>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42003810126800002739</t>
  </si>
  <si>
    <t>42005810126800000496</t>
  </si>
  <si>
    <t>42003810626800002734</t>
  </si>
  <si>
    <t>42003810000014174785</t>
  </si>
  <si>
    <t>42003810700330000318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</si>
  <si>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</si>
  <si>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</si>
  <si>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</si>
  <si>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42004810943240000061</t>
  </si>
  <si>
    <t>42004810543240000063</t>
  </si>
  <si>
    <t>42004810300003176493</t>
  </si>
  <si>
    <t>42003810300015174785</t>
  </si>
  <si>
    <t>42004810400003076493</t>
  </si>
  <si>
    <t>42003810000330000319</t>
  </si>
  <si>
    <t>42004810112240000099</t>
  </si>
  <si>
    <t>42004810512240000097</t>
  </si>
  <si>
    <t>RU000A0JVW48</t>
  </si>
  <si>
    <t>RU000A106Z61</t>
  </si>
  <si>
    <t>Состав средств пенсионных резервов фонда на 31.01.2025</t>
  </si>
  <si>
    <t>Состав инвестиционного портфеля фонда по обязательному пенсионному страхованию на 31.01.2025</t>
  </si>
  <si>
    <t>RU000A105SD9</t>
  </si>
  <si>
    <t>облигации ПАО Сбербанк 4B02-582-01481-B-001P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</si>
  <si>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</si>
  <si>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</si>
  <si>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</si>
  <si>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</si>
  <si>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</si>
  <si>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акции обыкновенные ПАО "Газпром" 1-02-00028-A</t>
  </si>
  <si>
    <t>RU0007661625</t>
  </si>
  <si>
    <t>1027402166835</t>
  </si>
  <si>
    <t>RU000A1028E3</t>
  </si>
  <si>
    <t>RU000A0JV4Q1</t>
  </si>
  <si>
    <t>RU000A102A49</t>
  </si>
  <si>
    <t>RU000A105L19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</si>
  <si>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</si>
  <si>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</si>
  <si>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</si>
  <si>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</si>
  <si>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</si>
  <si>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</si>
  <si>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</si>
  <si>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</si>
  <si>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42004810200003276493</t>
  </si>
  <si>
    <t>42002810000719000148</t>
  </si>
  <si>
    <t>RU000A102BT8</t>
  </si>
  <si>
    <t>RU000A105B11</t>
  </si>
  <si>
    <t>RU000A108EF8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</si>
</sst>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zoomScale="80" zoomScaleNormal="80" workbookViewId="0">
      <selection activeCell="H9" sqref="H9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68" t="s">
        <v>609</v>
      </c>
      <c r="B1" s="169"/>
      <c r="C1" s="169"/>
      <c r="D1" s="169"/>
      <c r="E1" s="169"/>
      <c r="F1" s="169"/>
      <c r="G1" s="169"/>
    </row>
    <row r="2" spans="1:8" ht="18.75" x14ac:dyDescent="0.3">
      <c r="A2" s="4"/>
      <c r="B2" s="4"/>
      <c r="C2" s="4"/>
    </row>
    <row r="3" spans="1:8" x14ac:dyDescent="0.25">
      <c r="A3" s="3" t="s">
        <v>245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x14ac:dyDescent="0.25">
      <c r="A5" s="98" t="s">
        <v>340</v>
      </c>
      <c r="B5" s="98" t="s">
        <v>91</v>
      </c>
      <c r="C5" s="98" t="s">
        <v>92</v>
      </c>
      <c r="D5" s="98" t="s">
        <v>341</v>
      </c>
      <c r="E5" s="38">
        <v>10000</v>
      </c>
      <c r="F5" s="7">
        <v>8990100</v>
      </c>
      <c r="G5" s="8">
        <f t="shared" ref="G5:G36" si="0">F5/$F$258</f>
        <v>1.5114946591591194E-3</v>
      </c>
      <c r="H5" s="105"/>
    </row>
    <row r="6" spans="1:8" x14ac:dyDescent="0.25">
      <c r="A6" s="120" t="s">
        <v>240</v>
      </c>
      <c r="B6" s="120" t="s">
        <v>169</v>
      </c>
      <c r="C6" s="9" t="s">
        <v>170</v>
      </c>
      <c r="D6" s="120" t="s">
        <v>46</v>
      </c>
      <c r="E6" s="38">
        <v>4000</v>
      </c>
      <c r="F6" s="7">
        <v>4128480</v>
      </c>
      <c r="G6" s="8">
        <f t="shared" si="0"/>
        <v>6.9411635804331889E-4</v>
      </c>
      <c r="H6" s="105"/>
    </row>
    <row r="7" spans="1:8" x14ac:dyDescent="0.25">
      <c r="A7" s="75" t="s">
        <v>303</v>
      </c>
      <c r="B7" s="75" t="s">
        <v>169</v>
      </c>
      <c r="C7" s="9" t="s">
        <v>170</v>
      </c>
      <c r="D7" s="75" t="s">
        <v>304</v>
      </c>
      <c r="E7" s="38">
        <v>986</v>
      </c>
      <c r="F7" s="7">
        <v>1049399.8</v>
      </c>
      <c r="G7" s="8">
        <f t="shared" si="0"/>
        <v>1.7643432142274814E-4</v>
      </c>
      <c r="H7" s="105"/>
    </row>
    <row r="8" spans="1:8" x14ac:dyDescent="0.25">
      <c r="A8" s="98" t="s">
        <v>239</v>
      </c>
      <c r="B8" s="98" t="s">
        <v>169</v>
      </c>
      <c r="C8" s="120" t="s">
        <v>170</v>
      </c>
      <c r="D8" s="98" t="s">
        <v>45</v>
      </c>
      <c r="E8" s="38">
        <v>40000</v>
      </c>
      <c r="F8" s="7">
        <v>39784126.799999997</v>
      </c>
      <c r="G8" s="8">
        <f t="shared" si="0"/>
        <v>6.6888572070954921E-3</v>
      </c>
      <c r="H8" s="105"/>
    </row>
    <row r="9" spans="1:8" x14ac:dyDescent="0.25">
      <c r="A9" s="57" t="s">
        <v>35</v>
      </c>
      <c r="B9" s="57" t="s">
        <v>91</v>
      </c>
      <c r="C9" s="65" t="s">
        <v>92</v>
      </c>
      <c r="D9" s="57" t="s">
        <v>77</v>
      </c>
      <c r="E9" s="38">
        <v>32000</v>
      </c>
      <c r="F9" s="7">
        <v>34769920</v>
      </c>
      <c r="G9" s="8">
        <f t="shared" si="0"/>
        <v>5.8458246715153168E-3</v>
      </c>
      <c r="H9" s="105"/>
    </row>
    <row r="10" spans="1:8" ht="30" x14ac:dyDescent="0.25">
      <c r="A10" s="144" t="s">
        <v>185</v>
      </c>
      <c r="B10" s="144" t="s">
        <v>105</v>
      </c>
      <c r="C10" s="9" t="s">
        <v>106</v>
      </c>
      <c r="D10" s="144" t="s">
        <v>281</v>
      </c>
      <c r="E10" s="38">
        <v>225</v>
      </c>
      <c r="F10" s="7">
        <v>227351.25</v>
      </c>
      <c r="G10" s="8">
        <f t="shared" si="0"/>
        <v>3.8224291178980184E-5</v>
      </c>
      <c r="H10" s="105"/>
    </row>
    <row r="11" spans="1:8" ht="30" x14ac:dyDescent="0.25">
      <c r="A11" s="130" t="s">
        <v>202</v>
      </c>
      <c r="B11" s="130" t="s">
        <v>132</v>
      </c>
      <c r="C11" s="144" t="s">
        <v>133</v>
      </c>
      <c r="D11" s="130" t="s">
        <v>53</v>
      </c>
      <c r="E11" s="38">
        <v>34629</v>
      </c>
      <c r="F11" s="7">
        <v>32447719.289999999</v>
      </c>
      <c r="G11" s="8">
        <f t="shared" si="0"/>
        <v>5.455395869759995E-3</v>
      </c>
      <c r="H11" s="105"/>
    </row>
    <row r="12" spans="1:8" ht="30" x14ac:dyDescent="0.25">
      <c r="A12" s="133" t="s">
        <v>355</v>
      </c>
      <c r="B12" s="133" t="s">
        <v>159</v>
      </c>
      <c r="C12" s="133" t="s">
        <v>160</v>
      </c>
      <c r="D12" s="133" t="s">
        <v>356</v>
      </c>
      <c r="E12" s="38">
        <v>1455</v>
      </c>
      <c r="F12" s="7">
        <v>1460630.85</v>
      </c>
      <c r="G12" s="8">
        <f t="shared" si="0"/>
        <v>2.4557410137574052E-4</v>
      </c>
      <c r="H12" s="105"/>
    </row>
    <row r="13" spans="1:8" x14ac:dyDescent="0.25">
      <c r="A13" s="67" t="s">
        <v>313</v>
      </c>
      <c r="B13" s="67" t="s">
        <v>91</v>
      </c>
      <c r="C13" s="130" t="s">
        <v>92</v>
      </c>
      <c r="D13" s="98" t="s">
        <v>311</v>
      </c>
      <c r="E13" s="38">
        <v>13000</v>
      </c>
      <c r="F13" s="7">
        <v>11740950</v>
      </c>
      <c r="G13" s="8">
        <f t="shared" si="0"/>
        <v>1.9739917485294117E-3</v>
      </c>
      <c r="H13" s="105"/>
    </row>
    <row r="14" spans="1:8" ht="30" x14ac:dyDescent="0.25">
      <c r="A14" s="130" t="s">
        <v>203</v>
      </c>
      <c r="B14" s="130" t="s">
        <v>132</v>
      </c>
      <c r="C14" s="130" t="s">
        <v>133</v>
      </c>
      <c r="D14" s="130" t="s">
        <v>288</v>
      </c>
      <c r="E14" s="38">
        <v>7087</v>
      </c>
      <c r="F14" s="7">
        <v>7225479.9800000004</v>
      </c>
      <c r="G14" s="8">
        <f t="shared" si="0"/>
        <v>1.2148112256405537E-3</v>
      </c>
      <c r="H14" s="105"/>
    </row>
    <row r="15" spans="1:8" x14ac:dyDescent="0.25">
      <c r="A15" s="78" t="s">
        <v>210</v>
      </c>
      <c r="B15" s="78" t="s">
        <v>147</v>
      </c>
      <c r="C15" s="120" t="s">
        <v>148</v>
      </c>
      <c r="D15" s="78" t="s">
        <v>283</v>
      </c>
      <c r="E15" s="38">
        <v>530</v>
      </c>
      <c r="F15" s="7">
        <v>572484.80000000005</v>
      </c>
      <c r="G15" s="8">
        <f t="shared" si="0"/>
        <v>9.6251178257169182E-5</v>
      </c>
      <c r="H15" s="105"/>
    </row>
    <row r="16" spans="1:8" ht="30" x14ac:dyDescent="0.25">
      <c r="A16" s="67" t="s">
        <v>199</v>
      </c>
      <c r="B16" s="67" t="s">
        <v>132</v>
      </c>
      <c r="C16" s="67" t="s">
        <v>133</v>
      </c>
      <c r="D16" s="67" t="s">
        <v>290</v>
      </c>
      <c r="E16" s="38">
        <v>21096</v>
      </c>
      <c r="F16" s="7">
        <v>19212971.039999999</v>
      </c>
      <c r="G16" s="8">
        <f t="shared" si="0"/>
        <v>3.2302536249361885E-3</v>
      </c>
      <c r="H16" s="105"/>
    </row>
    <row r="17" spans="1:8" x14ac:dyDescent="0.25">
      <c r="A17" s="88" t="s">
        <v>27</v>
      </c>
      <c r="B17" s="88" t="s">
        <v>91</v>
      </c>
      <c r="C17" s="88" t="s">
        <v>92</v>
      </c>
      <c r="D17" s="88" t="s">
        <v>68</v>
      </c>
      <c r="E17" s="38">
        <v>17000</v>
      </c>
      <c r="F17" s="7">
        <v>10979450</v>
      </c>
      <c r="G17" s="8">
        <f t="shared" si="0"/>
        <v>1.8459616728962519E-3</v>
      </c>
      <c r="H17" s="105"/>
    </row>
    <row r="18" spans="1:8" ht="28.5" customHeight="1" x14ac:dyDescent="0.25">
      <c r="A18" s="25" t="s">
        <v>372</v>
      </c>
      <c r="B18" s="25" t="s">
        <v>114</v>
      </c>
      <c r="C18" s="65" t="s">
        <v>115</v>
      </c>
      <c r="D18" s="67" t="s">
        <v>371</v>
      </c>
      <c r="E18" s="38">
        <v>19938</v>
      </c>
      <c r="F18" s="7">
        <v>19496572.68</v>
      </c>
      <c r="G18" s="8">
        <f t="shared" si="0"/>
        <v>3.2779352262741904E-3</v>
      </c>
      <c r="H18" s="105"/>
    </row>
    <row r="19" spans="1:8" ht="28.5" customHeight="1" x14ac:dyDescent="0.25">
      <c r="A19" s="130" t="s">
        <v>201</v>
      </c>
      <c r="B19" s="130" t="s">
        <v>132</v>
      </c>
      <c r="C19" s="130" t="s">
        <v>133</v>
      </c>
      <c r="D19" s="130" t="s">
        <v>50</v>
      </c>
      <c r="E19" s="38">
        <v>63997</v>
      </c>
      <c r="F19" s="7">
        <v>55923138.479999997</v>
      </c>
      <c r="G19" s="8">
        <f t="shared" si="0"/>
        <v>9.4022897560578668E-3</v>
      </c>
      <c r="H19" s="105"/>
    </row>
    <row r="20" spans="1:8" ht="28.5" customHeight="1" x14ac:dyDescent="0.25">
      <c r="A20" s="112" t="s">
        <v>211</v>
      </c>
      <c r="B20" s="112" t="s">
        <v>147</v>
      </c>
      <c r="C20" s="112" t="s">
        <v>148</v>
      </c>
      <c r="D20" s="112" t="s">
        <v>287</v>
      </c>
      <c r="E20" s="38">
        <v>5501</v>
      </c>
      <c r="F20" s="7">
        <v>5947461.1600000001</v>
      </c>
      <c r="G20" s="8">
        <f t="shared" si="0"/>
        <v>9.9993946439931721E-4</v>
      </c>
      <c r="H20" s="105"/>
    </row>
    <row r="21" spans="1:8" ht="28.5" customHeight="1" x14ac:dyDescent="0.25">
      <c r="A21" s="130" t="s">
        <v>182</v>
      </c>
      <c r="B21" s="130" t="s">
        <v>101</v>
      </c>
      <c r="C21" s="130" t="s">
        <v>102</v>
      </c>
      <c r="D21" s="130" t="s">
        <v>285</v>
      </c>
      <c r="E21" s="38">
        <v>4731</v>
      </c>
      <c r="F21" s="7">
        <v>4133616.63</v>
      </c>
      <c r="G21" s="8">
        <f t="shared" si="0"/>
        <v>6.9497997344371222E-4</v>
      </c>
      <c r="H21" s="105"/>
    </row>
    <row r="22" spans="1:8" ht="32.25" customHeight="1" x14ac:dyDescent="0.25">
      <c r="A22" s="85" t="s">
        <v>187</v>
      </c>
      <c r="B22" s="85" t="s">
        <v>114</v>
      </c>
      <c r="C22" s="85" t="s">
        <v>115</v>
      </c>
      <c r="D22" s="85" t="s">
        <v>60</v>
      </c>
      <c r="E22" s="38">
        <v>17452</v>
      </c>
      <c r="F22" s="7">
        <v>17046764.559999999</v>
      </c>
      <c r="G22" s="8">
        <f t="shared" si="0"/>
        <v>2.8660519447373171E-3</v>
      </c>
      <c r="H22" s="105"/>
    </row>
    <row r="23" spans="1:8" ht="33.75" customHeight="1" x14ac:dyDescent="0.25">
      <c r="A23" s="75" t="s">
        <v>208</v>
      </c>
      <c r="B23" s="75" t="s">
        <v>143</v>
      </c>
      <c r="C23" s="75" t="s">
        <v>144</v>
      </c>
      <c r="D23" s="75" t="s">
        <v>66</v>
      </c>
      <c r="E23" s="38">
        <v>8520</v>
      </c>
      <c r="F23" s="7">
        <v>8807805.5999999996</v>
      </c>
      <c r="G23" s="8">
        <f t="shared" si="0"/>
        <v>1.4808457217730373E-3</v>
      </c>
      <c r="H23" s="105"/>
    </row>
    <row r="24" spans="1:8" ht="30" x14ac:dyDescent="0.25">
      <c r="A24" s="61" t="s">
        <v>188</v>
      </c>
      <c r="B24" s="61" t="s">
        <v>114</v>
      </c>
      <c r="C24" s="65" t="s">
        <v>115</v>
      </c>
      <c r="D24" s="61" t="s">
        <v>291</v>
      </c>
      <c r="E24" s="38">
        <v>57683</v>
      </c>
      <c r="F24" s="7">
        <v>52410773.799999997</v>
      </c>
      <c r="G24" s="8">
        <f t="shared" si="0"/>
        <v>8.811760122923739E-3</v>
      </c>
      <c r="H24" s="105"/>
    </row>
    <row r="25" spans="1:8" x14ac:dyDescent="0.25">
      <c r="A25" s="65" t="s">
        <v>314</v>
      </c>
      <c r="B25" s="65" t="s">
        <v>91</v>
      </c>
      <c r="C25" s="112" t="s">
        <v>92</v>
      </c>
      <c r="D25" s="65" t="s">
        <v>312</v>
      </c>
      <c r="E25" s="38">
        <v>5000</v>
      </c>
      <c r="F25" s="7">
        <v>3680450</v>
      </c>
      <c r="G25" s="8">
        <f t="shared" si="0"/>
        <v>6.1878961505458009E-4</v>
      </c>
      <c r="H25" s="105"/>
    </row>
    <row r="26" spans="1:8" x14ac:dyDescent="0.25">
      <c r="A26" s="25" t="s">
        <v>28</v>
      </c>
      <c r="B26" s="25" t="s">
        <v>91</v>
      </c>
      <c r="C26" s="25" t="s">
        <v>92</v>
      </c>
      <c r="D26" s="25" t="s">
        <v>69</v>
      </c>
      <c r="E26" s="38">
        <v>29000</v>
      </c>
      <c r="F26" s="7">
        <v>17374770</v>
      </c>
      <c r="G26" s="8">
        <f t="shared" si="0"/>
        <v>2.9211991033601509E-3</v>
      </c>
      <c r="H26" s="105"/>
    </row>
    <row r="27" spans="1:8" ht="30" x14ac:dyDescent="0.25">
      <c r="A27" s="25" t="s">
        <v>194</v>
      </c>
      <c r="B27" s="25" t="s">
        <v>118</v>
      </c>
      <c r="C27" s="120" t="s">
        <v>119</v>
      </c>
      <c r="D27" s="25" t="s">
        <v>49</v>
      </c>
      <c r="E27" s="38">
        <v>5000</v>
      </c>
      <c r="F27" s="7">
        <v>5124150</v>
      </c>
      <c r="G27" s="8">
        <f t="shared" si="0"/>
        <v>8.6151715306061129E-4</v>
      </c>
      <c r="H27" s="105"/>
    </row>
    <row r="28" spans="1:8" ht="30" x14ac:dyDescent="0.25">
      <c r="A28" s="75" t="s">
        <v>209</v>
      </c>
      <c r="B28" s="75" t="s">
        <v>143</v>
      </c>
      <c r="C28" s="75" t="s">
        <v>144</v>
      </c>
      <c r="D28" s="75" t="s">
        <v>67</v>
      </c>
      <c r="E28" s="38">
        <v>15000</v>
      </c>
      <c r="F28" s="7">
        <v>12706500</v>
      </c>
      <c r="G28" s="8">
        <f t="shared" si="0"/>
        <v>2.1363285043108919E-3</v>
      </c>
      <c r="H28" s="105"/>
    </row>
    <row r="29" spans="1:8" ht="30" x14ac:dyDescent="0.25">
      <c r="A29" s="25" t="s">
        <v>344</v>
      </c>
      <c r="B29" s="25" t="s">
        <v>138</v>
      </c>
      <c r="C29" s="9" t="s">
        <v>139</v>
      </c>
      <c r="D29" s="25" t="s">
        <v>282</v>
      </c>
      <c r="E29" s="38">
        <v>1943</v>
      </c>
      <c r="F29" s="7">
        <v>1988058.17</v>
      </c>
      <c r="G29" s="8">
        <f t="shared" si="0"/>
        <v>3.3424981991887217E-4</v>
      </c>
      <c r="H29" s="105"/>
    </row>
    <row r="30" spans="1:8" x14ac:dyDescent="0.25">
      <c r="A30" s="25" t="s">
        <v>213</v>
      </c>
      <c r="B30" s="25" t="s">
        <v>147</v>
      </c>
      <c r="C30" s="144" t="s">
        <v>148</v>
      </c>
      <c r="D30" s="65" t="s">
        <v>78</v>
      </c>
      <c r="E30" s="38">
        <v>52488</v>
      </c>
      <c r="F30" s="7">
        <v>55343872.079999998</v>
      </c>
      <c r="G30" s="8">
        <f t="shared" si="0"/>
        <v>9.3048983955801943E-3</v>
      </c>
      <c r="H30" s="105"/>
    </row>
    <row r="31" spans="1:8" x14ac:dyDescent="0.25">
      <c r="A31" s="88" t="s">
        <v>36</v>
      </c>
      <c r="B31" s="88" t="s">
        <v>91</v>
      </c>
      <c r="C31" s="133" t="s">
        <v>92</v>
      </c>
      <c r="D31" s="88" t="s">
        <v>57</v>
      </c>
      <c r="E31" s="38">
        <v>112363</v>
      </c>
      <c r="F31" s="7">
        <v>142159240.56</v>
      </c>
      <c r="G31" s="8">
        <f t="shared" si="0"/>
        <v>2.3901061485028692E-2</v>
      </c>
      <c r="H31" s="105"/>
    </row>
    <row r="32" spans="1:8" ht="30" x14ac:dyDescent="0.25">
      <c r="A32" s="85" t="s">
        <v>189</v>
      </c>
      <c r="B32" s="85" t="s">
        <v>114</v>
      </c>
      <c r="C32" s="85" t="s">
        <v>115</v>
      </c>
      <c r="D32" s="85" t="s">
        <v>61</v>
      </c>
      <c r="E32" s="38">
        <v>26661</v>
      </c>
      <c r="F32" s="7">
        <v>26770843.32</v>
      </c>
      <c r="G32" s="8">
        <f t="shared" si="0"/>
        <v>4.5009495666750747E-3</v>
      </c>
      <c r="H32" s="105"/>
    </row>
    <row r="33" spans="1:8" ht="30" x14ac:dyDescent="0.25">
      <c r="A33" s="25" t="s">
        <v>191</v>
      </c>
      <c r="B33" s="25" t="s">
        <v>114</v>
      </c>
      <c r="C33" s="78" t="s">
        <v>115</v>
      </c>
      <c r="D33" s="25" t="s">
        <v>62</v>
      </c>
      <c r="E33" s="38">
        <v>28470</v>
      </c>
      <c r="F33" s="7">
        <v>28733916.899999999</v>
      </c>
      <c r="G33" s="8">
        <f t="shared" si="0"/>
        <v>4.8309987576414005E-3</v>
      </c>
      <c r="H33" s="105"/>
    </row>
    <row r="34" spans="1:8" x14ac:dyDescent="0.25">
      <c r="A34" s="25" t="s">
        <v>299</v>
      </c>
      <c r="B34" s="25" t="s">
        <v>164</v>
      </c>
      <c r="C34" s="9" t="s">
        <v>165</v>
      </c>
      <c r="D34" s="25" t="s">
        <v>296</v>
      </c>
      <c r="E34" s="38">
        <v>47</v>
      </c>
      <c r="F34" s="7">
        <v>44528.74</v>
      </c>
      <c r="G34" s="8">
        <f t="shared" si="0"/>
        <v>7.4865632961908148E-6</v>
      </c>
      <c r="H34" s="105"/>
    </row>
    <row r="35" spans="1:8" x14ac:dyDescent="0.25">
      <c r="A35" s="25" t="s">
        <v>29</v>
      </c>
      <c r="B35" s="25" t="s">
        <v>91</v>
      </c>
      <c r="C35" s="144" t="s">
        <v>92</v>
      </c>
      <c r="D35" s="25" t="s">
        <v>70</v>
      </c>
      <c r="E35" s="38">
        <v>110673</v>
      </c>
      <c r="F35" s="7">
        <v>99481746.239999995</v>
      </c>
      <c r="G35" s="8">
        <f t="shared" si="0"/>
        <v>1.6725745889988188E-2</v>
      </c>
      <c r="H35" s="105"/>
    </row>
    <row r="36" spans="1:8" ht="30" x14ac:dyDescent="0.25">
      <c r="A36" s="120" t="s">
        <v>204</v>
      </c>
      <c r="B36" s="120" t="s">
        <v>132</v>
      </c>
      <c r="C36" s="133" t="s">
        <v>133</v>
      </c>
      <c r="D36" s="120" t="s">
        <v>51</v>
      </c>
      <c r="E36" s="38">
        <v>9426</v>
      </c>
      <c r="F36" s="7">
        <v>7164702.5999999996</v>
      </c>
      <c r="G36" s="8">
        <f t="shared" si="0"/>
        <v>1.204592798118314E-3</v>
      </c>
      <c r="H36" s="105"/>
    </row>
    <row r="37" spans="1:8" x14ac:dyDescent="0.25">
      <c r="A37" s="61" t="s">
        <v>180</v>
      </c>
      <c r="B37" s="61" t="s">
        <v>97</v>
      </c>
      <c r="C37" s="9" t="s">
        <v>98</v>
      </c>
      <c r="D37" s="61" t="s">
        <v>295</v>
      </c>
      <c r="E37" s="38">
        <v>2500</v>
      </c>
      <c r="F37" s="7">
        <v>2648050</v>
      </c>
      <c r="G37" s="8">
        <f t="shared" ref="G37:G68" si="1">F37/$F$258</f>
        <v>4.4521344948179729E-4</v>
      </c>
      <c r="H37" s="105"/>
    </row>
    <row r="38" spans="1:8" x14ac:dyDescent="0.25">
      <c r="A38" s="62" t="s">
        <v>196</v>
      </c>
      <c r="B38" s="62" t="s">
        <v>124</v>
      </c>
      <c r="C38" s="144" t="s">
        <v>125</v>
      </c>
      <c r="D38" s="62" t="s">
        <v>293</v>
      </c>
      <c r="E38" s="38">
        <v>49775</v>
      </c>
      <c r="F38" s="7">
        <v>48679950</v>
      </c>
      <c r="G38" s="8">
        <f t="shared" si="1"/>
        <v>8.1845012216919689E-3</v>
      </c>
      <c r="H38" s="105"/>
    </row>
    <row r="39" spans="1:8" x14ac:dyDescent="0.25">
      <c r="A39" s="61" t="s">
        <v>30</v>
      </c>
      <c r="B39" s="61" t="s">
        <v>91</v>
      </c>
      <c r="C39" s="133" t="s">
        <v>92</v>
      </c>
      <c r="D39" s="61" t="s">
        <v>71</v>
      </c>
      <c r="E39" s="38">
        <v>26000</v>
      </c>
      <c r="F39" s="7">
        <v>18965440</v>
      </c>
      <c r="G39" s="8">
        <f t="shared" si="1"/>
        <v>3.1886365300277781E-3</v>
      </c>
      <c r="H39" s="105"/>
    </row>
    <row r="40" spans="1:8" x14ac:dyDescent="0.25">
      <c r="A40" s="25" t="s">
        <v>214</v>
      </c>
      <c r="B40" s="25" t="s">
        <v>153</v>
      </c>
      <c r="C40" s="130" t="s">
        <v>154</v>
      </c>
      <c r="D40" s="25" t="s">
        <v>81</v>
      </c>
      <c r="E40" s="38">
        <v>80000</v>
      </c>
      <c r="F40" s="7">
        <v>80662400</v>
      </c>
      <c r="G40" s="8">
        <f t="shared" si="1"/>
        <v>1.3561671927448699E-2</v>
      </c>
      <c r="H40" s="105"/>
    </row>
    <row r="41" spans="1:8" x14ac:dyDescent="0.25">
      <c r="A41" s="61" t="s">
        <v>32</v>
      </c>
      <c r="B41" s="61" t="s">
        <v>91</v>
      </c>
      <c r="C41" s="120" t="s">
        <v>92</v>
      </c>
      <c r="D41" s="61" t="s">
        <v>73</v>
      </c>
      <c r="E41" s="38">
        <v>24000</v>
      </c>
      <c r="F41" s="7">
        <v>13308720</v>
      </c>
      <c r="G41" s="8">
        <f t="shared" si="1"/>
        <v>2.2375790258444459E-3</v>
      </c>
      <c r="H41" s="105"/>
    </row>
    <row r="42" spans="1:8" x14ac:dyDescent="0.25">
      <c r="A42" s="78" t="s">
        <v>31</v>
      </c>
      <c r="B42" s="78" t="s">
        <v>91</v>
      </c>
      <c r="C42" s="9" t="s">
        <v>92</v>
      </c>
      <c r="D42" s="78" t="s">
        <v>72</v>
      </c>
      <c r="E42" s="38">
        <v>102469</v>
      </c>
      <c r="F42" s="7">
        <v>96474563.5</v>
      </c>
      <c r="G42" s="8">
        <f t="shared" si="1"/>
        <v>1.6220151886514867E-2</v>
      </c>
      <c r="H42" s="105"/>
    </row>
    <row r="43" spans="1:8" ht="30" x14ac:dyDescent="0.25">
      <c r="A43" s="133" t="s">
        <v>206</v>
      </c>
      <c r="B43" s="133" t="s">
        <v>138</v>
      </c>
      <c r="C43" s="9" t="s">
        <v>139</v>
      </c>
      <c r="D43" s="133" t="s">
        <v>56</v>
      </c>
      <c r="E43" s="38">
        <v>35060</v>
      </c>
      <c r="F43" s="7">
        <v>33664962.600000001</v>
      </c>
      <c r="G43" s="8">
        <f t="shared" si="1"/>
        <v>5.6600495178798348E-3</v>
      </c>
      <c r="H43" s="105"/>
    </row>
    <row r="44" spans="1:8" ht="30" x14ac:dyDescent="0.25">
      <c r="A44" s="78" t="s">
        <v>215</v>
      </c>
      <c r="B44" s="78" t="s">
        <v>280</v>
      </c>
      <c r="C44" s="9" t="s">
        <v>161</v>
      </c>
      <c r="D44" s="78" t="s">
        <v>41</v>
      </c>
      <c r="E44" s="38">
        <v>23250</v>
      </c>
      <c r="F44" s="7">
        <v>17439360</v>
      </c>
      <c r="G44" s="8">
        <f t="shared" si="1"/>
        <v>2.9320585420799746E-3</v>
      </c>
      <c r="H44" s="105"/>
    </row>
    <row r="45" spans="1:8" x14ac:dyDescent="0.25">
      <c r="A45" s="25" t="s">
        <v>183</v>
      </c>
      <c r="B45" s="25" t="s">
        <v>101</v>
      </c>
      <c r="C45" s="9" t="s">
        <v>102</v>
      </c>
      <c r="D45" s="25" t="s">
        <v>284</v>
      </c>
      <c r="E45" s="38">
        <v>4000</v>
      </c>
      <c r="F45" s="7">
        <v>3855412.56</v>
      </c>
      <c r="G45" s="8">
        <f t="shared" si="1"/>
        <v>6.4820585903326857E-4</v>
      </c>
      <c r="H45" s="105"/>
    </row>
    <row r="46" spans="1:8" ht="30" x14ac:dyDescent="0.25">
      <c r="A46" s="25" t="s">
        <v>428</v>
      </c>
      <c r="B46" s="25" t="s">
        <v>429</v>
      </c>
      <c r="C46" s="9" t="s">
        <v>110</v>
      </c>
      <c r="D46" s="25" t="s">
        <v>427</v>
      </c>
      <c r="E46" s="38">
        <v>34483</v>
      </c>
      <c r="F46" s="7">
        <v>34119549.18</v>
      </c>
      <c r="G46" s="8">
        <f t="shared" si="1"/>
        <v>5.7364786107481462E-3</v>
      </c>
      <c r="H46" s="105"/>
    </row>
    <row r="47" spans="1:8" x14ac:dyDescent="0.25">
      <c r="A47" s="25" t="s">
        <v>241</v>
      </c>
      <c r="B47" s="25" t="s">
        <v>169</v>
      </c>
      <c r="C47" s="9" t="s">
        <v>170</v>
      </c>
      <c r="D47" s="25" t="s">
        <v>47</v>
      </c>
      <c r="E47" s="38">
        <v>13459</v>
      </c>
      <c r="F47" s="7">
        <v>11289947.560000001</v>
      </c>
      <c r="G47" s="8">
        <f t="shared" si="1"/>
        <v>1.8981652527921304E-3</v>
      </c>
      <c r="H47" s="105"/>
    </row>
    <row r="48" spans="1:8" x14ac:dyDescent="0.25">
      <c r="A48" s="25" t="s">
        <v>33</v>
      </c>
      <c r="B48" s="25" t="s">
        <v>91</v>
      </c>
      <c r="C48" s="9" t="s">
        <v>92</v>
      </c>
      <c r="D48" s="25" t="s">
        <v>74</v>
      </c>
      <c r="E48" s="38">
        <v>63000</v>
      </c>
      <c r="F48" s="7">
        <v>50219190</v>
      </c>
      <c r="G48" s="8">
        <f t="shared" si="1"/>
        <v>8.4432917845515681E-3</v>
      </c>
      <c r="H48" s="105"/>
    </row>
    <row r="49" spans="1:8" ht="30" x14ac:dyDescent="0.25">
      <c r="A49" s="25" t="s">
        <v>198</v>
      </c>
      <c r="B49" s="25" t="s">
        <v>128</v>
      </c>
      <c r="C49" s="9" t="s">
        <v>129</v>
      </c>
      <c r="D49" s="25" t="s">
        <v>82</v>
      </c>
      <c r="E49" s="38">
        <v>13198</v>
      </c>
      <c r="F49" s="7">
        <v>13366406.48</v>
      </c>
      <c r="G49" s="8">
        <f t="shared" si="1"/>
        <v>2.2472777840813613E-3</v>
      </c>
      <c r="H49" s="105"/>
    </row>
    <row r="50" spans="1:8" x14ac:dyDescent="0.25">
      <c r="A50" s="25" t="s">
        <v>34</v>
      </c>
      <c r="B50" s="25" t="s">
        <v>91</v>
      </c>
      <c r="C50" s="9" t="s">
        <v>92</v>
      </c>
      <c r="D50" s="120" t="s">
        <v>75</v>
      </c>
      <c r="E50" s="38">
        <v>15000</v>
      </c>
      <c r="F50" s="7">
        <v>7529250</v>
      </c>
      <c r="G50" s="8">
        <f t="shared" si="1"/>
        <v>1.2658837123584608E-3</v>
      </c>
      <c r="H50" s="105"/>
    </row>
    <row r="51" spans="1:8" x14ac:dyDescent="0.25">
      <c r="A51" s="25" t="s">
        <v>212</v>
      </c>
      <c r="B51" s="25" t="s">
        <v>147</v>
      </c>
      <c r="C51" s="9" t="s">
        <v>148</v>
      </c>
      <c r="D51" s="112" t="s">
        <v>79</v>
      </c>
      <c r="E51" s="38">
        <v>1310</v>
      </c>
      <c r="F51" s="7">
        <v>1083199.7</v>
      </c>
      <c r="G51" s="8">
        <f t="shared" si="1"/>
        <v>1.8211705780277865E-4</v>
      </c>
      <c r="H51" s="105"/>
    </row>
    <row r="52" spans="1:8" ht="30" x14ac:dyDescent="0.25">
      <c r="A52" s="25" t="s">
        <v>181</v>
      </c>
      <c r="B52" s="25" t="s">
        <v>99</v>
      </c>
      <c r="C52" s="9" t="s">
        <v>100</v>
      </c>
      <c r="D52" s="25" t="s">
        <v>289</v>
      </c>
      <c r="E52" s="38">
        <v>7200</v>
      </c>
      <c r="F52" s="7">
        <v>7187184</v>
      </c>
      <c r="G52" s="8">
        <f t="shared" si="1"/>
        <v>1.2083725687582871E-3</v>
      </c>
      <c r="H52" s="105"/>
    </row>
    <row r="53" spans="1:8" ht="30" x14ac:dyDescent="0.25">
      <c r="A53" s="64" t="s">
        <v>383</v>
      </c>
      <c r="B53" s="64" t="s">
        <v>157</v>
      </c>
      <c r="C53" s="9" t="s">
        <v>158</v>
      </c>
      <c r="D53" s="64" t="s">
        <v>286</v>
      </c>
      <c r="E53" s="38">
        <v>7255</v>
      </c>
      <c r="F53" s="7">
        <v>7039317.7699999996</v>
      </c>
      <c r="G53" s="8">
        <f t="shared" si="1"/>
        <v>1.1835119980288186E-3</v>
      </c>
      <c r="H53" s="105"/>
    </row>
    <row r="54" spans="1:8" ht="30" x14ac:dyDescent="0.25">
      <c r="A54" s="104" t="s">
        <v>192</v>
      </c>
      <c r="B54" s="104" t="s">
        <v>114</v>
      </c>
      <c r="C54" s="9" t="s">
        <v>115</v>
      </c>
      <c r="D54" s="104" t="s">
        <v>63</v>
      </c>
      <c r="E54" s="38">
        <v>35992</v>
      </c>
      <c r="F54" s="7">
        <v>29669645.280000001</v>
      </c>
      <c r="G54" s="8">
        <f t="shared" si="1"/>
        <v>4.9883216404562327E-3</v>
      </c>
      <c r="H54" s="105"/>
    </row>
    <row r="55" spans="1:8" x14ac:dyDescent="0.25">
      <c r="A55" s="25" t="s">
        <v>494</v>
      </c>
      <c r="B55" s="25" t="s">
        <v>91</v>
      </c>
      <c r="C55" s="144" t="s">
        <v>92</v>
      </c>
      <c r="D55" s="98" t="s">
        <v>493</v>
      </c>
      <c r="E55" s="38">
        <v>1900</v>
      </c>
      <c r="F55" s="7">
        <v>1939178</v>
      </c>
      <c r="G55" s="8">
        <f t="shared" si="1"/>
        <v>3.2603165595030786E-4</v>
      </c>
      <c r="H55" s="105"/>
    </row>
    <row r="56" spans="1:8" x14ac:dyDescent="0.25">
      <c r="A56" s="25" t="s">
        <v>279</v>
      </c>
      <c r="B56" s="25" t="s">
        <v>91</v>
      </c>
      <c r="C56" s="9" t="s">
        <v>92</v>
      </c>
      <c r="D56" s="25" t="s">
        <v>278</v>
      </c>
      <c r="E56" s="38">
        <v>8756</v>
      </c>
      <c r="F56" s="7">
        <v>8289042.5199999996</v>
      </c>
      <c r="G56" s="8">
        <f t="shared" si="1"/>
        <v>1.393626711440679E-3</v>
      </c>
      <c r="H56" s="105"/>
    </row>
    <row r="57" spans="1:8" ht="30" x14ac:dyDescent="0.25">
      <c r="A57" s="104" t="s">
        <v>195</v>
      </c>
      <c r="B57" s="104" t="s">
        <v>118</v>
      </c>
      <c r="C57" s="9" t="s">
        <v>119</v>
      </c>
      <c r="D57" s="104" t="s">
        <v>48</v>
      </c>
      <c r="E57" s="38">
        <v>220</v>
      </c>
      <c r="F57" s="7">
        <v>169657.4</v>
      </c>
      <c r="G57" s="8">
        <f t="shared" si="1"/>
        <v>2.852429383286308E-5</v>
      </c>
      <c r="H57" s="105"/>
    </row>
    <row r="58" spans="1:8" x14ac:dyDescent="0.25">
      <c r="A58" s="25" t="s">
        <v>184</v>
      </c>
      <c r="B58" s="25" t="s">
        <v>103</v>
      </c>
      <c r="C58" s="9" t="s">
        <v>104</v>
      </c>
      <c r="D58" s="25" t="s">
        <v>65</v>
      </c>
      <c r="E58" s="38">
        <v>38000</v>
      </c>
      <c r="F58" s="7">
        <v>36836820</v>
      </c>
      <c r="G58" s="8">
        <f t="shared" si="1"/>
        <v>6.1933300731255303E-3</v>
      </c>
      <c r="H58" s="105"/>
    </row>
    <row r="59" spans="1:8" ht="30" x14ac:dyDescent="0.25">
      <c r="A59" s="126" t="s">
        <v>207</v>
      </c>
      <c r="B59" s="126" t="s">
        <v>141</v>
      </c>
      <c r="C59" s="9" t="s">
        <v>142</v>
      </c>
      <c r="D59" s="126" t="s">
        <v>80</v>
      </c>
      <c r="E59" s="38">
        <v>2492</v>
      </c>
      <c r="F59" s="7">
        <v>2384071.48</v>
      </c>
      <c r="G59" s="8">
        <f t="shared" si="1"/>
        <v>4.0083105961819968E-4</v>
      </c>
      <c r="H59" s="105"/>
    </row>
    <row r="60" spans="1:8" ht="30" x14ac:dyDescent="0.25">
      <c r="A60" s="122" t="s">
        <v>216</v>
      </c>
      <c r="B60" s="122" t="s">
        <v>280</v>
      </c>
      <c r="C60" s="9" t="s">
        <v>161</v>
      </c>
      <c r="D60" s="122" t="s">
        <v>42</v>
      </c>
      <c r="E60" s="38">
        <v>13949</v>
      </c>
      <c r="F60" s="7">
        <v>10510571.5</v>
      </c>
      <c r="G60" s="8">
        <f t="shared" si="1"/>
        <v>1.767129696773123E-3</v>
      </c>
      <c r="H60" s="105"/>
    </row>
    <row r="61" spans="1:8" x14ac:dyDescent="0.25">
      <c r="A61" s="75" t="s">
        <v>37</v>
      </c>
      <c r="B61" s="75" t="s">
        <v>91</v>
      </c>
      <c r="C61" s="9" t="s">
        <v>92</v>
      </c>
      <c r="D61" s="75" t="s">
        <v>58</v>
      </c>
      <c r="E61" s="38">
        <v>40301</v>
      </c>
      <c r="F61" s="7">
        <v>41087685.899999999</v>
      </c>
      <c r="G61" s="8">
        <f t="shared" si="1"/>
        <v>6.9080230247780842E-3</v>
      </c>
      <c r="H61" s="105"/>
    </row>
    <row r="62" spans="1:8" x14ac:dyDescent="0.25">
      <c r="A62" s="25" t="s">
        <v>39</v>
      </c>
      <c r="B62" s="25" t="s">
        <v>95</v>
      </c>
      <c r="C62" s="9" t="s">
        <v>96</v>
      </c>
      <c r="D62" s="25" t="s">
        <v>54</v>
      </c>
      <c r="E62" s="38">
        <v>2000</v>
      </c>
      <c r="F62" s="7">
        <v>367640</v>
      </c>
      <c r="G62" s="8">
        <f t="shared" si="1"/>
        <v>6.1810869344418711E-5</v>
      </c>
      <c r="H62" s="105"/>
    </row>
    <row r="63" spans="1:8" ht="30" x14ac:dyDescent="0.25">
      <c r="A63" s="25" t="s">
        <v>186</v>
      </c>
      <c r="B63" s="25" t="s">
        <v>112</v>
      </c>
      <c r="C63" s="9" t="s">
        <v>113</v>
      </c>
      <c r="D63" s="25" t="s">
        <v>43</v>
      </c>
      <c r="E63" s="38">
        <v>28650</v>
      </c>
      <c r="F63" s="7">
        <v>29937559.940000001</v>
      </c>
      <c r="G63" s="8">
        <f t="shared" si="1"/>
        <v>5.0333658087858878E-3</v>
      </c>
      <c r="H63" s="105"/>
    </row>
    <row r="64" spans="1:8" ht="30" x14ac:dyDescent="0.25">
      <c r="A64" s="25" t="s">
        <v>243</v>
      </c>
      <c r="B64" s="25" t="s">
        <v>173</v>
      </c>
      <c r="C64" s="9" t="s">
        <v>174</v>
      </c>
      <c r="D64" s="25" t="s">
        <v>83</v>
      </c>
      <c r="E64" s="38">
        <v>12000</v>
      </c>
      <c r="F64" s="7">
        <v>2818033.95</v>
      </c>
      <c r="G64" s="8">
        <f t="shared" si="1"/>
        <v>4.7379264577191322E-4</v>
      </c>
      <c r="H64" s="105"/>
    </row>
    <row r="65" spans="1:8" ht="30" x14ac:dyDescent="0.25">
      <c r="A65" s="44" t="s">
        <v>300</v>
      </c>
      <c r="B65" s="44" t="s">
        <v>233</v>
      </c>
      <c r="C65" s="9" t="s">
        <v>234</v>
      </c>
      <c r="D65" s="44" t="s">
        <v>227</v>
      </c>
      <c r="E65" s="38">
        <v>2780</v>
      </c>
      <c r="F65" s="7">
        <v>1674116.56</v>
      </c>
      <c r="G65" s="8">
        <f t="shared" si="1"/>
        <v>2.8146719605453083E-4</v>
      </c>
      <c r="H65" s="105"/>
    </row>
    <row r="66" spans="1:8" x14ac:dyDescent="0.25">
      <c r="A66" s="124" t="s">
        <v>38</v>
      </c>
      <c r="B66" s="124" t="s">
        <v>93</v>
      </c>
      <c r="C66" s="9" t="s">
        <v>94</v>
      </c>
      <c r="D66" s="124" t="s">
        <v>55</v>
      </c>
      <c r="E66" s="38">
        <v>10500</v>
      </c>
      <c r="F66" s="7">
        <v>4583355</v>
      </c>
      <c r="G66" s="8">
        <f t="shared" si="1"/>
        <v>7.7059394261801823E-4</v>
      </c>
      <c r="H66" s="105"/>
    </row>
    <row r="67" spans="1:8" ht="30" x14ac:dyDescent="0.25">
      <c r="A67" s="25" t="s">
        <v>193</v>
      </c>
      <c r="B67" s="25" t="s">
        <v>116</v>
      </c>
      <c r="C67" s="9" t="s">
        <v>117</v>
      </c>
      <c r="D67" s="25" t="s">
        <v>44</v>
      </c>
      <c r="E67" s="38">
        <v>7959</v>
      </c>
      <c r="F67" s="7">
        <v>7080405.9900000002</v>
      </c>
      <c r="G67" s="8">
        <f t="shared" si="1"/>
        <v>1.190420110851185E-3</v>
      </c>
      <c r="H67" s="105"/>
    </row>
    <row r="68" spans="1:8" ht="30" x14ac:dyDescent="0.25">
      <c r="A68" s="25" t="s">
        <v>242</v>
      </c>
      <c r="B68" s="25" t="s">
        <v>171</v>
      </c>
      <c r="C68" s="9" t="s">
        <v>172</v>
      </c>
      <c r="D68" s="25" t="s">
        <v>40</v>
      </c>
      <c r="E68" s="38">
        <v>74800</v>
      </c>
      <c r="F68" s="7">
        <v>57536010.399999999</v>
      </c>
      <c r="G68" s="8">
        <f t="shared" si="1"/>
        <v>9.673459964730487E-3</v>
      </c>
      <c r="H68" s="105"/>
    </row>
    <row r="69" spans="1:8" ht="30" x14ac:dyDescent="0.25">
      <c r="A69" s="25" t="s">
        <v>197</v>
      </c>
      <c r="B69" s="25" t="s">
        <v>126</v>
      </c>
      <c r="C69" s="9" t="s">
        <v>127</v>
      </c>
      <c r="D69" s="25" t="s">
        <v>59</v>
      </c>
      <c r="E69" s="38">
        <v>15000</v>
      </c>
      <c r="F69" s="7">
        <v>15958650</v>
      </c>
      <c r="G69" s="8">
        <f t="shared" ref="G69:G100" si="2">F69/$F$258</f>
        <v>2.6831085574564998E-3</v>
      </c>
      <c r="H69" s="105"/>
    </row>
    <row r="70" spans="1:8" ht="30" x14ac:dyDescent="0.25">
      <c r="A70" s="25" t="s">
        <v>298</v>
      </c>
      <c r="B70" s="25" t="s">
        <v>114</v>
      </c>
      <c r="C70" s="9" t="s">
        <v>115</v>
      </c>
      <c r="D70" s="25" t="s">
        <v>297</v>
      </c>
      <c r="E70" s="38">
        <v>56100</v>
      </c>
      <c r="F70" s="7">
        <v>43937520</v>
      </c>
      <c r="G70" s="8">
        <f t="shared" si="2"/>
        <v>7.3871621913768467E-3</v>
      </c>
      <c r="H70" s="105"/>
    </row>
    <row r="71" spans="1:8" x14ac:dyDescent="0.25">
      <c r="A71" s="25" t="s">
        <v>352</v>
      </c>
      <c r="B71" s="25" t="s">
        <v>136</v>
      </c>
      <c r="C71" s="9" t="s">
        <v>137</v>
      </c>
      <c r="D71" s="25" t="s">
        <v>353</v>
      </c>
      <c r="E71" s="48">
        <v>1829</v>
      </c>
      <c r="F71" s="7">
        <v>1362769.61</v>
      </c>
      <c r="G71" s="8">
        <f t="shared" si="2"/>
        <v>2.2912080924342957E-4</v>
      </c>
      <c r="H71" s="105"/>
    </row>
    <row r="72" spans="1:8" x14ac:dyDescent="0.25">
      <c r="A72" s="67" t="s">
        <v>330</v>
      </c>
      <c r="B72" s="67" t="s">
        <v>91</v>
      </c>
      <c r="C72" s="9" t="s">
        <v>92</v>
      </c>
      <c r="D72" s="67" t="s">
        <v>332</v>
      </c>
      <c r="E72" s="38">
        <v>32509</v>
      </c>
      <c r="F72" s="7">
        <v>24172066.949999999</v>
      </c>
      <c r="G72" s="8">
        <f t="shared" si="2"/>
        <v>4.0640204331166127E-3</v>
      </c>
      <c r="H72" s="105"/>
    </row>
    <row r="73" spans="1:8" x14ac:dyDescent="0.25">
      <c r="A73" s="25" t="s">
        <v>329</v>
      </c>
      <c r="B73" s="25" t="s">
        <v>91</v>
      </c>
      <c r="C73" s="9" t="s">
        <v>92</v>
      </c>
      <c r="D73" s="25" t="s">
        <v>331</v>
      </c>
      <c r="E73" s="38">
        <v>30000</v>
      </c>
      <c r="F73" s="7">
        <v>19137000</v>
      </c>
      <c r="G73" s="8">
        <f t="shared" si="2"/>
        <v>3.2174807057016126E-3</v>
      </c>
      <c r="H73" s="105"/>
    </row>
    <row r="74" spans="1:8" x14ac:dyDescent="0.25">
      <c r="A74" s="25" t="s">
        <v>323</v>
      </c>
      <c r="B74" s="25" t="s">
        <v>322</v>
      </c>
      <c r="C74" s="9" t="s">
        <v>324</v>
      </c>
      <c r="D74" s="25" t="s">
        <v>321</v>
      </c>
      <c r="E74" s="38">
        <v>10000</v>
      </c>
      <c r="F74" s="7">
        <v>9496300</v>
      </c>
      <c r="G74" s="8">
        <f t="shared" si="2"/>
        <v>1.5966014540186144E-3</v>
      </c>
      <c r="H74" s="105"/>
    </row>
    <row r="75" spans="1:8" x14ac:dyDescent="0.25">
      <c r="A75" s="25" t="s">
        <v>343</v>
      </c>
      <c r="B75" s="25" t="s">
        <v>91</v>
      </c>
      <c r="C75" s="9" t="s">
        <v>92</v>
      </c>
      <c r="D75" s="25" t="s">
        <v>342</v>
      </c>
      <c r="E75" s="38">
        <v>49444</v>
      </c>
      <c r="F75" s="7">
        <v>45803852.5</v>
      </c>
      <c r="G75" s="8">
        <f t="shared" si="2"/>
        <v>7.7009464213592818E-3</v>
      </c>
      <c r="H75" s="105"/>
    </row>
    <row r="76" spans="1:8" ht="30" x14ac:dyDescent="0.25">
      <c r="A76" s="138" t="s">
        <v>335</v>
      </c>
      <c r="B76" s="138" t="s">
        <v>105</v>
      </c>
      <c r="C76" s="9" t="s">
        <v>106</v>
      </c>
      <c r="D76" s="138" t="s">
        <v>333</v>
      </c>
      <c r="E76" s="38">
        <v>2562</v>
      </c>
      <c r="F76" s="7">
        <v>2702474.46</v>
      </c>
      <c r="G76" s="8">
        <f t="shared" si="2"/>
        <v>4.5436376823438285E-4</v>
      </c>
      <c r="H76" s="105"/>
    </row>
    <row r="77" spans="1:8" ht="30" x14ac:dyDescent="0.25">
      <c r="A77" s="25" t="s">
        <v>368</v>
      </c>
      <c r="B77" s="25" t="s">
        <v>369</v>
      </c>
      <c r="C77" s="9" t="s">
        <v>370</v>
      </c>
      <c r="D77" s="25" t="s">
        <v>367</v>
      </c>
      <c r="E77" s="38">
        <v>52444</v>
      </c>
      <c r="F77" s="7">
        <v>55019000.399999999</v>
      </c>
      <c r="G77" s="8">
        <f t="shared" si="2"/>
        <v>9.2502781122427383E-3</v>
      </c>
      <c r="H77" s="105"/>
    </row>
    <row r="78" spans="1:8" ht="30" x14ac:dyDescent="0.25">
      <c r="A78" s="57" t="s">
        <v>205</v>
      </c>
      <c r="B78" s="57" t="s">
        <v>138</v>
      </c>
      <c r="C78" s="9" t="s">
        <v>139</v>
      </c>
      <c r="D78" s="57" t="s">
        <v>345</v>
      </c>
      <c r="E78" s="38">
        <v>45000</v>
      </c>
      <c r="F78" s="7">
        <v>41373000</v>
      </c>
      <c r="G78" s="8">
        <f t="shared" si="2"/>
        <v>6.9559925399484152E-3</v>
      </c>
      <c r="H78" s="105"/>
    </row>
    <row r="79" spans="1:8" x14ac:dyDescent="0.25">
      <c r="A79" s="25" t="s">
        <v>346</v>
      </c>
      <c r="B79" s="25" t="s">
        <v>120</v>
      </c>
      <c r="C79" s="9" t="s">
        <v>121</v>
      </c>
      <c r="D79" s="25" t="s">
        <v>347</v>
      </c>
      <c r="E79" s="38">
        <v>23132</v>
      </c>
      <c r="F79" s="7">
        <v>22628416.359999999</v>
      </c>
      <c r="G79" s="8">
        <f t="shared" si="2"/>
        <v>3.8044883230852647E-3</v>
      </c>
      <c r="H79" s="105"/>
    </row>
    <row r="80" spans="1:8" x14ac:dyDescent="0.25">
      <c r="A80" s="62" t="s">
        <v>350</v>
      </c>
      <c r="B80" s="62" t="s">
        <v>101</v>
      </c>
      <c r="C80" s="9" t="s">
        <v>102</v>
      </c>
      <c r="D80" s="62" t="s">
        <v>351</v>
      </c>
      <c r="E80" s="38">
        <v>36999</v>
      </c>
      <c r="F80" s="7">
        <v>30413917.98</v>
      </c>
      <c r="G80" s="8">
        <f t="shared" si="2"/>
        <v>5.1134553109390898E-3</v>
      </c>
      <c r="H80" s="105"/>
    </row>
    <row r="81" spans="1:8" x14ac:dyDescent="0.25">
      <c r="A81" s="78" t="s">
        <v>348</v>
      </c>
      <c r="B81" s="78" t="s">
        <v>147</v>
      </c>
      <c r="C81" s="9" t="s">
        <v>148</v>
      </c>
      <c r="D81" s="78" t="s">
        <v>349</v>
      </c>
      <c r="E81" s="38">
        <v>9498</v>
      </c>
      <c r="F81" s="7">
        <v>9304715.6999999993</v>
      </c>
      <c r="G81" s="8">
        <f t="shared" si="2"/>
        <v>1.5643906169613248E-3</v>
      </c>
      <c r="H81" s="105"/>
    </row>
    <row r="82" spans="1:8" ht="30" x14ac:dyDescent="0.25">
      <c r="A82" s="25" t="s">
        <v>358</v>
      </c>
      <c r="B82" s="25" t="s">
        <v>171</v>
      </c>
      <c r="C82" s="9" t="s">
        <v>172</v>
      </c>
      <c r="D82" s="25" t="s">
        <v>359</v>
      </c>
      <c r="E82" s="38">
        <v>10000</v>
      </c>
      <c r="F82" s="7">
        <v>8740100</v>
      </c>
      <c r="G82" s="8">
        <f t="shared" si="2"/>
        <v>1.4694624609867097E-3</v>
      </c>
      <c r="H82" s="105"/>
    </row>
    <row r="83" spans="1:8" x14ac:dyDescent="0.25">
      <c r="A83" s="64" t="s">
        <v>360</v>
      </c>
      <c r="B83" s="64" t="s">
        <v>322</v>
      </c>
      <c r="C83" s="9" t="s">
        <v>324</v>
      </c>
      <c r="D83" s="64" t="s">
        <v>361</v>
      </c>
      <c r="E83" s="38">
        <v>8000</v>
      </c>
      <c r="F83" s="7">
        <v>7337760</v>
      </c>
      <c r="G83" s="8">
        <f t="shared" si="2"/>
        <v>1.233688729846322E-3</v>
      </c>
      <c r="H83" s="105"/>
    </row>
    <row r="84" spans="1:8" x14ac:dyDescent="0.25">
      <c r="A84" s="25" t="s">
        <v>362</v>
      </c>
      <c r="B84" s="25" t="s">
        <v>169</v>
      </c>
      <c r="C84" s="9" t="s">
        <v>170</v>
      </c>
      <c r="D84" s="25" t="s">
        <v>363</v>
      </c>
      <c r="E84" s="38">
        <v>67000</v>
      </c>
      <c r="F84" s="7">
        <v>55160430</v>
      </c>
      <c r="G84" s="8">
        <f t="shared" si="2"/>
        <v>9.2740565001413183E-3</v>
      </c>
      <c r="H84" s="105"/>
    </row>
    <row r="85" spans="1:8" ht="30" x14ac:dyDescent="0.25">
      <c r="A85" s="124" t="s">
        <v>366</v>
      </c>
      <c r="B85" s="124" t="s">
        <v>157</v>
      </c>
      <c r="C85" s="9" t="s">
        <v>158</v>
      </c>
      <c r="D85" s="124" t="s">
        <v>365</v>
      </c>
      <c r="E85" s="38">
        <v>10000</v>
      </c>
      <c r="F85" s="7">
        <v>8717616.6999999993</v>
      </c>
      <c r="G85" s="8">
        <f t="shared" si="2"/>
        <v>1.4656823709020307E-3</v>
      </c>
      <c r="H85" s="105"/>
    </row>
    <row r="86" spans="1:8" ht="30" x14ac:dyDescent="0.25">
      <c r="A86" s="25" t="s">
        <v>384</v>
      </c>
      <c r="B86" s="25" t="s">
        <v>157</v>
      </c>
      <c r="C86" s="9" t="s">
        <v>158</v>
      </c>
      <c r="D86" s="25" t="s">
        <v>382</v>
      </c>
      <c r="E86" s="38">
        <v>19991</v>
      </c>
      <c r="F86" s="7">
        <v>16972041.539999999</v>
      </c>
      <c r="G86" s="8">
        <f t="shared" si="2"/>
        <v>2.8534888535985932E-3</v>
      </c>
      <c r="H86" s="105"/>
    </row>
    <row r="87" spans="1:8" ht="30" x14ac:dyDescent="0.25">
      <c r="A87" s="25" t="s">
        <v>375</v>
      </c>
      <c r="B87" s="25" t="s">
        <v>130</v>
      </c>
      <c r="C87" s="77" t="s">
        <v>131</v>
      </c>
      <c r="D87" s="25" t="s">
        <v>374</v>
      </c>
      <c r="E87" s="38">
        <v>69861</v>
      </c>
      <c r="F87" s="7">
        <v>67033026.719999999</v>
      </c>
      <c r="G87" s="8">
        <f t="shared" si="2"/>
        <v>1.1270181852765879E-2</v>
      </c>
      <c r="H87" s="105"/>
    </row>
    <row r="88" spans="1:8" ht="30" x14ac:dyDescent="0.25">
      <c r="A88" s="25" t="s">
        <v>388</v>
      </c>
      <c r="B88" s="25" t="s">
        <v>122</v>
      </c>
      <c r="C88" s="9" t="s">
        <v>123</v>
      </c>
      <c r="D88" s="25" t="s">
        <v>389</v>
      </c>
      <c r="E88" s="38">
        <v>30000</v>
      </c>
      <c r="F88" s="7">
        <v>29319300</v>
      </c>
      <c r="G88" s="8">
        <f t="shared" si="2"/>
        <v>4.9294185115053187E-3</v>
      </c>
      <c r="H88" s="105"/>
    </row>
    <row r="89" spans="1:8" x14ac:dyDescent="0.25">
      <c r="A89" s="114" t="s">
        <v>391</v>
      </c>
      <c r="B89" s="114" t="s">
        <v>134</v>
      </c>
      <c r="C89" s="9" t="s">
        <v>135</v>
      </c>
      <c r="D89" s="114" t="s">
        <v>390</v>
      </c>
      <c r="E89" s="38">
        <v>48000</v>
      </c>
      <c r="F89" s="7">
        <v>45064800</v>
      </c>
      <c r="G89" s="8">
        <f t="shared" si="2"/>
        <v>7.5766904168000221E-3</v>
      </c>
      <c r="H89" s="105"/>
    </row>
    <row r="90" spans="1:8" ht="30" x14ac:dyDescent="0.25">
      <c r="A90" s="25" t="s">
        <v>392</v>
      </c>
      <c r="B90" s="25" t="s">
        <v>157</v>
      </c>
      <c r="C90" s="9" t="s">
        <v>158</v>
      </c>
      <c r="D90" s="25" t="s">
        <v>393</v>
      </c>
      <c r="E90" s="38">
        <v>72500</v>
      </c>
      <c r="F90" s="7">
        <v>69763850</v>
      </c>
      <c r="G90" s="8">
        <f t="shared" si="2"/>
        <v>1.172931187388104E-2</v>
      </c>
      <c r="H90" s="105"/>
    </row>
    <row r="91" spans="1:8" x14ac:dyDescent="0.25">
      <c r="A91" s="138" t="s">
        <v>425</v>
      </c>
      <c r="B91" s="138" t="s">
        <v>91</v>
      </c>
      <c r="C91" s="144" t="s">
        <v>92</v>
      </c>
      <c r="D91" s="138" t="s">
        <v>426</v>
      </c>
      <c r="E91" s="38">
        <v>51450</v>
      </c>
      <c r="F91" s="7">
        <v>42124173</v>
      </c>
      <c r="G91" s="8">
        <f t="shared" si="2"/>
        <v>7.0822863495394687E-3</v>
      </c>
      <c r="H91" s="105"/>
    </row>
    <row r="92" spans="1:8" x14ac:dyDescent="0.25">
      <c r="A92" s="129" t="s">
        <v>611</v>
      </c>
      <c r="B92" s="129" t="s">
        <v>162</v>
      </c>
      <c r="C92" s="9" t="s">
        <v>163</v>
      </c>
      <c r="D92" s="129" t="s">
        <v>610</v>
      </c>
      <c r="E92" s="38">
        <v>58560</v>
      </c>
      <c r="F92" s="7">
        <v>60167472</v>
      </c>
      <c r="G92" s="8">
        <f t="shared" si="2"/>
        <v>1.0115884426547631E-2</v>
      </c>
      <c r="H92" s="105"/>
    </row>
    <row r="93" spans="1:8" ht="30" x14ac:dyDescent="0.25">
      <c r="A93" s="122" t="s">
        <v>403</v>
      </c>
      <c r="B93" s="122" t="s">
        <v>149</v>
      </c>
      <c r="C93" s="9" t="s">
        <v>150</v>
      </c>
      <c r="D93" s="122" t="s">
        <v>404</v>
      </c>
      <c r="E93" s="38">
        <v>38000</v>
      </c>
      <c r="F93" s="7">
        <v>34371000</v>
      </c>
      <c r="G93" s="8">
        <f t="shared" si="2"/>
        <v>5.7787547335355662E-3</v>
      </c>
      <c r="H93" s="105"/>
    </row>
    <row r="94" spans="1:8" x14ac:dyDescent="0.25">
      <c r="A94" s="135" t="s">
        <v>401</v>
      </c>
      <c r="B94" s="135" t="s">
        <v>147</v>
      </c>
      <c r="C94" s="135" t="s">
        <v>148</v>
      </c>
      <c r="D94" s="135" t="s">
        <v>402</v>
      </c>
      <c r="E94" s="38">
        <v>34000</v>
      </c>
      <c r="F94" s="7">
        <v>31239540</v>
      </c>
      <c r="G94" s="8">
        <f t="shared" si="2"/>
        <v>5.2522661443796708E-3</v>
      </c>
      <c r="H94" s="105"/>
    </row>
    <row r="95" spans="1:8" x14ac:dyDescent="0.25">
      <c r="A95" s="67" t="s">
        <v>405</v>
      </c>
      <c r="B95" s="67" t="s">
        <v>145</v>
      </c>
      <c r="C95" s="9" t="s">
        <v>146</v>
      </c>
      <c r="D95" s="67" t="s">
        <v>406</v>
      </c>
      <c r="E95" s="38">
        <v>37000</v>
      </c>
      <c r="F95" s="7">
        <v>32847490</v>
      </c>
      <c r="G95" s="8">
        <f t="shared" si="2"/>
        <v>5.5226088365849749E-3</v>
      </c>
      <c r="H95" s="105"/>
    </row>
    <row r="96" spans="1:8" x14ac:dyDescent="0.25">
      <c r="A96" s="68" t="s">
        <v>398</v>
      </c>
      <c r="B96" s="68" t="s">
        <v>399</v>
      </c>
      <c r="C96" s="9" t="s">
        <v>400</v>
      </c>
      <c r="D96" s="68" t="s">
        <v>397</v>
      </c>
      <c r="E96" s="38">
        <v>23000</v>
      </c>
      <c r="F96" s="7">
        <v>20688960</v>
      </c>
      <c r="G96" s="8">
        <f t="shared" si="2"/>
        <v>3.4784098668042239E-3</v>
      </c>
      <c r="H96" s="105"/>
    </row>
    <row r="97" spans="1:8" x14ac:dyDescent="0.25">
      <c r="A97" s="135" t="s">
        <v>411</v>
      </c>
      <c r="B97" s="135" t="s">
        <v>387</v>
      </c>
      <c r="C97" s="9" t="s">
        <v>386</v>
      </c>
      <c r="D97" s="135" t="s">
        <v>410</v>
      </c>
      <c r="E97" s="38">
        <v>22000</v>
      </c>
      <c r="F97" s="7">
        <v>22285780</v>
      </c>
      <c r="G97" s="8">
        <f t="shared" si="2"/>
        <v>3.7468812855468926E-3</v>
      </c>
      <c r="H97" s="105"/>
    </row>
    <row r="98" spans="1:8" ht="30" x14ac:dyDescent="0.25">
      <c r="A98" s="67" t="s">
        <v>486</v>
      </c>
      <c r="B98" s="67" t="s">
        <v>105</v>
      </c>
      <c r="C98" s="9" t="s">
        <v>106</v>
      </c>
      <c r="D98" s="67" t="s">
        <v>485</v>
      </c>
      <c r="E98" s="38">
        <v>83500</v>
      </c>
      <c r="F98" s="7">
        <v>83401470</v>
      </c>
      <c r="G98" s="8">
        <f t="shared" si="2"/>
        <v>1.4022188459641108E-2</v>
      </c>
      <c r="H98" s="105"/>
    </row>
    <row r="99" spans="1:8" ht="30" x14ac:dyDescent="0.25">
      <c r="A99" s="25" t="s">
        <v>414</v>
      </c>
      <c r="B99" s="25" t="s">
        <v>130</v>
      </c>
      <c r="C99" s="9" t="s">
        <v>131</v>
      </c>
      <c r="D99" s="25" t="s">
        <v>415</v>
      </c>
      <c r="E99" s="38">
        <v>48000</v>
      </c>
      <c r="F99" s="7">
        <v>49110240</v>
      </c>
      <c r="G99" s="8">
        <f t="shared" si="2"/>
        <v>8.2568453598983946E-3</v>
      </c>
      <c r="H99" s="105"/>
    </row>
    <row r="100" spans="1:8" x14ac:dyDescent="0.25">
      <c r="A100" s="58" t="s">
        <v>416</v>
      </c>
      <c r="B100" s="58" t="s">
        <v>162</v>
      </c>
      <c r="C100" s="9" t="s">
        <v>163</v>
      </c>
      <c r="D100" s="58" t="s">
        <v>417</v>
      </c>
      <c r="E100" s="38">
        <v>20000</v>
      </c>
      <c r="F100" s="7">
        <v>18005000</v>
      </c>
      <c r="G100" s="8">
        <f t="shared" si="2"/>
        <v>3.0271589123769416E-3</v>
      </c>
      <c r="H100" s="105"/>
    </row>
    <row r="101" spans="1:8" ht="30" x14ac:dyDescent="0.25">
      <c r="A101" s="144" t="s">
        <v>441</v>
      </c>
      <c r="B101" s="144" t="s">
        <v>442</v>
      </c>
      <c r="C101" s="9" t="s">
        <v>443</v>
      </c>
      <c r="D101" s="144" t="s">
        <v>444</v>
      </c>
      <c r="E101" s="38">
        <v>29950</v>
      </c>
      <c r="F101" s="7">
        <v>29415991.5</v>
      </c>
      <c r="G101" s="8">
        <f t="shared" ref="G101:G132" si="3">F101/$F$258</f>
        <v>4.9456751366636692E-3</v>
      </c>
      <c r="H101" s="105"/>
    </row>
    <row r="102" spans="1:8" ht="30" x14ac:dyDescent="0.25">
      <c r="A102" s="25" t="s">
        <v>438</v>
      </c>
      <c r="B102" s="25" t="s">
        <v>149</v>
      </c>
      <c r="C102" s="9" t="s">
        <v>150</v>
      </c>
      <c r="D102" s="25" t="s">
        <v>437</v>
      </c>
      <c r="E102" s="38">
        <v>65000</v>
      </c>
      <c r="F102" s="7">
        <v>59154550</v>
      </c>
      <c r="G102" s="8">
        <f t="shared" si="3"/>
        <v>9.9455830735988571E-3</v>
      </c>
      <c r="H102" s="105"/>
    </row>
    <row r="103" spans="1:8" ht="30" x14ac:dyDescent="0.25">
      <c r="A103" s="144" t="s">
        <v>435</v>
      </c>
      <c r="B103" s="144" t="s">
        <v>434</v>
      </c>
      <c r="C103" s="9" t="s">
        <v>436</v>
      </c>
      <c r="D103" s="144" t="s">
        <v>433</v>
      </c>
      <c r="E103" s="38">
        <v>21000</v>
      </c>
      <c r="F103" s="7">
        <v>19459230</v>
      </c>
      <c r="G103" s="8">
        <f t="shared" si="3"/>
        <v>3.2716568465699946E-3</v>
      </c>
      <c r="H103" s="105"/>
    </row>
    <row r="104" spans="1:8" x14ac:dyDescent="0.25">
      <c r="A104" s="68" t="s">
        <v>432</v>
      </c>
      <c r="B104" s="68" t="s">
        <v>387</v>
      </c>
      <c r="C104" s="9" t="s">
        <v>386</v>
      </c>
      <c r="D104" s="68" t="s">
        <v>431</v>
      </c>
      <c r="E104" s="38">
        <v>33000</v>
      </c>
      <c r="F104" s="7">
        <v>29978850</v>
      </c>
      <c r="G104" s="8">
        <f t="shared" si="3"/>
        <v>5.04030785672377E-3</v>
      </c>
      <c r="H104" s="105"/>
    </row>
    <row r="105" spans="1:8" ht="30" x14ac:dyDescent="0.25">
      <c r="A105" s="133" t="s">
        <v>454</v>
      </c>
      <c r="B105" s="133" t="s">
        <v>280</v>
      </c>
      <c r="C105" s="9" t="s">
        <v>161</v>
      </c>
      <c r="D105" s="133" t="s">
        <v>453</v>
      </c>
      <c r="E105" s="38">
        <v>38755</v>
      </c>
      <c r="F105" s="7">
        <v>32591792.350000001</v>
      </c>
      <c r="G105" s="8">
        <f t="shared" si="3"/>
        <v>5.4796186993968975E-3</v>
      </c>
      <c r="H105" s="105"/>
    </row>
    <row r="106" spans="1:8" ht="30" x14ac:dyDescent="0.25">
      <c r="A106" s="25" t="s">
        <v>448</v>
      </c>
      <c r="B106" s="25" t="s">
        <v>114</v>
      </c>
      <c r="C106" s="144" t="s">
        <v>115</v>
      </c>
      <c r="D106" s="65" t="s">
        <v>447</v>
      </c>
      <c r="E106" s="38">
        <v>104950</v>
      </c>
      <c r="F106" s="7">
        <v>102813218</v>
      </c>
      <c r="G106" s="8">
        <f t="shared" si="3"/>
        <v>1.7285862214876612E-2</v>
      </c>
      <c r="H106" s="105"/>
    </row>
    <row r="107" spans="1:8" ht="29.25" customHeight="1" x14ac:dyDescent="0.25">
      <c r="A107" s="25" t="s">
        <v>450</v>
      </c>
      <c r="B107" s="25" t="s">
        <v>118</v>
      </c>
      <c r="C107" s="9" t="s">
        <v>119</v>
      </c>
      <c r="D107" s="25" t="s">
        <v>449</v>
      </c>
      <c r="E107" s="38">
        <v>87635</v>
      </c>
      <c r="F107" s="7">
        <v>84957750.75</v>
      </c>
      <c r="G107" s="8">
        <f t="shared" si="3"/>
        <v>1.4283844063224733E-2</v>
      </c>
      <c r="H107" s="105"/>
    </row>
    <row r="108" spans="1:8" ht="36" customHeight="1" x14ac:dyDescent="0.25">
      <c r="A108" s="25" t="s">
        <v>456</v>
      </c>
      <c r="B108" s="25" t="s">
        <v>134</v>
      </c>
      <c r="C108" s="9" t="s">
        <v>135</v>
      </c>
      <c r="D108" s="25" t="s">
        <v>455</v>
      </c>
      <c r="E108" s="38">
        <v>64000</v>
      </c>
      <c r="F108" s="7">
        <v>65189760</v>
      </c>
      <c r="G108" s="8">
        <f t="shared" si="3"/>
        <v>1.0960275644527291E-2</v>
      </c>
      <c r="H108" s="105"/>
    </row>
    <row r="109" spans="1:8" ht="26.25" customHeight="1" x14ac:dyDescent="0.25">
      <c r="A109" s="52" t="s">
        <v>458</v>
      </c>
      <c r="B109" s="52" t="s">
        <v>169</v>
      </c>
      <c r="C109" s="9" t="s">
        <v>170</v>
      </c>
      <c r="D109" s="52" t="s">
        <v>457</v>
      </c>
      <c r="E109" s="38">
        <v>15000</v>
      </c>
      <c r="F109" s="7">
        <v>14612550</v>
      </c>
      <c r="G109" s="8">
        <f t="shared" si="3"/>
        <v>2.4567903896169775E-3</v>
      </c>
      <c r="H109" s="105"/>
    </row>
    <row r="110" spans="1:8" ht="27.75" customHeight="1" x14ac:dyDescent="0.25">
      <c r="A110" s="86" t="s">
        <v>465</v>
      </c>
      <c r="B110" s="86" t="s">
        <v>118</v>
      </c>
      <c r="C110" s="9" t="s">
        <v>119</v>
      </c>
      <c r="D110" s="86" t="s">
        <v>464</v>
      </c>
      <c r="E110" s="38">
        <v>65000</v>
      </c>
      <c r="F110" s="7">
        <v>64246650</v>
      </c>
      <c r="G110" s="8">
        <f t="shared" si="3"/>
        <v>1.0801711698853765E-2</v>
      </c>
      <c r="H110" s="105"/>
    </row>
    <row r="111" spans="1:8" ht="27.75" customHeight="1" x14ac:dyDescent="0.25">
      <c r="A111" s="25" t="s">
        <v>474</v>
      </c>
      <c r="B111" s="25" t="s">
        <v>369</v>
      </c>
      <c r="C111" s="9" t="s">
        <v>370</v>
      </c>
      <c r="D111" s="25" t="s">
        <v>473</v>
      </c>
      <c r="E111" s="38">
        <v>49000</v>
      </c>
      <c r="F111" s="7">
        <v>41748490</v>
      </c>
      <c r="G111" s="8">
        <f t="shared" si="3"/>
        <v>7.0191232203154477E-3</v>
      </c>
      <c r="H111" s="105"/>
    </row>
    <row r="112" spans="1:8" ht="31.5" customHeight="1" x14ac:dyDescent="0.25">
      <c r="A112" s="86" t="s">
        <v>476</v>
      </c>
      <c r="B112" s="86" t="s">
        <v>280</v>
      </c>
      <c r="C112" s="9" t="s">
        <v>161</v>
      </c>
      <c r="D112" s="86" t="s">
        <v>475</v>
      </c>
      <c r="E112" s="38">
        <v>13000</v>
      </c>
      <c r="F112" s="7">
        <v>11156990</v>
      </c>
      <c r="G112" s="8">
        <f t="shared" si="3"/>
        <v>1.8758112587503701E-3</v>
      </c>
      <c r="H112" s="105"/>
    </row>
    <row r="113" spans="1:8" ht="31.5" customHeight="1" x14ac:dyDescent="0.25">
      <c r="A113" s="57" t="s">
        <v>513</v>
      </c>
      <c r="B113" s="57" t="s">
        <v>169</v>
      </c>
      <c r="C113" s="9" t="s">
        <v>170</v>
      </c>
      <c r="D113" s="57" t="s">
        <v>512</v>
      </c>
      <c r="E113" s="38">
        <v>50000</v>
      </c>
      <c r="F113" s="7">
        <v>48395000</v>
      </c>
      <c r="G113" s="8">
        <f t="shared" si="3"/>
        <v>8.1365929222150558E-3</v>
      </c>
      <c r="H113" s="105"/>
    </row>
    <row r="114" spans="1:8" ht="31.5" customHeight="1" x14ac:dyDescent="0.25">
      <c r="A114" s="122" t="s">
        <v>480</v>
      </c>
      <c r="B114" s="122" t="s">
        <v>138</v>
      </c>
      <c r="C114" s="9" t="s">
        <v>139</v>
      </c>
      <c r="D114" s="122" t="s">
        <v>479</v>
      </c>
      <c r="E114" s="38">
        <v>27700</v>
      </c>
      <c r="F114" s="7">
        <v>26996143</v>
      </c>
      <c r="G114" s="8">
        <f t="shared" si="3"/>
        <v>4.5388289298668363E-3</v>
      </c>
      <c r="H114" s="105"/>
    </row>
    <row r="115" spans="1:8" ht="31.5" customHeight="1" x14ac:dyDescent="0.25">
      <c r="A115" s="128" t="s">
        <v>483</v>
      </c>
      <c r="B115" s="128" t="s">
        <v>147</v>
      </c>
      <c r="C115" s="9" t="s">
        <v>148</v>
      </c>
      <c r="D115" s="128" t="s">
        <v>482</v>
      </c>
      <c r="E115" s="38">
        <v>94155</v>
      </c>
      <c r="F115" s="7">
        <v>90194840.700000003</v>
      </c>
      <c r="G115" s="8">
        <f t="shared" si="3"/>
        <v>1.5164349673725272E-2</v>
      </c>
      <c r="H115" s="105"/>
    </row>
    <row r="116" spans="1:8" ht="31.5" customHeight="1" x14ac:dyDescent="0.25">
      <c r="A116" s="133" t="s">
        <v>488</v>
      </c>
      <c r="B116" s="133" t="s">
        <v>147</v>
      </c>
      <c r="C116" s="9" t="s">
        <v>148</v>
      </c>
      <c r="D116" s="133" t="s">
        <v>487</v>
      </c>
      <c r="E116" s="38">
        <v>57600</v>
      </c>
      <c r="F116" s="7">
        <v>58474368</v>
      </c>
      <c r="G116" s="8">
        <f t="shared" si="3"/>
        <v>9.8312248951296331E-3</v>
      </c>
      <c r="H116" s="105"/>
    </row>
    <row r="117" spans="1:8" ht="30.75" customHeight="1" x14ac:dyDescent="0.25">
      <c r="A117" s="25" t="s">
        <v>490</v>
      </c>
      <c r="B117" s="25" t="s">
        <v>103</v>
      </c>
      <c r="C117" s="9" t="s">
        <v>104</v>
      </c>
      <c r="D117" s="25" t="s">
        <v>489</v>
      </c>
      <c r="E117" s="38">
        <v>64000</v>
      </c>
      <c r="F117" s="7">
        <v>62507520</v>
      </c>
      <c r="G117" s="8">
        <f t="shared" si="3"/>
        <v>1.0509313871623434E-2</v>
      </c>
      <c r="H117" s="105"/>
    </row>
    <row r="118" spans="1:8" ht="30.75" customHeight="1" x14ac:dyDescent="0.25">
      <c r="A118" s="78" t="s">
        <v>499</v>
      </c>
      <c r="B118" s="78" t="s">
        <v>500</v>
      </c>
      <c r="C118" s="9" t="s">
        <v>501</v>
      </c>
      <c r="D118" s="78" t="s">
        <v>498</v>
      </c>
      <c r="E118" s="38">
        <v>48000</v>
      </c>
      <c r="F118" s="7">
        <v>44136960</v>
      </c>
      <c r="G118" s="8">
        <f t="shared" si="3"/>
        <v>7.420693797790868E-3</v>
      </c>
      <c r="H118" s="105"/>
    </row>
    <row r="119" spans="1:8" ht="30.75" customHeight="1" x14ac:dyDescent="0.25">
      <c r="A119" s="76" t="s">
        <v>514</v>
      </c>
      <c r="B119" s="76" t="s">
        <v>429</v>
      </c>
      <c r="C119" s="9" t="s">
        <v>110</v>
      </c>
      <c r="D119" s="76" t="s">
        <v>515</v>
      </c>
      <c r="E119" s="38">
        <v>65000</v>
      </c>
      <c r="F119" s="7">
        <v>65150800</v>
      </c>
      <c r="G119" s="8">
        <f t="shared" si="3"/>
        <v>1.0953725346764103E-2</v>
      </c>
      <c r="H119" s="105"/>
    </row>
    <row r="120" spans="1:8" ht="30.75" customHeight="1" x14ac:dyDescent="0.25">
      <c r="A120" s="25" t="s">
        <v>517</v>
      </c>
      <c r="B120" s="25" t="s">
        <v>442</v>
      </c>
      <c r="C120" s="9" t="s">
        <v>443</v>
      </c>
      <c r="D120" s="25" t="s">
        <v>516</v>
      </c>
      <c r="E120" s="38">
        <v>59000</v>
      </c>
      <c r="F120" s="7">
        <v>57478390</v>
      </c>
      <c r="G120" s="8">
        <f t="shared" si="3"/>
        <v>9.6637723164441931E-3</v>
      </c>
      <c r="H120" s="105"/>
    </row>
    <row r="121" spans="1:8" ht="30.75" customHeight="1" x14ac:dyDescent="0.25">
      <c r="A121" s="25" t="s">
        <v>524</v>
      </c>
      <c r="B121" s="25" t="s">
        <v>157</v>
      </c>
      <c r="C121" s="9" t="s">
        <v>158</v>
      </c>
      <c r="D121" s="32" t="s">
        <v>523</v>
      </c>
      <c r="E121" s="38">
        <v>32790</v>
      </c>
      <c r="F121" s="7">
        <v>32029599.899999999</v>
      </c>
      <c r="G121" s="8">
        <f t="shared" si="3"/>
        <v>5.3850979615191665E-3</v>
      </c>
      <c r="H121" s="105"/>
    </row>
    <row r="122" spans="1:8" ht="30.75" customHeight="1" x14ac:dyDescent="0.25">
      <c r="A122" s="62" t="s">
        <v>526</v>
      </c>
      <c r="B122" s="62" t="s">
        <v>369</v>
      </c>
      <c r="C122" s="9" t="s">
        <v>370</v>
      </c>
      <c r="D122" s="62" t="s">
        <v>525</v>
      </c>
      <c r="E122" s="38">
        <v>45000</v>
      </c>
      <c r="F122" s="7">
        <v>38822400</v>
      </c>
      <c r="G122" s="8">
        <f t="shared" si="3"/>
        <v>6.5271632413142228E-3</v>
      </c>
      <c r="H122" s="105"/>
    </row>
    <row r="123" spans="1:8" ht="30.75" customHeight="1" x14ac:dyDescent="0.25">
      <c r="A123" s="68" t="s">
        <v>544</v>
      </c>
      <c r="B123" s="68" t="s">
        <v>545</v>
      </c>
      <c r="C123" s="9" t="s">
        <v>546</v>
      </c>
      <c r="D123" s="68" t="s">
        <v>542</v>
      </c>
      <c r="E123" s="38">
        <v>32000</v>
      </c>
      <c r="F123" s="7">
        <v>31832960</v>
      </c>
      <c r="G123" s="8">
        <f t="shared" si="3"/>
        <v>5.352037132537556E-3</v>
      </c>
      <c r="H123" s="105"/>
    </row>
    <row r="124" spans="1:8" ht="30.75" customHeight="1" x14ac:dyDescent="0.25">
      <c r="A124" s="62" t="s">
        <v>547</v>
      </c>
      <c r="B124" s="62" t="s">
        <v>147</v>
      </c>
      <c r="C124" s="144" t="s">
        <v>148</v>
      </c>
      <c r="D124" s="62" t="s">
        <v>543</v>
      </c>
      <c r="E124" s="38">
        <v>33000</v>
      </c>
      <c r="F124" s="7">
        <v>33124740</v>
      </c>
      <c r="G124" s="8">
        <f t="shared" si="3"/>
        <v>5.569222544358177E-3</v>
      </c>
      <c r="H124" s="105"/>
    </row>
    <row r="125" spans="1:8" ht="30.75" customHeight="1" x14ac:dyDescent="0.25">
      <c r="A125" s="129" t="s">
        <v>557</v>
      </c>
      <c r="B125" s="129" t="s">
        <v>114</v>
      </c>
      <c r="C125" s="144" t="s">
        <v>115</v>
      </c>
      <c r="D125" s="129" t="s">
        <v>556</v>
      </c>
      <c r="E125" s="38">
        <v>36500</v>
      </c>
      <c r="F125" s="7">
        <v>36726300</v>
      </c>
      <c r="G125" s="8">
        <f t="shared" si="3"/>
        <v>6.1747484789574716E-3</v>
      </c>
      <c r="H125" s="105"/>
    </row>
    <row r="126" spans="1:8" ht="30.75" customHeight="1" x14ac:dyDescent="0.25">
      <c r="A126" s="128" t="s">
        <v>559</v>
      </c>
      <c r="B126" s="128" t="s">
        <v>399</v>
      </c>
      <c r="C126" s="9" t="s">
        <v>400</v>
      </c>
      <c r="D126" s="128" t="s">
        <v>558</v>
      </c>
      <c r="E126" s="38">
        <v>27000</v>
      </c>
      <c r="F126" s="7">
        <v>23995980</v>
      </c>
      <c r="G126" s="8">
        <f t="shared" si="3"/>
        <v>4.034415146804712E-3</v>
      </c>
      <c r="H126" s="105"/>
    </row>
    <row r="127" spans="1:8" ht="15" customHeight="1" x14ac:dyDescent="0.25">
      <c r="A127" s="65" t="s">
        <v>562</v>
      </c>
      <c r="B127" s="65" t="s">
        <v>561</v>
      </c>
      <c r="C127" s="9" t="s">
        <v>563</v>
      </c>
      <c r="D127" s="65" t="s">
        <v>560</v>
      </c>
      <c r="E127" s="38">
        <v>45000</v>
      </c>
      <c r="F127" s="7">
        <v>45265500</v>
      </c>
      <c r="G127" s="8">
        <f t="shared" si="3"/>
        <v>7.6104338654928326E-3</v>
      </c>
      <c r="H127" s="105"/>
    </row>
    <row r="128" spans="1:8" x14ac:dyDescent="0.25">
      <c r="A128" s="75" t="s">
        <v>565</v>
      </c>
      <c r="B128" s="75" t="s">
        <v>153</v>
      </c>
      <c r="C128" s="144" t="s">
        <v>154</v>
      </c>
      <c r="D128" s="75" t="s">
        <v>564</v>
      </c>
      <c r="E128" s="38">
        <v>60000</v>
      </c>
      <c r="F128" s="7">
        <v>59354400</v>
      </c>
      <c r="G128" s="8">
        <f t="shared" si="3"/>
        <v>9.9791836128178806E-3</v>
      </c>
      <c r="H128" s="105"/>
    </row>
    <row r="129" spans="1:8" ht="30" x14ac:dyDescent="0.25">
      <c r="A129" s="114" t="s">
        <v>574</v>
      </c>
      <c r="B129" s="114" t="s">
        <v>157</v>
      </c>
      <c r="C129" s="9" t="s">
        <v>158</v>
      </c>
      <c r="D129" s="114" t="s">
        <v>573</v>
      </c>
      <c r="E129" s="38">
        <v>30000</v>
      </c>
      <c r="F129" s="7">
        <v>29823300</v>
      </c>
      <c r="G129" s="8">
        <f t="shared" si="3"/>
        <v>5.0141554230208971E-3</v>
      </c>
      <c r="H129" s="105"/>
    </row>
    <row r="130" spans="1:8" ht="30" x14ac:dyDescent="0.25">
      <c r="A130" s="78" t="s">
        <v>576</v>
      </c>
      <c r="B130" s="78" t="s">
        <v>149</v>
      </c>
      <c r="C130" s="9" t="s">
        <v>150</v>
      </c>
      <c r="D130" s="78" t="s">
        <v>575</v>
      </c>
      <c r="E130" s="38">
        <v>33000</v>
      </c>
      <c r="F130" s="7">
        <v>33466620</v>
      </c>
      <c r="G130" s="8">
        <f t="shared" si="3"/>
        <v>5.6267024160029109E-3</v>
      </c>
      <c r="H130" s="105"/>
    </row>
    <row r="131" spans="1:8" x14ac:dyDescent="0.25">
      <c r="A131" s="126" t="s">
        <v>589</v>
      </c>
      <c r="B131" s="126" t="s">
        <v>322</v>
      </c>
      <c r="C131" s="9" t="s">
        <v>324</v>
      </c>
      <c r="D131" s="126" t="s">
        <v>588</v>
      </c>
      <c r="E131" s="38">
        <v>41826</v>
      </c>
      <c r="F131" s="7">
        <v>43597331.100000001</v>
      </c>
      <c r="G131" s="8">
        <f t="shared" si="3"/>
        <v>7.3299666423334306E-3</v>
      </c>
      <c r="H131" s="105"/>
    </row>
    <row r="132" spans="1:8" ht="30" x14ac:dyDescent="0.25">
      <c r="A132" s="85" t="s">
        <v>587</v>
      </c>
      <c r="B132" s="85" t="s">
        <v>122</v>
      </c>
      <c r="C132" s="9" t="s">
        <v>123</v>
      </c>
      <c r="D132" s="85" t="s">
        <v>586</v>
      </c>
      <c r="E132" s="38">
        <v>95000</v>
      </c>
      <c r="F132" s="7">
        <v>96117200</v>
      </c>
      <c r="G132" s="8">
        <f t="shared" si="3"/>
        <v>1.6160068792708523E-2</v>
      </c>
      <c r="H132" s="105"/>
    </row>
    <row r="133" spans="1:8" x14ac:dyDescent="0.25">
      <c r="A133" s="88" t="s">
        <v>612</v>
      </c>
      <c r="B133" s="88" t="s">
        <v>614</v>
      </c>
      <c r="C133" s="9" t="s">
        <v>140</v>
      </c>
      <c r="D133" s="88" t="s">
        <v>613</v>
      </c>
      <c r="E133" s="38">
        <v>50000</v>
      </c>
      <c r="F133" s="7">
        <v>50286000</v>
      </c>
      <c r="G133" s="8">
        <f t="shared" ref="G133:G135" si="4">F133/$F$258</f>
        <v>8.4545244691911631E-3</v>
      </c>
      <c r="H133" s="105"/>
    </row>
    <row r="134" spans="1:8" ht="30" x14ac:dyDescent="0.25">
      <c r="A134" s="68" t="s">
        <v>616</v>
      </c>
      <c r="B134" s="68" t="s">
        <v>442</v>
      </c>
      <c r="C134" s="9" t="s">
        <v>443</v>
      </c>
      <c r="D134" s="68" t="s">
        <v>615</v>
      </c>
      <c r="E134" s="38">
        <v>55000</v>
      </c>
      <c r="F134" s="7">
        <v>55291500</v>
      </c>
      <c r="G134" s="8">
        <f t="shared" si="4"/>
        <v>9.2960931409991482E-3</v>
      </c>
      <c r="H134" s="105"/>
    </row>
    <row r="135" spans="1:8" x14ac:dyDescent="0.25">
      <c r="A135" s="25" t="s">
        <v>175</v>
      </c>
      <c r="B135" s="25"/>
      <c r="C135" s="65"/>
      <c r="D135" s="25"/>
      <c r="E135" s="38"/>
      <c r="F135" s="7">
        <f>SUM(F5:F134)</f>
        <v>4061398081.8200002</v>
      </c>
      <c r="G135" s="8">
        <f t="shared" si="4"/>
        <v>0.68283795612841036</v>
      </c>
      <c r="H135" s="105"/>
    </row>
    <row r="136" spans="1:8" x14ac:dyDescent="0.25">
      <c r="A136" s="13"/>
      <c r="B136" s="13"/>
      <c r="C136" s="13"/>
      <c r="D136" s="13"/>
      <c r="E136" s="14"/>
      <c r="F136" s="15"/>
      <c r="G136" s="16"/>
    </row>
    <row r="137" spans="1:8" x14ac:dyDescent="0.25">
      <c r="A137" s="17" t="s">
        <v>246</v>
      </c>
      <c r="B137" s="13"/>
      <c r="C137" s="13"/>
      <c r="D137" s="13"/>
      <c r="E137" s="14"/>
      <c r="F137" s="15"/>
      <c r="G137" s="16"/>
    </row>
    <row r="138" spans="1:8" ht="30" x14ac:dyDescent="0.25">
      <c r="A138" s="25" t="s">
        <v>0</v>
      </c>
      <c r="B138" s="25" t="s">
        <v>20</v>
      </c>
      <c r="C138" s="65" t="s">
        <v>1</v>
      </c>
      <c r="D138" s="25" t="s">
        <v>22</v>
      </c>
      <c r="E138" s="65" t="s">
        <v>10</v>
      </c>
      <c r="F138" s="65" t="s">
        <v>6</v>
      </c>
      <c r="G138" s="65" t="s">
        <v>2</v>
      </c>
    </row>
    <row r="139" spans="1:8" ht="30" x14ac:dyDescent="0.25">
      <c r="A139" s="25" t="s">
        <v>578</v>
      </c>
      <c r="B139" s="25" t="s">
        <v>130</v>
      </c>
      <c r="C139" s="9" t="s">
        <v>131</v>
      </c>
      <c r="D139" s="9" t="s">
        <v>577</v>
      </c>
      <c r="E139" s="6">
        <v>97690</v>
      </c>
      <c r="F139" s="7">
        <v>11816582.4</v>
      </c>
      <c r="G139" s="8">
        <f t="shared" ref="G139:G150" si="5">F139/$F$258</f>
        <v>1.9867077326296313E-3</v>
      </c>
      <c r="H139" s="105"/>
    </row>
    <row r="140" spans="1:8" x14ac:dyDescent="0.25">
      <c r="A140" s="25" t="s">
        <v>617</v>
      </c>
      <c r="B140" s="25" t="s">
        <v>164</v>
      </c>
      <c r="C140" s="65" t="s">
        <v>165</v>
      </c>
      <c r="D140" s="25" t="s">
        <v>618</v>
      </c>
      <c r="E140" s="6">
        <v>76420</v>
      </c>
      <c r="F140" s="7">
        <v>10762992.800000001</v>
      </c>
      <c r="G140" s="8">
        <f t="shared" si="5"/>
        <v>1.8095689851912722E-3</v>
      </c>
      <c r="H140" s="105"/>
    </row>
    <row r="141" spans="1:8" ht="30" x14ac:dyDescent="0.25">
      <c r="A141" s="25" t="s">
        <v>218</v>
      </c>
      <c r="B141" s="25" t="s">
        <v>138</v>
      </c>
      <c r="C141" s="25" t="s">
        <v>139</v>
      </c>
      <c r="D141" s="25" t="s">
        <v>86</v>
      </c>
      <c r="E141" s="6">
        <v>34100</v>
      </c>
      <c r="F141" s="7">
        <v>7771390</v>
      </c>
      <c r="G141" s="8">
        <f t="shared" si="5"/>
        <v>1.30659441822033E-3</v>
      </c>
      <c r="H141" s="105"/>
    </row>
    <row r="142" spans="1:8" ht="26.25" customHeight="1" x14ac:dyDescent="0.25">
      <c r="A142" s="25" t="s">
        <v>217</v>
      </c>
      <c r="B142" s="25" t="s">
        <v>166</v>
      </c>
      <c r="C142" s="25" t="s">
        <v>167</v>
      </c>
      <c r="D142" s="25" t="s">
        <v>85</v>
      </c>
      <c r="E142" s="6">
        <v>7123</v>
      </c>
      <c r="F142" s="7">
        <v>51071910</v>
      </c>
      <c r="G142" s="8">
        <f t="shared" si="5"/>
        <v>8.5866585686538762E-3</v>
      </c>
      <c r="H142" s="105"/>
    </row>
    <row r="143" spans="1:8" ht="30.75" customHeight="1" x14ac:dyDescent="0.25">
      <c r="A143" s="25" t="s">
        <v>222</v>
      </c>
      <c r="B143" s="25" t="s">
        <v>162</v>
      </c>
      <c r="C143" s="122" t="s">
        <v>163</v>
      </c>
      <c r="D143" s="122" t="s">
        <v>89</v>
      </c>
      <c r="E143" s="6">
        <v>205600</v>
      </c>
      <c r="F143" s="7">
        <v>57716032</v>
      </c>
      <c r="G143" s="8">
        <f t="shared" si="5"/>
        <v>9.7037267789965437E-3</v>
      </c>
      <c r="H143" s="105"/>
    </row>
    <row r="144" spans="1:8" ht="30" x14ac:dyDescent="0.25">
      <c r="A144" s="76" t="s">
        <v>221</v>
      </c>
      <c r="B144" s="136" t="s">
        <v>155</v>
      </c>
      <c r="C144" s="144" t="s">
        <v>156</v>
      </c>
      <c r="D144" s="136" t="s">
        <v>90</v>
      </c>
      <c r="E144" s="6">
        <v>20561</v>
      </c>
      <c r="F144" s="7">
        <v>14061667.9</v>
      </c>
      <c r="G144" s="8">
        <f t="shared" si="5"/>
        <v>2.3641712472296447E-3</v>
      </c>
      <c r="H144" s="105"/>
    </row>
    <row r="145" spans="1:10" ht="30" x14ac:dyDescent="0.25">
      <c r="A145" s="122" t="s">
        <v>308</v>
      </c>
      <c r="B145" s="122" t="s">
        <v>307</v>
      </c>
      <c r="C145" s="9" t="s">
        <v>310</v>
      </c>
      <c r="D145" s="122" t="s">
        <v>305</v>
      </c>
      <c r="E145" s="6">
        <v>51920</v>
      </c>
      <c r="F145" s="7">
        <v>7581358.4000000004</v>
      </c>
      <c r="G145" s="8">
        <f t="shared" si="5"/>
        <v>1.2746446347394497E-3</v>
      </c>
      <c r="H145" s="105"/>
    </row>
    <row r="146" spans="1:10" x14ac:dyDescent="0.25">
      <c r="A146" s="143" t="s">
        <v>309</v>
      </c>
      <c r="B146" s="143" t="s">
        <v>151</v>
      </c>
      <c r="C146" s="143" t="s">
        <v>152</v>
      </c>
      <c r="D146" s="143" t="s">
        <v>306</v>
      </c>
      <c r="E146" s="6">
        <v>12147</v>
      </c>
      <c r="F146" s="7">
        <v>14700299.4</v>
      </c>
      <c r="G146" s="8">
        <f t="shared" si="5"/>
        <v>2.4715435902982179E-3</v>
      </c>
      <c r="H146" s="105"/>
    </row>
    <row r="147" spans="1:10" ht="28.5" customHeight="1" x14ac:dyDescent="0.25">
      <c r="A147" s="144" t="s">
        <v>319</v>
      </c>
      <c r="B147" s="144" t="s">
        <v>318</v>
      </c>
      <c r="C147" s="9" t="s">
        <v>619</v>
      </c>
      <c r="D147" s="144" t="s">
        <v>317</v>
      </c>
      <c r="E147" s="6">
        <v>69080</v>
      </c>
      <c r="F147" s="7">
        <v>2423671.7999999998</v>
      </c>
      <c r="G147" s="8">
        <f t="shared" si="5"/>
        <v>4.07489013609923E-4</v>
      </c>
      <c r="H147" s="105"/>
    </row>
    <row r="148" spans="1:10" x14ac:dyDescent="0.25">
      <c r="A148" s="144" t="s">
        <v>220</v>
      </c>
      <c r="B148" s="144" t="s">
        <v>408</v>
      </c>
      <c r="C148" s="144" t="s">
        <v>168</v>
      </c>
      <c r="D148" s="144" t="s">
        <v>87</v>
      </c>
      <c r="E148" s="6">
        <v>8590</v>
      </c>
      <c r="F148" s="7">
        <v>9273764</v>
      </c>
      <c r="G148" s="8">
        <f t="shared" si="5"/>
        <v>1.5591867450086331E-3</v>
      </c>
      <c r="H148" s="105"/>
    </row>
    <row r="149" spans="1:10" ht="30" x14ac:dyDescent="0.25">
      <c r="A149" s="128" t="s">
        <v>219</v>
      </c>
      <c r="B149" s="112" t="s">
        <v>409</v>
      </c>
      <c r="C149" s="128" t="s">
        <v>144</v>
      </c>
      <c r="D149" s="128" t="s">
        <v>88</v>
      </c>
      <c r="E149" s="6">
        <v>34666</v>
      </c>
      <c r="F149" s="7">
        <v>18256848.899999999</v>
      </c>
      <c r="G149" s="8">
        <f t="shared" si="5"/>
        <v>3.0695019638741551E-3</v>
      </c>
      <c r="H149" s="105"/>
    </row>
    <row r="150" spans="1:10" ht="33.75" customHeight="1" x14ac:dyDescent="0.25">
      <c r="A150" s="25" t="s">
        <v>175</v>
      </c>
      <c r="B150" s="25"/>
      <c r="C150" s="25"/>
      <c r="D150" s="65"/>
      <c r="E150" s="6"/>
      <c r="F150" s="7">
        <f>SUM(F139:F149)</f>
        <v>205436517.60000002</v>
      </c>
      <c r="G150" s="8">
        <f t="shared" si="5"/>
        <v>3.4539793678451683E-2</v>
      </c>
      <c r="H150" s="105"/>
    </row>
    <row r="151" spans="1:10" x14ac:dyDescent="0.25">
      <c r="A151" s="13"/>
      <c r="B151" s="13"/>
      <c r="C151" s="13"/>
      <c r="D151" s="13"/>
      <c r="E151" s="14"/>
      <c r="F151" s="15"/>
      <c r="G151" s="16"/>
      <c r="H151" s="105"/>
    </row>
    <row r="152" spans="1:10" x14ac:dyDescent="0.25">
      <c r="A152" s="3" t="s">
        <v>247</v>
      </c>
    </row>
    <row r="153" spans="1:10" ht="30" x14ac:dyDescent="0.25">
      <c r="A153" s="25" t="s">
        <v>3</v>
      </c>
      <c r="B153" s="25" t="s">
        <v>1</v>
      </c>
      <c r="C153" s="25" t="s">
        <v>255</v>
      </c>
      <c r="D153" s="25" t="s">
        <v>7</v>
      </c>
      <c r="E153" s="25" t="s">
        <v>5</v>
      </c>
      <c r="F153" s="25" t="s">
        <v>12</v>
      </c>
      <c r="G153" s="25" t="s">
        <v>2</v>
      </c>
    </row>
    <row r="154" spans="1:10" x14ac:dyDescent="0.25">
      <c r="A154" s="143" t="s">
        <v>459</v>
      </c>
      <c r="B154" s="11">
        <v>1027739609391</v>
      </c>
      <c r="C154" s="9" t="s">
        <v>590</v>
      </c>
      <c r="D154" s="116">
        <v>45714</v>
      </c>
      <c r="E154" s="7">
        <v>700000</v>
      </c>
      <c r="F154" s="7">
        <v>714275.26</v>
      </c>
      <c r="G154" s="56">
        <f t="shared" ref="G154:G161" si="6">F154/$F$258</f>
        <v>1.2009023711187767E-4</v>
      </c>
    </row>
    <row r="155" spans="1:10" x14ac:dyDescent="0.25">
      <c r="A155" s="143" t="s">
        <v>459</v>
      </c>
      <c r="B155" s="11">
        <v>1027739609391</v>
      </c>
      <c r="C155" s="9" t="s">
        <v>591</v>
      </c>
      <c r="D155" s="116">
        <v>46009</v>
      </c>
      <c r="E155" s="7">
        <v>105000000</v>
      </c>
      <c r="F155" s="7">
        <v>106621046.26000001</v>
      </c>
      <c r="G155" s="56">
        <f t="shared" si="6"/>
        <v>1.7926067782999901E-2</v>
      </c>
    </row>
    <row r="156" spans="1:10" x14ac:dyDescent="0.25">
      <c r="A156" s="143" t="s">
        <v>459</v>
      </c>
      <c r="B156" s="11">
        <v>1027739609391</v>
      </c>
      <c r="C156" s="9" t="s">
        <v>592</v>
      </c>
      <c r="D156" s="116">
        <v>45714</v>
      </c>
      <c r="E156" s="7">
        <v>8400000</v>
      </c>
      <c r="F156" s="7">
        <v>8571303.1300000008</v>
      </c>
      <c r="G156" s="56">
        <f t="shared" si="6"/>
        <v>1.44108284702382E-3</v>
      </c>
    </row>
    <row r="157" spans="1:10" x14ac:dyDescent="0.25">
      <c r="A157" s="143" t="s">
        <v>177</v>
      </c>
      <c r="B157" s="11">
        <v>1027700167110</v>
      </c>
      <c r="C157" s="9" t="s">
        <v>593</v>
      </c>
      <c r="D157" s="116">
        <v>45706</v>
      </c>
      <c r="E157" s="7">
        <v>40100000</v>
      </c>
      <c r="F157" s="7">
        <v>41375341.159999996</v>
      </c>
      <c r="G157" s="56">
        <f t="shared" si="6"/>
        <v>6.9563861563527079E-3</v>
      </c>
    </row>
    <row r="158" spans="1:10" x14ac:dyDescent="0.25">
      <c r="A158" s="143" t="s">
        <v>460</v>
      </c>
      <c r="B158" s="11">
        <v>1027700132195</v>
      </c>
      <c r="C158" s="9" t="s">
        <v>594</v>
      </c>
      <c r="D158" s="116">
        <v>45713</v>
      </c>
      <c r="E158" s="7">
        <v>55800000</v>
      </c>
      <c r="F158" s="7">
        <v>57012256.310000002</v>
      </c>
      <c r="G158" s="56">
        <f t="shared" si="6"/>
        <v>9.5854018219125262E-3</v>
      </c>
    </row>
    <row r="159" spans="1:10" x14ac:dyDescent="0.25">
      <c r="A159" s="143" t="s">
        <v>460</v>
      </c>
      <c r="B159" s="11">
        <v>1027700132195</v>
      </c>
      <c r="C159" s="9" t="s">
        <v>595</v>
      </c>
      <c r="D159" s="116">
        <v>46010</v>
      </c>
      <c r="E159" s="7">
        <v>111000000</v>
      </c>
      <c r="F159" s="7">
        <v>112508658.63</v>
      </c>
      <c r="G159" s="56">
        <f t="shared" si="6"/>
        <v>1.8915944942592581E-2</v>
      </c>
    </row>
    <row r="160" spans="1:10" x14ac:dyDescent="0.25">
      <c r="A160" s="131" t="s">
        <v>177</v>
      </c>
      <c r="B160" s="11">
        <v>1027700167110</v>
      </c>
      <c r="C160" s="53" t="s">
        <v>566</v>
      </c>
      <c r="D160" s="54">
        <v>45947</v>
      </c>
      <c r="E160" s="2">
        <v>20000000</v>
      </c>
      <c r="F160" s="55">
        <v>21284945.48</v>
      </c>
      <c r="G160" s="56">
        <f t="shared" si="6"/>
        <v>3.5786121860171788E-3</v>
      </c>
      <c r="I160" s="42"/>
      <c r="J160" s="42"/>
    </row>
    <row r="161" spans="1:10" ht="28.5" customHeight="1" x14ac:dyDescent="0.25">
      <c r="A161" s="25" t="s">
        <v>175</v>
      </c>
      <c r="B161" s="25"/>
      <c r="C161" s="25"/>
      <c r="D161" s="25"/>
      <c r="E161" s="6"/>
      <c r="F161" s="7">
        <f>SUM(F154:F160)</f>
        <v>348087826.23000002</v>
      </c>
      <c r="G161" s="8">
        <f t="shared" si="6"/>
        <v>5.8523585974010597E-2</v>
      </c>
      <c r="I161" s="42"/>
      <c r="J161" s="42"/>
    </row>
    <row r="162" spans="1:10" ht="16.5" customHeight="1" x14ac:dyDescent="0.25"/>
    <row r="163" spans="1:10" x14ac:dyDescent="0.25">
      <c r="A163" s="3" t="s">
        <v>248</v>
      </c>
    </row>
    <row r="164" spans="1:10" ht="45" customHeight="1" x14ac:dyDescent="0.25">
      <c r="A164" s="25" t="s">
        <v>11</v>
      </c>
      <c r="B164" s="25" t="s">
        <v>8</v>
      </c>
      <c r="C164" s="25" t="s">
        <v>9</v>
      </c>
      <c r="D164" s="25" t="s">
        <v>17</v>
      </c>
      <c r="E164" s="25" t="s">
        <v>10</v>
      </c>
      <c r="F164" s="25" t="s">
        <v>6</v>
      </c>
      <c r="G164" s="25" t="s">
        <v>2</v>
      </c>
    </row>
    <row r="165" spans="1:10" x14ac:dyDescent="0.25">
      <c r="A165" s="25" t="s">
        <v>175</v>
      </c>
      <c r="B165" s="25"/>
      <c r="C165" s="25"/>
      <c r="D165" s="25"/>
      <c r="E165" s="6"/>
      <c r="F165" s="7"/>
      <c r="G165" s="8"/>
    </row>
    <row r="167" spans="1:10" x14ac:dyDescent="0.25">
      <c r="A167" s="3" t="s">
        <v>249</v>
      </c>
    </row>
    <row r="168" spans="1:10" ht="58.5" customHeight="1" x14ac:dyDescent="0.25">
      <c r="A168" s="25" t="s">
        <v>15</v>
      </c>
      <c r="B168" s="25" t="s">
        <v>14</v>
      </c>
      <c r="C168" s="25" t="s">
        <v>16</v>
      </c>
      <c r="D168" s="150" t="s">
        <v>13</v>
      </c>
      <c r="E168" s="151"/>
      <c r="F168" s="25" t="s">
        <v>6</v>
      </c>
      <c r="G168" s="25" t="s">
        <v>2</v>
      </c>
    </row>
    <row r="169" spans="1:10" ht="17.25" customHeight="1" x14ac:dyDescent="0.25">
      <c r="A169" s="25" t="s">
        <v>175</v>
      </c>
      <c r="B169" s="25"/>
      <c r="C169" s="25"/>
      <c r="D169" s="150"/>
      <c r="E169" s="151"/>
      <c r="F169" s="7"/>
      <c r="G169" s="8"/>
    </row>
    <row r="171" spans="1:10" x14ac:dyDescent="0.25">
      <c r="A171" s="3" t="s">
        <v>250</v>
      </c>
    </row>
    <row r="172" spans="1:10" ht="42.75" customHeight="1" x14ac:dyDescent="0.25">
      <c r="A172" s="25" t="s">
        <v>3</v>
      </c>
      <c r="B172" s="21" t="s">
        <v>1</v>
      </c>
      <c r="C172" s="25" t="s">
        <v>255</v>
      </c>
      <c r="D172" s="150" t="s">
        <v>4</v>
      </c>
      <c r="E172" s="151"/>
      <c r="F172" s="22" t="s">
        <v>18</v>
      </c>
      <c r="G172" s="43" t="s">
        <v>2</v>
      </c>
    </row>
    <row r="173" spans="1:10" ht="32.25" customHeight="1" x14ac:dyDescent="0.25">
      <c r="A173" s="25" t="s">
        <v>177</v>
      </c>
      <c r="B173" s="33">
        <v>1027700167110</v>
      </c>
      <c r="C173" s="34" t="s">
        <v>258</v>
      </c>
      <c r="D173" s="172" t="s">
        <v>176</v>
      </c>
      <c r="E173" s="172"/>
      <c r="F173" s="7">
        <v>8753.68</v>
      </c>
      <c r="G173" s="8">
        <f t="shared" ref="G173:G181" si="7">F173/$F$258</f>
        <v>1.471745649991435E-6</v>
      </c>
    </row>
    <row r="174" spans="1:10" x14ac:dyDescent="0.25">
      <c r="A174" s="25" t="s">
        <v>177</v>
      </c>
      <c r="B174" s="33">
        <v>1027700167110</v>
      </c>
      <c r="C174" s="34" t="s">
        <v>259</v>
      </c>
      <c r="D174" s="172" t="s">
        <v>176</v>
      </c>
      <c r="E174" s="172"/>
      <c r="F174" s="7">
        <v>5198.4399999999996</v>
      </c>
      <c r="G174" s="8">
        <f t="shared" si="7"/>
        <v>8.7400744106952447E-7</v>
      </c>
    </row>
    <row r="175" spans="1:10" x14ac:dyDescent="0.25">
      <c r="A175" s="25" t="s">
        <v>177</v>
      </c>
      <c r="B175" s="33">
        <v>1027700167110</v>
      </c>
      <c r="C175" s="34" t="s">
        <v>257</v>
      </c>
      <c r="D175" s="172" t="s">
        <v>176</v>
      </c>
      <c r="E175" s="172"/>
      <c r="F175" s="7">
        <v>105105.9</v>
      </c>
      <c r="G175" s="8">
        <f t="shared" si="7"/>
        <v>1.7671328071557877E-5</v>
      </c>
    </row>
    <row r="176" spans="1:10" ht="28.5" customHeight="1" x14ac:dyDescent="0.25">
      <c r="A176" s="25" t="s">
        <v>177</v>
      </c>
      <c r="B176" s="33">
        <v>1027700167110</v>
      </c>
      <c r="C176" s="34" t="s">
        <v>256</v>
      </c>
      <c r="D176" s="172" t="s">
        <v>176</v>
      </c>
      <c r="E176" s="172"/>
      <c r="F176" s="7">
        <v>1219.22</v>
      </c>
      <c r="G176" s="8">
        <f t="shared" si="7"/>
        <v>2.0498598662306109E-7</v>
      </c>
    </row>
    <row r="177" spans="1:7" ht="30" hidden="1" x14ac:dyDescent="0.25">
      <c r="A177" s="25" t="s">
        <v>178</v>
      </c>
      <c r="B177" s="33">
        <v>1027700167110</v>
      </c>
      <c r="C177" s="19" t="s">
        <v>376</v>
      </c>
      <c r="D177" s="167" t="s">
        <v>176</v>
      </c>
      <c r="E177" s="167"/>
      <c r="F177" s="7">
        <v>0</v>
      </c>
      <c r="G177" s="8">
        <f t="shared" si="7"/>
        <v>0</v>
      </c>
    </row>
    <row r="178" spans="1:7" hidden="1" x14ac:dyDescent="0.25">
      <c r="A178" s="136" t="s">
        <v>177</v>
      </c>
      <c r="B178" s="33">
        <v>1027700167111</v>
      </c>
      <c r="C178" s="19" t="s">
        <v>413</v>
      </c>
      <c r="D178" s="167" t="s">
        <v>176</v>
      </c>
      <c r="E178" s="167"/>
      <c r="F178" s="7">
        <v>0</v>
      </c>
      <c r="G178" s="8">
        <f t="shared" si="7"/>
        <v>0</v>
      </c>
    </row>
    <row r="179" spans="1:7" ht="30" customHeight="1" x14ac:dyDescent="0.25">
      <c r="A179" s="25" t="s">
        <v>177</v>
      </c>
      <c r="B179" s="33">
        <v>1027700167110</v>
      </c>
      <c r="C179" s="34" t="s">
        <v>378</v>
      </c>
      <c r="D179" s="167" t="s">
        <v>176</v>
      </c>
      <c r="E179" s="167"/>
      <c r="F179" s="7">
        <v>3662009.21</v>
      </c>
      <c r="G179" s="8">
        <f t="shared" si="7"/>
        <v>6.15689187295637E-4</v>
      </c>
    </row>
    <row r="180" spans="1:7" x14ac:dyDescent="0.25">
      <c r="A180" s="25" t="s">
        <v>177</v>
      </c>
      <c r="B180" s="33">
        <v>1027700167110</v>
      </c>
      <c r="C180" s="34" t="s">
        <v>377</v>
      </c>
      <c r="D180" s="167" t="s">
        <v>176</v>
      </c>
      <c r="E180" s="167"/>
      <c r="F180" s="7">
        <v>30884.240000000002</v>
      </c>
      <c r="G180" s="8">
        <f t="shared" si="7"/>
        <v>5.1925299843370422E-6</v>
      </c>
    </row>
    <row r="181" spans="1:7" ht="30" customHeight="1" x14ac:dyDescent="0.25">
      <c r="A181" s="25" t="s">
        <v>175</v>
      </c>
      <c r="B181" s="171"/>
      <c r="C181" s="171"/>
      <c r="D181" s="170"/>
      <c r="E181" s="170"/>
      <c r="F181" s="7">
        <f>SUM(F173:F180)</f>
        <v>3813170.6900000004</v>
      </c>
      <c r="G181" s="8">
        <f t="shared" si="7"/>
        <v>6.4110378442921599E-4</v>
      </c>
    </row>
    <row r="182" spans="1:7" ht="30" customHeight="1" x14ac:dyDescent="0.25"/>
    <row r="183" spans="1:7" ht="15.75" x14ac:dyDescent="0.25">
      <c r="A183" s="3" t="s">
        <v>251</v>
      </c>
      <c r="B183" s="26"/>
    </row>
    <row r="184" spans="1:7" ht="30" x14ac:dyDescent="0.25">
      <c r="A184" s="25" t="s">
        <v>19</v>
      </c>
      <c r="B184" s="28" t="s">
        <v>1</v>
      </c>
      <c r="C184" s="24" t="s">
        <v>260</v>
      </c>
      <c r="D184" s="163" t="s">
        <v>262</v>
      </c>
      <c r="E184" s="164"/>
      <c r="F184" s="22" t="s">
        <v>18</v>
      </c>
      <c r="G184" s="25" t="s">
        <v>2</v>
      </c>
    </row>
    <row r="185" spans="1:7" ht="30" x14ac:dyDescent="0.25">
      <c r="A185" s="25" t="s">
        <v>177</v>
      </c>
      <c r="B185" s="35">
        <v>1027700167110</v>
      </c>
      <c r="C185" s="25" t="s">
        <v>261</v>
      </c>
      <c r="D185" s="165" t="s">
        <v>264</v>
      </c>
      <c r="E185" s="166"/>
      <c r="F185" s="39">
        <v>60731.65</v>
      </c>
      <c r="G185" s="40">
        <f t="shared" ref="G185:G191" si="8">F185/$F$258</f>
        <v>1.0210738992549687E-5</v>
      </c>
    </row>
    <row r="186" spans="1:7" ht="30" x14ac:dyDescent="0.25">
      <c r="A186" s="25" t="s">
        <v>177</v>
      </c>
      <c r="B186" s="35">
        <v>1027700167110</v>
      </c>
      <c r="C186" s="25" t="s">
        <v>261</v>
      </c>
      <c r="D186" s="165" t="s">
        <v>265</v>
      </c>
      <c r="E186" s="166"/>
      <c r="F186" s="39">
        <v>2443.1799999999998</v>
      </c>
      <c r="G186" s="40">
        <f t="shared" si="8"/>
        <v>4.1076890372347102E-7</v>
      </c>
    </row>
    <row r="187" spans="1:7" ht="30" x14ac:dyDescent="0.25">
      <c r="A187" s="25" t="s">
        <v>177</v>
      </c>
      <c r="B187" s="35">
        <v>1027700167110</v>
      </c>
      <c r="C187" s="25" t="s">
        <v>261</v>
      </c>
      <c r="D187" s="165" t="s">
        <v>266</v>
      </c>
      <c r="E187" s="166"/>
      <c r="F187" s="39">
        <v>2248.85</v>
      </c>
      <c r="G187" s="40">
        <f t="shared" si="8"/>
        <v>3.7809643544009361E-7</v>
      </c>
    </row>
    <row r="188" spans="1:7" ht="30" x14ac:dyDescent="0.25">
      <c r="A188" s="25" t="s">
        <v>364</v>
      </c>
      <c r="B188" s="35">
        <v>1027700067328</v>
      </c>
      <c r="C188" s="25" t="s">
        <v>364</v>
      </c>
      <c r="D188" s="165" t="s">
        <v>263</v>
      </c>
      <c r="E188" s="166"/>
      <c r="F188" s="39">
        <v>85227.71</v>
      </c>
      <c r="G188" s="40">
        <f t="shared" si="8"/>
        <v>1.4329231986002634E-5</v>
      </c>
    </row>
    <row r="189" spans="1:7" ht="30" x14ac:dyDescent="0.25">
      <c r="A189" s="25" t="s">
        <v>463</v>
      </c>
      <c r="B189" s="35">
        <v>1047796383030</v>
      </c>
      <c r="C189" s="25" t="s">
        <v>462</v>
      </c>
      <c r="D189" s="165" t="s">
        <v>267</v>
      </c>
      <c r="E189" s="166"/>
      <c r="F189" s="39">
        <v>88329.97</v>
      </c>
      <c r="G189" s="40">
        <f t="shared" si="8"/>
        <v>1.4850811214411991E-5</v>
      </c>
    </row>
    <row r="190" spans="1:7" ht="30" x14ac:dyDescent="0.25">
      <c r="A190" s="25" t="s">
        <v>463</v>
      </c>
      <c r="B190" s="35">
        <v>1047796383030</v>
      </c>
      <c r="C190" s="107" t="s">
        <v>462</v>
      </c>
      <c r="D190" s="165" t="s">
        <v>268</v>
      </c>
      <c r="E190" s="166"/>
      <c r="F190" s="39">
        <v>19578.55</v>
      </c>
      <c r="G190" s="40">
        <f t="shared" si="8"/>
        <v>3.2917179741137222E-6</v>
      </c>
    </row>
    <row r="191" spans="1:7" ht="30.75" customHeight="1" x14ac:dyDescent="0.25">
      <c r="A191" s="25" t="s">
        <v>175</v>
      </c>
      <c r="B191" s="162"/>
      <c r="C191" s="163"/>
      <c r="D191" s="163"/>
      <c r="E191" s="164"/>
      <c r="F191" s="7">
        <f>SUM(F185:F190)</f>
        <v>258559.91</v>
      </c>
      <c r="G191" s="8">
        <f t="shared" si="8"/>
        <v>4.3471365506241597E-5</v>
      </c>
    </row>
    <row r="192" spans="1:7" ht="34.5" customHeight="1" x14ac:dyDescent="0.25"/>
    <row r="193" spans="1:7" x14ac:dyDescent="0.25">
      <c r="A193" s="3" t="s">
        <v>252</v>
      </c>
    </row>
    <row r="194" spans="1:7" ht="30" x14ac:dyDescent="0.25">
      <c r="A194" s="25" t="s">
        <v>20</v>
      </c>
      <c r="B194" s="171" t="s">
        <v>1</v>
      </c>
      <c r="C194" s="171"/>
      <c r="D194" s="171" t="s">
        <v>22</v>
      </c>
      <c r="E194" s="171"/>
      <c r="F194" s="31" t="s">
        <v>21</v>
      </c>
      <c r="G194" s="25" t="s">
        <v>2</v>
      </c>
    </row>
    <row r="195" spans="1:7" hidden="1" x14ac:dyDescent="0.25">
      <c r="A195" s="86" t="s">
        <v>445</v>
      </c>
      <c r="B195" s="148" t="s">
        <v>102</v>
      </c>
      <c r="C195" s="149"/>
      <c r="D195" s="150" t="s">
        <v>284</v>
      </c>
      <c r="E195" s="151"/>
      <c r="F195" s="36"/>
      <c r="G195" s="40">
        <f t="shared" ref="G195:G215" si="9">F195/$F$258</f>
        <v>0</v>
      </c>
    </row>
    <row r="196" spans="1:7" hidden="1" x14ac:dyDescent="0.25">
      <c r="A196" s="114" t="s">
        <v>477</v>
      </c>
      <c r="B196" s="148" t="s">
        <v>170</v>
      </c>
      <c r="C196" s="149"/>
      <c r="D196" s="150" t="s">
        <v>304</v>
      </c>
      <c r="E196" s="151"/>
      <c r="F196" s="36"/>
      <c r="G196" s="40">
        <f t="shared" si="9"/>
        <v>0</v>
      </c>
    </row>
    <row r="197" spans="1:7" hidden="1" x14ac:dyDescent="0.25">
      <c r="A197" s="85" t="s">
        <v>451</v>
      </c>
      <c r="B197" s="148" t="s">
        <v>161</v>
      </c>
      <c r="C197" s="149"/>
      <c r="D197" s="150" t="s">
        <v>294</v>
      </c>
      <c r="E197" s="151"/>
      <c r="F197" s="36"/>
      <c r="G197" s="40">
        <f t="shared" si="9"/>
        <v>0</v>
      </c>
    </row>
    <row r="198" spans="1:7" hidden="1" x14ac:dyDescent="0.25">
      <c r="A198" s="79" t="s">
        <v>418</v>
      </c>
      <c r="B198" s="148" t="s">
        <v>137</v>
      </c>
      <c r="C198" s="149"/>
      <c r="D198" s="150" t="s">
        <v>292</v>
      </c>
      <c r="E198" s="151"/>
      <c r="F198" s="36"/>
      <c r="G198" s="40">
        <f t="shared" si="9"/>
        <v>0</v>
      </c>
    </row>
    <row r="199" spans="1:7" ht="15" hidden="1" customHeight="1" x14ac:dyDescent="0.25">
      <c r="A199" s="79" t="s">
        <v>91</v>
      </c>
      <c r="B199" s="148" t="s">
        <v>137</v>
      </c>
      <c r="C199" s="149"/>
      <c r="D199" s="150" t="s">
        <v>75</v>
      </c>
      <c r="E199" s="151"/>
      <c r="F199" s="36"/>
      <c r="G199" s="40">
        <f t="shared" si="9"/>
        <v>0</v>
      </c>
    </row>
    <row r="200" spans="1:7" ht="15" hidden="1" customHeight="1" x14ac:dyDescent="0.25">
      <c r="A200" s="112" t="s">
        <v>91</v>
      </c>
      <c r="B200" s="148" t="s">
        <v>137</v>
      </c>
      <c r="C200" s="149"/>
      <c r="D200" s="150" t="s">
        <v>331</v>
      </c>
      <c r="E200" s="151"/>
      <c r="F200" s="36"/>
      <c r="G200" s="40">
        <f t="shared" si="9"/>
        <v>0</v>
      </c>
    </row>
    <row r="201" spans="1:7" ht="15" hidden="1" customHeight="1" x14ac:dyDescent="0.25">
      <c r="A201" s="112" t="s">
        <v>91</v>
      </c>
      <c r="B201" s="148" t="s">
        <v>137</v>
      </c>
      <c r="C201" s="149"/>
      <c r="D201" s="150" t="s">
        <v>76</v>
      </c>
      <c r="E201" s="151"/>
      <c r="F201" s="36"/>
      <c r="G201" s="40">
        <f t="shared" si="9"/>
        <v>0</v>
      </c>
    </row>
    <row r="202" spans="1:7" ht="15" hidden="1" customHeight="1" x14ac:dyDescent="0.25">
      <c r="A202" s="112" t="s">
        <v>471</v>
      </c>
      <c r="B202" s="148" t="s">
        <v>150</v>
      </c>
      <c r="C202" s="149"/>
      <c r="D202" s="150" t="s">
        <v>404</v>
      </c>
      <c r="E202" s="151"/>
      <c r="F202" s="36"/>
      <c r="G202" s="40">
        <f t="shared" si="9"/>
        <v>0</v>
      </c>
    </row>
    <row r="203" spans="1:7" ht="15" hidden="1" customHeight="1" x14ac:dyDescent="0.25">
      <c r="A203" s="79" t="s">
        <v>419</v>
      </c>
      <c r="B203" s="148"/>
      <c r="C203" s="149"/>
      <c r="D203" s="150" t="s">
        <v>320</v>
      </c>
      <c r="E203" s="151"/>
      <c r="F203" s="36"/>
      <c r="G203" s="40">
        <f t="shared" si="9"/>
        <v>0</v>
      </c>
    </row>
    <row r="204" spans="1:7" ht="15" hidden="1" customHeight="1" x14ac:dyDescent="0.25">
      <c r="A204" s="79" t="s">
        <v>418</v>
      </c>
      <c r="B204" s="148" t="s">
        <v>158</v>
      </c>
      <c r="C204" s="149"/>
      <c r="D204" s="150" t="s">
        <v>523</v>
      </c>
      <c r="E204" s="151"/>
      <c r="F204" s="36"/>
      <c r="G204" s="40">
        <f t="shared" si="9"/>
        <v>0</v>
      </c>
    </row>
    <row r="205" spans="1:7" ht="15" customHeight="1" x14ac:dyDescent="0.25">
      <c r="A205" s="133" t="s">
        <v>567</v>
      </c>
      <c r="B205" s="148" t="s">
        <v>133</v>
      </c>
      <c r="C205" s="149"/>
      <c r="D205" s="150" t="s">
        <v>51</v>
      </c>
      <c r="E205" s="151"/>
      <c r="F205" s="36">
        <v>224886.9</v>
      </c>
      <c r="G205" s="40">
        <f t="shared" si="9"/>
        <v>3.7809962988715472E-5</v>
      </c>
    </row>
    <row r="206" spans="1:7" ht="15" hidden="1" customHeight="1" x14ac:dyDescent="0.25">
      <c r="A206" s="125" t="s">
        <v>491</v>
      </c>
      <c r="B206" s="148" t="s">
        <v>386</v>
      </c>
      <c r="C206" s="149"/>
      <c r="D206" s="150" t="s">
        <v>385</v>
      </c>
      <c r="E206" s="151"/>
      <c r="F206" s="36"/>
      <c r="G206" s="40">
        <f t="shared" si="9"/>
        <v>0</v>
      </c>
    </row>
    <row r="207" spans="1:7" ht="15" hidden="1" customHeight="1" x14ac:dyDescent="0.25">
      <c r="A207" s="125" t="s">
        <v>420</v>
      </c>
      <c r="B207" s="148" t="s">
        <v>104</v>
      </c>
      <c r="C207" s="149"/>
      <c r="D207" s="150" t="s">
        <v>65</v>
      </c>
      <c r="E207" s="151"/>
      <c r="F207" s="36"/>
      <c r="G207" s="40">
        <f t="shared" si="9"/>
        <v>0</v>
      </c>
    </row>
    <row r="208" spans="1:7" ht="15" hidden="1" customHeight="1" x14ac:dyDescent="0.25">
      <c r="A208" s="125" t="s">
        <v>492</v>
      </c>
      <c r="B208" s="148" t="s">
        <v>111</v>
      </c>
      <c r="C208" s="149"/>
      <c r="D208" s="150" t="s">
        <v>84</v>
      </c>
      <c r="E208" s="151"/>
      <c r="F208" s="36"/>
      <c r="G208" s="40">
        <f t="shared" si="9"/>
        <v>0</v>
      </c>
    </row>
    <row r="209" spans="1:7" ht="15" hidden="1" customHeight="1" x14ac:dyDescent="0.25">
      <c r="A209" s="125" t="s">
        <v>460</v>
      </c>
      <c r="B209" s="148" t="s">
        <v>163</v>
      </c>
      <c r="C209" s="149"/>
      <c r="D209" s="150" t="s">
        <v>417</v>
      </c>
      <c r="E209" s="151"/>
      <c r="F209" s="36"/>
      <c r="G209" s="40">
        <f t="shared" si="9"/>
        <v>0</v>
      </c>
    </row>
    <row r="210" spans="1:7" ht="15" hidden="1" customHeight="1" x14ac:dyDescent="0.25">
      <c r="A210" s="104" t="s">
        <v>430</v>
      </c>
      <c r="B210" s="148" t="s">
        <v>137</v>
      </c>
      <c r="C210" s="149"/>
      <c r="D210" s="150" t="s">
        <v>354</v>
      </c>
      <c r="E210" s="151"/>
      <c r="F210" s="36"/>
      <c r="G210" s="40">
        <f t="shared" si="9"/>
        <v>0</v>
      </c>
    </row>
    <row r="211" spans="1:7" ht="15" hidden="1" customHeight="1" x14ac:dyDescent="0.25">
      <c r="A211" s="104" t="s">
        <v>418</v>
      </c>
      <c r="B211" s="148" t="s">
        <v>158</v>
      </c>
      <c r="C211" s="149"/>
      <c r="D211" s="150" t="s">
        <v>393</v>
      </c>
      <c r="E211" s="151"/>
      <c r="F211" s="36"/>
      <c r="G211" s="40">
        <f t="shared" si="9"/>
        <v>0</v>
      </c>
    </row>
    <row r="212" spans="1:7" ht="15" customHeight="1" x14ac:dyDescent="0.25">
      <c r="A212" s="104" t="s">
        <v>466</v>
      </c>
      <c r="B212" s="148" t="s">
        <v>139</v>
      </c>
      <c r="C212" s="149"/>
      <c r="D212" s="150" t="s">
        <v>345</v>
      </c>
      <c r="E212" s="151"/>
      <c r="F212" s="36">
        <v>1318008.06</v>
      </c>
      <c r="G212" s="40">
        <f t="shared" si="9"/>
        <v>2.2159510388301267E-4</v>
      </c>
    </row>
    <row r="213" spans="1:7" ht="15" hidden="1" customHeight="1" x14ac:dyDescent="0.25">
      <c r="A213" s="143" t="s">
        <v>596</v>
      </c>
      <c r="B213" s="148" t="s">
        <v>106</v>
      </c>
      <c r="C213" s="149"/>
      <c r="D213" s="150" t="s">
        <v>485</v>
      </c>
      <c r="E213" s="151"/>
      <c r="F213" s="36"/>
      <c r="G213" s="40">
        <f t="shared" si="9"/>
        <v>0</v>
      </c>
    </row>
    <row r="214" spans="1:7" ht="15" hidden="1" customHeight="1" x14ac:dyDescent="0.25">
      <c r="A214" s="61" t="s">
        <v>467</v>
      </c>
      <c r="B214" s="148" t="s">
        <v>443</v>
      </c>
      <c r="C214" s="149"/>
      <c r="D214" s="150" t="s">
        <v>444</v>
      </c>
      <c r="E214" s="151"/>
      <c r="F214" s="36"/>
      <c r="G214" s="40">
        <f t="shared" si="9"/>
        <v>0</v>
      </c>
    </row>
    <row r="215" spans="1:7" ht="15" customHeight="1" x14ac:dyDescent="0.25">
      <c r="A215" s="25" t="s">
        <v>175</v>
      </c>
      <c r="B215" s="146"/>
      <c r="C215" s="147"/>
      <c r="D215" s="150"/>
      <c r="E215" s="151"/>
      <c r="F215" s="7">
        <f>SUM(F195:F214)</f>
        <v>1542894.96</v>
      </c>
      <c r="G215" s="40">
        <f t="shared" si="9"/>
        <v>2.5940506687172814E-4</v>
      </c>
    </row>
    <row r="217" spans="1:7" x14ac:dyDescent="0.25">
      <c r="A217" s="3" t="s">
        <v>253</v>
      </c>
    </row>
    <row r="218" spans="1:7" ht="30" x14ac:dyDescent="0.25">
      <c r="A218" s="25" t="s">
        <v>23</v>
      </c>
      <c r="B218" s="150" t="s">
        <v>20</v>
      </c>
      <c r="C218" s="151"/>
      <c r="D218" s="25" t="s">
        <v>22</v>
      </c>
      <c r="E218" s="25" t="s">
        <v>24</v>
      </c>
      <c r="F218" s="25" t="s">
        <v>21</v>
      </c>
      <c r="G218" s="25" t="s">
        <v>2</v>
      </c>
    </row>
    <row r="219" spans="1:7" ht="42" customHeight="1" x14ac:dyDescent="0.25">
      <c r="A219" s="25" t="s">
        <v>179</v>
      </c>
      <c r="B219" s="146" t="s">
        <v>91</v>
      </c>
      <c r="C219" s="147"/>
      <c r="D219" s="144" t="s">
        <v>620</v>
      </c>
      <c r="E219" s="2">
        <v>197891</v>
      </c>
      <c r="F219" s="7">
        <v>115066591.68000001</v>
      </c>
      <c r="G219" s="8">
        <f t="shared" ref="G219:G232" si="10">F219/$F$258</f>
        <v>1.9346007138070009E-2</v>
      </c>
    </row>
    <row r="220" spans="1:7" ht="45" x14ac:dyDescent="0.25">
      <c r="A220" s="79" t="s">
        <v>179</v>
      </c>
      <c r="B220" s="146" t="s">
        <v>91</v>
      </c>
      <c r="C220" s="147"/>
      <c r="D220" s="144" t="s">
        <v>607</v>
      </c>
      <c r="E220" s="2">
        <v>568400</v>
      </c>
      <c r="F220" s="7">
        <v>524854987.31999999</v>
      </c>
      <c r="G220" s="8">
        <f t="shared" si="10"/>
        <v>8.824323535524714E-2</v>
      </c>
    </row>
    <row r="221" spans="1:7" ht="45" x14ac:dyDescent="0.25">
      <c r="A221" s="114" t="s">
        <v>179</v>
      </c>
      <c r="B221" s="146" t="s">
        <v>91</v>
      </c>
      <c r="C221" s="147"/>
      <c r="D221" s="144" t="s">
        <v>620</v>
      </c>
      <c r="E221" s="2">
        <v>52970</v>
      </c>
      <c r="F221" s="7">
        <v>30795324.079999998</v>
      </c>
      <c r="G221" s="8">
        <f t="shared" si="10"/>
        <v>5.177580658056553E-3</v>
      </c>
    </row>
    <row r="222" spans="1:7" ht="45" x14ac:dyDescent="0.25">
      <c r="A222" s="114" t="s">
        <v>179</v>
      </c>
      <c r="B222" s="146" t="s">
        <v>91</v>
      </c>
      <c r="C222" s="147"/>
      <c r="D222" s="144" t="s">
        <v>620</v>
      </c>
      <c r="E222" s="2">
        <v>25078</v>
      </c>
      <c r="F222" s="7">
        <v>14579670.33</v>
      </c>
      <c r="G222" s="8">
        <f t="shared" si="10"/>
        <v>2.4512623703958438E-3</v>
      </c>
    </row>
    <row r="223" spans="1:7" ht="45" x14ac:dyDescent="0.25">
      <c r="A223" s="114" t="s">
        <v>179</v>
      </c>
      <c r="B223" s="146" t="s">
        <v>91</v>
      </c>
      <c r="C223" s="147"/>
      <c r="D223" s="144" t="s">
        <v>621</v>
      </c>
      <c r="E223" s="2">
        <v>219</v>
      </c>
      <c r="F223" s="7">
        <v>213472.47</v>
      </c>
      <c r="G223" s="8">
        <f t="shared" si="10"/>
        <v>3.5890868653575079E-5</v>
      </c>
    </row>
    <row r="224" spans="1:7" ht="45" x14ac:dyDescent="0.25">
      <c r="A224" s="25" t="s">
        <v>179</v>
      </c>
      <c r="B224" s="146" t="s">
        <v>91</v>
      </c>
      <c r="C224" s="147"/>
      <c r="D224" s="144" t="s">
        <v>621</v>
      </c>
      <c r="E224" s="2">
        <v>212</v>
      </c>
      <c r="F224" s="7">
        <v>206649.14</v>
      </c>
      <c r="G224" s="8">
        <f t="shared" si="10"/>
        <v>3.474367041855209E-5</v>
      </c>
    </row>
    <row r="225" spans="1:7" ht="52.5" customHeight="1" x14ac:dyDescent="0.25">
      <c r="A225" s="52" t="s">
        <v>179</v>
      </c>
      <c r="B225" s="146" t="s">
        <v>91</v>
      </c>
      <c r="C225" s="147"/>
      <c r="D225" s="144" t="s">
        <v>620</v>
      </c>
      <c r="E225" s="2">
        <v>511725</v>
      </c>
      <c r="F225" s="7">
        <v>297503062.39999998</v>
      </c>
      <c r="G225" s="8">
        <f t="shared" si="10"/>
        <v>5.0018830702782194E-2</v>
      </c>
    </row>
    <row r="226" spans="1:7" ht="52.5" customHeight="1" x14ac:dyDescent="0.25">
      <c r="A226" s="129" t="s">
        <v>179</v>
      </c>
      <c r="B226" s="146" t="s">
        <v>91</v>
      </c>
      <c r="C226" s="147"/>
      <c r="D226" s="144" t="s">
        <v>621</v>
      </c>
      <c r="E226" s="2">
        <v>21646</v>
      </c>
      <c r="F226" s="7">
        <v>21099658.16</v>
      </c>
      <c r="G226" s="8">
        <f t="shared" si="10"/>
        <v>3.5474600526048802E-3</v>
      </c>
    </row>
    <row r="227" spans="1:7" ht="52.5" customHeight="1" x14ac:dyDescent="0.25">
      <c r="A227" s="143" t="s">
        <v>179</v>
      </c>
      <c r="B227" s="146" t="s">
        <v>91</v>
      </c>
      <c r="C227" s="147"/>
      <c r="D227" s="144" t="s">
        <v>607</v>
      </c>
      <c r="E227" s="2">
        <v>2493</v>
      </c>
      <c r="F227" s="7">
        <v>2302058.15</v>
      </c>
      <c r="G227" s="8">
        <f t="shared" si="10"/>
        <v>3.8704225746084278E-4</v>
      </c>
    </row>
    <row r="228" spans="1:7" ht="52.5" customHeight="1" x14ac:dyDescent="0.25">
      <c r="A228" s="143" t="s">
        <v>179</v>
      </c>
      <c r="B228" s="146" t="s">
        <v>91</v>
      </c>
      <c r="C228" s="147"/>
      <c r="D228" s="144" t="s">
        <v>77</v>
      </c>
      <c r="E228" s="2">
        <v>6270</v>
      </c>
      <c r="F228" s="7">
        <v>6395729.21</v>
      </c>
      <c r="G228" s="8">
        <f t="shared" si="10"/>
        <v>1.0753062304471555E-3</v>
      </c>
    </row>
    <row r="229" spans="1:7" ht="52.5" customHeight="1" x14ac:dyDescent="0.25">
      <c r="A229" s="143" t="s">
        <v>179</v>
      </c>
      <c r="B229" s="146" t="s">
        <v>91</v>
      </c>
      <c r="C229" s="147"/>
      <c r="D229" s="144" t="s">
        <v>622</v>
      </c>
      <c r="E229" s="2">
        <v>11130</v>
      </c>
      <c r="F229" s="7">
        <v>10378510.859999999</v>
      </c>
      <c r="G229" s="8">
        <f t="shared" si="10"/>
        <v>1.744926500808102E-3</v>
      </c>
    </row>
    <row r="230" spans="1:7" ht="52.5" customHeight="1" x14ac:dyDescent="0.25">
      <c r="A230" s="144" t="s">
        <v>179</v>
      </c>
      <c r="B230" s="146" t="s">
        <v>91</v>
      </c>
      <c r="C230" s="147"/>
      <c r="D230" s="144" t="s">
        <v>622</v>
      </c>
      <c r="E230" s="2">
        <v>94855</v>
      </c>
      <c r="F230" s="7">
        <v>88450462.579999998</v>
      </c>
      <c r="G230" s="8">
        <f t="shared" si="10"/>
        <v>1.487106948641545E-2</v>
      </c>
    </row>
    <row r="231" spans="1:7" ht="52.5" customHeight="1" x14ac:dyDescent="0.25">
      <c r="A231" s="129" t="s">
        <v>179</v>
      </c>
      <c r="B231" s="146" t="s">
        <v>91</v>
      </c>
      <c r="C231" s="147"/>
      <c r="D231" s="144" t="s">
        <v>623</v>
      </c>
      <c r="E231" s="2">
        <v>226979</v>
      </c>
      <c r="F231" s="7">
        <v>215434278.78</v>
      </c>
      <c r="G231" s="8">
        <f t="shared" si="10"/>
        <v>3.6220705195244417E-2</v>
      </c>
    </row>
    <row r="232" spans="1:7" ht="45" customHeight="1" x14ac:dyDescent="0.25">
      <c r="A232" s="25" t="s">
        <v>175</v>
      </c>
      <c r="B232" s="158"/>
      <c r="C232" s="158"/>
      <c r="D232" s="30"/>
      <c r="E232" s="1"/>
      <c r="F232" s="7">
        <f>SUM(F219:F231)</f>
        <v>1327280455.1600001</v>
      </c>
      <c r="G232" s="8">
        <f t="shared" si="10"/>
        <v>0.22315406048660472</v>
      </c>
    </row>
    <row r="233" spans="1:7" ht="45" customHeight="1" x14ac:dyDescent="0.25"/>
    <row r="234" spans="1:7" ht="12.75" customHeight="1" x14ac:dyDescent="0.25">
      <c r="A234" s="3" t="s">
        <v>254</v>
      </c>
    </row>
    <row r="235" spans="1:7" ht="14.25" customHeight="1" x14ac:dyDescent="0.25">
      <c r="A235" s="159" t="s">
        <v>25</v>
      </c>
      <c r="B235" s="160"/>
      <c r="C235" s="160"/>
      <c r="D235" s="160"/>
      <c r="E235" s="161"/>
      <c r="F235" s="25" t="s">
        <v>21</v>
      </c>
      <c r="G235" s="25" t="s">
        <v>2</v>
      </c>
    </row>
    <row r="236" spans="1:7" hidden="1" x14ac:dyDescent="0.25">
      <c r="A236" s="97" t="s">
        <v>580</v>
      </c>
      <c r="B236" s="99"/>
      <c r="C236" s="99"/>
      <c r="D236" s="99"/>
      <c r="E236" s="100"/>
      <c r="F236" s="7"/>
      <c r="G236" s="8">
        <f t="shared" ref="G236:G252" si="11">F236/$F$258</f>
        <v>0</v>
      </c>
    </row>
    <row r="237" spans="1:7" hidden="1" x14ac:dyDescent="0.25">
      <c r="A237" s="45" t="s">
        <v>421</v>
      </c>
      <c r="B237" s="46"/>
      <c r="C237" s="46"/>
      <c r="D237" s="46"/>
      <c r="E237" s="47"/>
      <c r="F237" s="7"/>
      <c r="G237" s="8">
        <f t="shared" si="11"/>
        <v>0</v>
      </c>
    </row>
    <row r="238" spans="1:7" hidden="1" x14ac:dyDescent="0.25">
      <c r="A238" s="90" t="s">
        <v>446</v>
      </c>
      <c r="B238" s="94"/>
      <c r="C238" s="94"/>
      <c r="D238" s="94"/>
      <c r="E238" s="95"/>
      <c r="F238" s="7"/>
      <c r="G238" s="8">
        <f t="shared" si="11"/>
        <v>0</v>
      </c>
    </row>
    <row r="239" spans="1:7" hidden="1" x14ac:dyDescent="0.25">
      <c r="A239" s="69" t="s">
        <v>396</v>
      </c>
      <c r="B239" s="70"/>
      <c r="C239" s="70"/>
      <c r="D239" s="70"/>
      <c r="E239" s="71"/>
      <c r="F239" s="7"/>
      <c r="G239" s="8">
        <f t="shared" si="11"/>
        <v>0</v>
      </c>
    </row>
    <row r="240" spans="1:7" hidden="1" x14ac:dyDescent="0.25">
      <c r="A240" s="45" t="s">
        <v>504</v>
      </c>
      <c r="B240" s="49"/>
      <c r="C240" s="46"/>
      <c r="D240" s="46"/>
      <c r="E240" s="47"/>
      <c r="F240" s="7"/>
      <c r="G240" s="8">
        <f t="shared" si="11"/>
        <v>0</v>
      </c>
    </row>
    <row r="241" spans="1:7" ht="15" hidden="1" customHeight="1" x14ac:dyDescent="0.25">
      <c r="A241" s="69" t="s">
        <v>579</v>
      </c>
      <c r="B241" s="49"/>
      <c r="C241" s="70"/>
      <c r="D241" s="70"/>
      <c r="E241" s="71"/>
      <c r="F241" s="7"/>
      <c r="G241" s="8">
        <f t="shared" si="11"/>
        <v>0</v>
      </c>
    </row>
    <row r="242" spans="1:7" hidden="1" x14ac:dyDescent="0.25">
      <c r="A242" s="69" t="s">
        <v>505</v>
      </c>
      <c r="B242" s="49"/>
      <c r="C242" s="70"/>
      <c r="D242" s="70"/>
      <c r="E242" s="71"/>
      <c r="F242" s="7"/>
      <c r="G242" s="8">
        <f t="shared" si="11"/>
        <v>0</v>
      </c>
    </row>
    <row r="243" spans="1:7" hidden="1" x14ac:dyDescent="0.25">
      <c r="A243" s="155" t="s">
        <v>484</v>
      </c>
      <c r="B243" s="156"/>
      <c r="C243" s="156"/>
      <c r="D243" s="156"/>
      <c r="E243" s="157"/>
      <c r="F243" s="7"/>
      <c r="G243" s="8">
        <f t="shared" si="11"/>
        <v>0</v>
      </c>
    </row>
    <row r="244" spans="1:7" x14ac:dyDescent="0.25">
      <c r="A244" s="155" t="s">
        <v>624</v>
      </c>
      <c r="B244" s="156"/>
      <c r="C244" s="156"/>
      <c r="D244" s="156"/>
      <c r="E244" s="157"/>
      <c r="F244" s="7">
        <v>48.16</v>
      </c>
      <c r="G244" s="8">
        <f t="shared" si="11"/>
        <v>8.0970826559329913E-9</v>
      </c>
    </row>
    <row r="245" spans="1:7" hidden="1" x14ac:dyDescent="0.25">
      <c r="A245" s="91" t="s">
        <v>472</v>
      </c>
      <c r="B245" s="92"/>
      <c r="C245" s="92"/>
      <c r="D245" s="92"/>
      <c r="E245" s="93"/>
      <c r="F245" s="7"/>
      <c r="G245" s="8">
        <f t="shared" si="11"/>
        <v>0</v>
      </c>
    </row>
    <row r="246" spans="1:7" hidden="1" x14ac:dyDescent="0.25">
      <c r="A246" s="152" t="s">
        <v>379</v>
      </c>
      <c r="B246" s="153"/>
      <c r="C246" s="153"/>
      <c r="D246" s="153"/>
      <c r="E246" s="154"/>
      <c r="F246" s="128"/>
      <c r="G246" s="8">
        <f t="shared" si="11"/>
        <v>0</v>
      </c>
    </row>
    <row r="247" spans="1:7" hidden="1" x14ac:dyDescent="0.25">
      <c r="A247" s="152" t="s">
        <v>380</v>
      </c>
      <c r="B247" s="153"/>
      <c r="C247" s="153"/>
      <c r="D247" s="153"/>
      <c r="E247" s="154"/>
      <c r="F247" s="52"/>
      <c r="G247" s="8">
        <f t="shared" si="11"/>
        <v>0</v>
      </c>
    </row>
    <row r="248" spans="1:7" x14ac:dyDescent="0.25">
      <c r="A248" s="152" t="s">
        <v>625</v>
      </c>
      <c r="B248" s="153"/>
      <c r="C248" s="153"/>
      <c r="D248" s="153"/>
      <c r="E248" s="154"/>
      <c r="F248" s="144">
        <v>759.69</v>
      </c>
      <c r="G248" s="8">
        <f t="shared" ref="G248" si="12">F248/$F$258</f>
        <v>1.2772576251839149E-7</v>
      </c>
    </row>
    <row r="249" spans="1:7" x14ac:dyDescent="0.25">
      <c r="A249" s="152" t="s">
        <v>626</v>
      </c>
      <c r="B249" s="153"/>
      <c r="C249" s="153"/>
      <c r="D249" s="153"/>
      <c r="E249" s="154"/>
      <c r="F249" s="7">
        <v>1377.7</v>
      </c>
      <c r="G249" s="8">
        <f>F249/$F$258</f>
        <v>2.3163103768851501E-7</v>
      </c>
    </row>
    <row r="250" spans="1:7" x14ac:dyDescent="0.25">
      <c r="A250" s="152" t="s">
        <v>627</v>
      </c>
      <c r="B250" s="153"/>
      <c r="C250" s="153"/>
      <c r="D250" s="153"/>
      <c r="E250" s="154"/>
      <c r="F250" s="7">
        <v>1523.01</v>
      </c>
      <c r="G250" s="8">
        <f>F250/$F$258</f>
        <v>2.5606183255424638E-7</v>
      </c>
    </row>
    <row r="251" spans="1:7" hidden="1" x14ac:dyDescent="0.25">
      <c r="A251" s="117" t="s">
        <v>481</v>
      </c>
      <c r="B251" s="118"/>
      <c r="C251" s="118"/>
      <c r="D251" s="118"/>
      <c r="E251" s="119"/>
      <c r="F251" s="7"/>
      <c r="G251" s="8">
        <f t="shared" si="11"/>
        <v>0</v>
      </c>
    </row>
    <row r="252" spans="1:7" hidden="1" x14ac:dyDescent="0.25">
      <c r="A252" s="152" t="s">
        <v>518</v>
      </c>
      <c r="B252" s="153"/>
      <c r="C252" s="153"/>
      <c r="D252" s="153"/>
      <c r="E252" s="154"/>
      <c r="F252" s="7"/>
      <c r="G252" s="8">
        <f t="shared" si="11"/>
        <v>0</v>
      </c>
    </row>
    <row r="253" spans="1:7" ht="15" hidden="1" customHeight="1" x14ac:dyDescent="0.25">
      <c r="A253" s="152" t="s">
        <v>468</v>
      </c>
      <c r="B253" s="153"/>
      <c r="C253" s="153"/>
      <c r="D253" s="153"/>
      <c r="E253" s="154"/>
      <c r="F253" s="7"/>
      <c r="G253" s="8">
        <f t="shared" ref="G253:G258" si="13">F253/$F$258</f>
        <v>0</v>
      </c>
    </row>
    <row r="254" spans="1:7" ht="15" hidden="1" customHeight="1" x14ac:dyDescent="0.25">
      <c r="A254" s="152" t="s">
        <v>502</v>
      </c>
      <c r="B254" s="153"/>
      <c r="C254" s="153"/>
      <c r="D254" s="153"/>
      <c r="E254" s="154"/>
      <c r="F254" s="7"/>
      <c r="G254" s="8">
        <f t="shared" si="13"/>
        <v>0</v>
      </c>
    </row>
    <row r="255" spans="1:7" ht="15" hidden="1" customHeight="1" x14ac:dyDescent="0.25">
      <c r="A255" s="152" t="s">
        <v>503</v>
      </c>
      <c r="B255" s="153"/>
      <c r="C255" s="153"/>
      <c r="D255" s="153"/>
      <c r="E255" s="154"/>
      <c r="F255" s="7"/>
      <c r="G255" s="8">
        <f t="shared" si="13"/>
        <v>0</v>
      </c>
    </row>
    <row r="256" spans="1:7" ht="15" hidden="1" customHeight="1" x14ac:dyDescent="0.25">
      <c r="A256" s="152" t="s">
        <v>597</v>
      </c>
      <c r="B256" s="153"/>
      <c r="C256" s="153"/>
      <c r="D256" s="153"/>
      <c r="E256" s="154"/>
      <c r="F256" s="7"/>
      <c r="G256" s="8">
        <f t="shared" si="13"/>
        <v>0</v>
      </c>
    </row>
    <row r="257" spans="1:7" ht="15" customHeight="1" x14ac:dyDescent="0.25">
      <c r="A257" s="150" t="s">
        <v>175</v>
      </c>
      <c r="B257" s="176"/>
      <c r="C257" s="176"/>
      <c r="D257" s="176"/>
      <c r="E257" s="151"/>
      <c r="F257" s="7">
        <f>SUM(F236:F256)</f>
        <v>3708.5600000000004</v>
      </c>
      <c r="G257" s="8">
        <f t="shared" si="13"/>
        <v>6.2351571541708589E-7</v>
      </c>
    </row>
    <row r="258" spans="1:7" ht="34.5" customHeight="1" x14ac:dyDescent="0.25">
      <c r="A258" s="173" t="s">
        <v>26</v>
      </c>
      <c r="B258" s="174"/>
      <c r="C258" s="174"/>
      <c r="D258" s="174"/>
      <c r="E258" s="175"/>
      <c r="F258" s="7">
        <f>F135+F161+F165+F169+F181+F191+F215+F232+F257+F150</f>
        <v>5947821214.9300003</v>
      </c>
      <c r="G258" s="8">
        <f t="shared" si="13"/>
        <v>1</v>
      </c>
    </row>
    <row r="259" spans="1:7" ht="15" customHeight="1" x14ac:dyDescent="0.25"/>
    <row r="260" spans="1:7" ht="15" customHeight="1" x14ac:dyDescent="0.25"/>
  </sheetData>
  <mergeCells count="96">
    <mergeCell ref="B211:C211"/>
    <mergeCell ref="B198:C198"/>
    <mergeCell ref="B202:C202"/>
    <mergeCell ref="B199:C199"/>
    <mergeCell ref="D198:E198"/>
    <mergeCell ref="D199:E199"/>
    <mergeCell ref="B203:C203"/>
    <mergeCell ref="B204:C204"/>
    <mergeCell ref="D204:E204"/>
    <mergeCell ref="D203:E203"/>
    <mergeCell ref="B200:C200"/>
    <mergeCell ref="B201:C201"/>
    <mergeCell ref="D200:E200"/>
    <mergeCell ref="D201:E201"/>
    <mergeCell ref="D202:E202"/>
    <mergeCell ref="D205:E205"/>
    <mergeCell ref="A258:E258"/>
    <mergeCell ref="B214:C214"/>
    <mergeCell ref="D210:E210"/>
    <mergeCell ref="B221:C221"/>
    <mergeCell ref="B222:C222"/>
    <mergeCell ref="B223:C223"/>
    <mergeCell ref="A253:E253"/>
    <mergeCell ref="B220:C220"/>
    <mergeCell ref="A246:E246"/>
    <mergeCell ref="A247:E247"/>
    <mergeCell ref="D214:E214"/>
    <mergeCell ref="A257:E257"/>
    <mergeCell ref="A255:E255"/>
    <mergeCell ref="B215:C215"/>
    <mergeCell ref="D215:E215"/>
    <mergeCell ref="A254:E254"/>
    <mergeCell ref="A1:G1"/>
    <mergeCell ref="B218:C218"/>
    <mergeCell ref="D181:E181"/>
    <mergeCell ref="B194:C194"/>
    <mergeCell ref="D194:E194"/>
    <mergeCell ref="B181:C181"/>
    <mergeCell ref="D173:E173"/>
    <mergeCell ref="D168:E168"/>
    <mergeCell ref="D172:E172"/>
    <mergeCell ref="D174:E174"/>
    <mergeCell ref="D175:E175"/>
    <mergeCell ref="D177:E177"/>
    <mergeCell ref="D176:E176"/>
    <mergeCell ref="B210:C210"/>
    <mergeCell ref="D211:E211"/>
    <mergeCell ref="B212:C212"/>
    <mergeCell ref="D169:E169"/>
    <mergeCell ref="D178:E178"/>
    <mergeCell ref="D189:E189"/>
    <mergeCell ref="D179:E179"/>
    <mergeCell ref="D180:E180"/>
    <mergeCell ref="B191:E191"/>
    <mergeCell ref="B197:C197"/>
    <mergeCell ref="D197:E197"/>
    <mergeCell ref="D184:E184"/>
    <mergeCell ref="D185:E185"/>
    <mergeCell ref="D186:E186"/>
    <mergeCell ref="D187:E187"/>
    <mergeCell ref="D188:E188"/>
    <mergeCell ref="B195:C195"/>
    <mergeCell ref="D195:E195"/>
    <mergeCell ref="B196:C196"/>
    <mergeCell ref="D190:E190"/>
    <mergeCell ref="D196:E196"/>
    <mergeCell ref="B205:C205"/>
    <mergeCell ref="B226:C226"/>
    <mergeCell ref="B231:C231"/>
    <mergeCell ref="B209:C209"/>
    <mergeCell ref="D209:E209"/>
    <mergeCell ref="B206:C206"/>
    <mergeCell ref="B224:C224"/>
    <mergeCell ref="B219:C219"/>
    <mergeCell ref="D206:E206"/>
    <mergeCell ref="B207:C207"/>
    <mergeCell ref="D207:E207"/>
    <mergeCell ref="B208:C208"/>
    <mergeCell ref="D208:E208"/>
    <mergeCell ref="B225:C225"/>
    <mergeCell ref="D212:E212"/>
    <mergeCell ref="B227:C227"/>
    <mergeCell ref="B228:C228"/>
    <mergeCell ref="B229:C229"/>
    <mergeCell ref="B213:C213"/>
    <mergeCell ref="D213:E213"/>
    <mergeCell ref="A256:E256"/>
    <mergeCell ref="A252:E252"/>
    <mergeCell ref="A244:E244"/>
    <mergeCell ref="A243:E243"/>
    <mergeCell ref="B232:C232"/>
    <mergeCell ref="A235:E235"/>
    <mergeCell ref="B230:C230"/>
    <mergeCell ref="A248:E248"/>
    <mergeCell ref="A249:E249"/>
    <mergeCell ref="A250:E2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9"/>
  <sheetViews>
    <sheetView topLeftCell="A186" zoomScale="80" zoomScaleNormal="80" workbookViewId="0">
      <selection sqref="A1:G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68" t="s">
        <v>608</v>
      </c>
      <c r="B1" s="169"/>
      <c r="C1" s="169"/>
      <c r="D1" s="169"/>
      <c r="E1" s="169"/>
      <c r="F1" s="169"/>
      <c r="G1" s="169"/>
    </row>
    <row r="2" spans="1:8" ht="18.75" x14ac:dyDescent="0.3">
      <c r="A2" s="4"/>
      <c r="B2" s="4"/>
      <c r="C2" s="4"/>
    </row>
    <row r="3" spans="1:8" x14ac:dyDescent="0.25">
      <c r="A3" s="3" t="s">
        <v>245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244</v>
      </c>
    </row>
    <row r="5" spans="1:8" x14ac:dyDescent="0.25">
      <c r="A5" s="123" t="s">
        <v>340</v>
      </c>
      <c r="B5" s="123" t="s">
        <v>91</v>
      </c>
      <c r="C5" s="123" t="s">
        <v>92</v>
      </c>
      <c r="D5" s="143" t="s">
        <v>341</v>
      </c>
      <c r="E5" s="6">
        <v>30800</v>
      </c>
      <c r="F5" s="7">
        <v>27689508</v>
      </c>
      <c r="G5" s="8">
        <f t="shared" ref="G5:G36" si="0">F5/$F$217</f>
        <v>1.2407249781722541E-2</v>
      </c>
      <c r="H5" s="105"/>
    </row>
    <row r="6" spans="1:8" x14ac:dyDescent="0.25">
      <c r="A6" s="5" t="s">
        <v>239</v>
      </c>
      <c r="B6" s="5" t="s">
        <v>169</v>
      </c>
      <c r="C6" s="9" t="s">
        <v>170</v>
      </c>
      <c r="D6" s="143" t="s">
        <v>45</v>
      </c>
      <c r="E6" s="6">
        <v>9840</v>
      </c>
      <c r="F6" s="7">
        <v>9786895.1899999995</v>
      </c>
      <c r="G6" s="8">
        <f t="shared" si="0"/>
        <v>4.3853597257802086E-3</v>
      </c>
      <c r="H6" s="105"/>
    </row>
    <row r="7" spans="1:8" x14ac:dyDescent="0.25">
      <c r="A7" s="134" t="s">
        <v>224</v>
      </c>
      <c r="B7" s="134" t="s">
        <v>97</v>
      </c>
      <c r="C7" s="134" t="s">
        <v>98</v>
      </c>
      <c r="D7" s="143" t="s">
        <v>229</v>
      </c>
      <c r="E7" s="6">
        <v>5000</v>
      </c>
      <c r="F7" s="7">
        <v>5090181.8499999996</v>
      </c>
      <c r="G7" s="8">
        <f t="shared" si="0"/>
        <v>2.2808335073104418E-3</v>
      </c>
      <c r="H7" s="105"/>
    </row>
    <row r="8" spans="1:8" ht="30" x14ac:dyDescent="0.25">
      <c r="A8" s="75" t="s">
        <v>200</v>
      </c>
      <c r="B8" s="75" t="s">
        <v>132</v>
      </c>
      <c r="C8" s="75" t="s">
        <v>133</v>
      </c>
      <c r="D8" s="143" t="s">
        <v>52</v>
      </c>
      <c r="E8" s="6">
        <v>741</v>
      </c>
      <c r="F8" s="7">
        <v>751855.65</v>
      </c>
      <c r="G8" s="8">
        <f t="shared" si="0"/>
        <v>3.3689514632579819E-4</v>
      </c>
      <c r="H8" s="105"/>
    </row>
    <row r="9" spans="1:8" ht="30" x14ac:dyDescent="0.25">
      <c r="A9" s="113" t="s">
        <v>202</v>
      </c>
      <c r="B9" s="113" t="s">
        <v>132</v>
      </c>
      <c r="C9" s="121" t="s">
        <v>133</v>
      </c>
      <c r="D9" s="143" t="s">
        <v>53</v>
      </c>
      <c r="E9" s="6">
        <v>22100</v>
      </c>
      <c r="F9" s="7">
        <v>20707921</v>
      </c>
      <c r="G9" s="8">
        <f t="shared" si="0"/>
        <v>9.2789062307346761E-3</v>
      </c>
      <c r="H9" s="105"/>
    </row>
    <row r="10" spans="1:8" ht="30" x14ac:dyDescent="0.25">
      <c r="A10" s="5" t="s">
        <v>190</v>
      </c>
      <c r="B10" s="5" t="s">
        <v>114</v>
      </c>
      <c r="C10" s="5" t="s">
        <v>115</v>
      </c>
      <c r="D10" s="143" t="s">
        <v>64</v>
      </c>
      <c r="E10" s="6">
        <v>4700</v>
      </c>
      <c r="F10" s="7">
        <v>4254346</v>
      </c>
      <c r="G10" s="8">
        <f t="shared" si="0"/>
        <v>1.9063081034113053E-3</v>
      </c>
      <c r="H10" s="105"/>
    </row>
    <row r="11" spans="1:8" ht="30" x14ac:dyDescent="0.25">
      <c r="A11" s="5" t="s">
        <v>203</v>
      </c>
      <c r="B11" s="5" t="s">
        <v>132</v>
      </c>
      <c r="C11" s="5" t="s">
        <v>133</v>
      </c>
      <c r="D11" s="143" t="s">
        <v>288</v>
      </c>
      <c r="E11" s="6">
        <v>2440</v>
      </c>
      <c r="F11" s="7">
        <v>2487677.6</v>
      </c>
      <c r="G11" s="8">
        <f t="shared" si="0"/>
        <v>1.1146907109940724E-3</v>
      </c>
      <c r="H11" s="105"/>
    </row>
    <row r="12" spans="1:8" x14ac:dyDescent="0.25">
      <c r="A12" s="89" t="s">
        <v>27</v>
      </c>
      <c r="B12" s="89" t="s">
        <v>91</v>
      </c>
      <c r="C12" s="89" t="s">
        <v>92</v>
      </c>
      <c r="D12" s="143" t="s">
        <v>68</v>
      </c>
      <c r="E12" s="6">
        <v>13000</v>
      </c>
      <c r="F12" s="7">
        <v>8396050</v>
      </c>
      <c r="G12" s="8">
        <f t="shared" si="0"/>
        <v>3.762143030126485E-3</v>
      </c>
      <c r="H12" s="105"/>
    </row>
    <row r="13" spans="1:8" ht="30" x14ac:dyDescent="0.25">
      <c r="A13" s="5" t="s">
        <v>201</v>
      </c>
      <c r="B13" s="5" t="s">
        <v>132</v>
      </c>
      <c r="C13" s="5" t="s">
        <v>133</v>
      </c>
      <c r="D13" s="143" t="s">
        <v>50</v>
      </c>
      <c r="E13" s="6">
        <v>21849</v>
      </c>
      <c r="F13" s="7">
        <v>19092530.16</v>
      </c>
      <c r="G13" s="8">
        <f t="shared" si="0"/>
        <v>8.5550740251575091E-3</v>
      </c>
      <c r="H13" s="105"/>
    </row>
    <row r="14" spans="1:8" ht="30" x14ac:dyDescent="0.25">
      <c r="A14" s="125" t="s">
        <v>187</v>
      </c>
      <c r="B14" s="125" t="s">
        <v>114</v>
      </c>
      <c r="C14" s="125" t="s">
        <v>115</v>
      </c>
      <c r="D14" s="143" t="s">
        <v>60</v>
      </c>
      <c r="E14" s="6">
        <v>4737</v>
      </c>
      <c r="F14" s="7">
        <v>4627006.8600000003</v>
      </c>
      <c r="G14" s="8">
        <f t="shared" si="0"/>
        <v>2.0732917989645648E-3</v>
      </c>
      <c r="H14" s="105"/>
    </row>
    <row r="15" spans="1:8" ht="30" x14ac:dyDescent="0.25">
      <c r="A15" s="5" t="s">
        <v>208</v>
      </c>
      <c r="B15" s="5" t="s">
        <v>143</v>
      </c>
      <c r="C15" s="5" t="s">
        <v>144</v>
      </c>
      <c r="D15" s="143" t="s">
        <v>66</v>
      </c>
      <c r="E15" s="6">
        <v>4000</v>
      </c>
      <c r="F15" s="7">
        <v>4135120</v>
      </c>
      <c r="G15" s="8">
        <f t="shared" si="0"/>
        <v>1.8528847358861168E-3</v>
      </c>
      <c r="H15" s="105"/>
    </row>
    <row r="16" spans="1:8" x14ac:dyDescent="0.25">
      <c r="A16" s="5" t="s">
        <v>225</v>
      </c>
      <c r="B16" s="5" t="s">
        <v>118</v>
      </c>
      <c r="C16" s="123" t="s">
        <v>119</v>
      </c>
      <c r="D16" s="143" t="s">
        <v>230</v>
      </c>
      <c r="E16" s="6">
        <v>20000</v>
      </c>
      <c r="F16" s="7">
        <v>20500600</v>
      </c>
      <c r="G16" s="8">
        <f t="shared" si="0"/>
        <v>9.18600882598496E-3</v>
      </c>
      <c r="H16" s="105"/>
    </row>
    <row r="17" spans="1:8" x14ac:dyDescent="0.25">
      <c r="A17" s="5" t="s">
        <v>226</v>
      </c>
      <c r="B17" s="5" t="s">
        <v>118</v>
      </c>
      <c r="C17" s="58" t="s">
        <v>119</v>
      </c>
      <c r="D17" s="143" t="s">
        <v>231</v>
      </c>
      <c r="E17" s="6">
        <v>5500</v>
      </c>
      <c r="F17" s="7">
        <v>5637115</v>
      </c>
      <c r="G17" s="8">
        <f t="shared" si="0"/>
        <v>2.5259059804636063E-3</v>
      </c>
      <c r="H17" s="105"/>
    </row>
    <row r="18" spans="1:8" x14ac:dyDescent="0.25">
      <c r="A18" s="5" t="s">
        <v>213</v>
      </c>
      <c r="B18" s="5" t="s">
        <v>147</v>
      </c>
      <c r="C18" s="121" t="s">
        <v>148</v>
      </c>
      <c r="D18" s="143" t="s">
        <v>78</v>
      </c>
      <c r="E18" s="6">
        <v>19998</v>
      </c>
      <c r="F18" s="7">
        <v>21086091.18</v>
      </c>
      <c r="G18" s="8">
        <f t="shared" si="0"/>
        <v>9.4483585692615637E-3</v>
      </c>
      <c r="H18" s="105"/>
    </row>
    <row r="19" spans="1:8" x14ac:dyDescent="0.25">
      <c r="A19" s="75" t="s">
        <v>36</v>
      </c>
      <c r="B19" s="75" t="s">
        <v>91</v>
      </c>
      <c r="C19" s="113" t="s">
        <v>92</v>
      </c>
      <c r="D19" s="143" t="s">
        <v>57</v>
      </c>
      <c r="E19" s="6">
        <v>50339</v>
      </c>
      <c r="F19" s="7">
        <v>63687815.479999997</v>
      </c>
      <c r="G19" s="8">
        <f t="shared" si="0"/>
        <v>2.8537546955063827E-2</v>
      </c>
      <c r="H19" s="105"/>
    </row>
    <row r="20" spans="1:8" ht="30" x14ac:dyDescent="0.25">
      <c r="A20" s="5" t="s">
        <v>191</v>
      </c>
      <c r="B20" s="5" t="s">
        <v>114</v>
      </c>
      <c r="C20" s="5" t="s">
        <v>115</v>
      </c>
      <c r="D20" s="143" t="s">
        <v>62</v>
      </c>
      <c r="E20" s="6">
        <v>2000</v>
      </c>
      <c r="F20" s="7">
        <v>2018540</v>
      </c>
      <c r="G20" s="8">
        <f t="shared" si="0"/>
        <v>9.0447724728074687E-4</v>
      </c>
      <c r="H20" s="105"/>
    </row>
    <row r="21" spans="1:8" x14ac:dyDescent="0.25">
      <c r="A21" s="78" t="s">
        <v>29</v>
      </c>
      <c r="B21" s="78" t="s">
        <v>91</v>
      </c>
      <c r="C21" s="78" t="s">
        <v>92</v>
      </c>
      <c r="D21" s="143" t="s">
        <v>70</v>
      </c>
      <c r="E21" s="6">
        <v>40961</v>
      </c>
      <c r="F21" s="7">
        <v>36819023.68</v>
      </c>
      <c r="G21" s="8">
        <f t="shared" si="0"/>
        <v>1.6498047690732428E-2</v>
      </c>
      <c r="H21" s="105"/>
    </row>
    <row r="22" spans="1:8" x14ac:dyDescent="0.25">
      <c r="A22" s="123" t="s">
        <v>30</v>
      </c>
      <c r="B22" s="123" t="s">
        <v>91</v>
      </c>
      <c r="C22" s="123" t="s">
        <v>92</v>
      </c>
      <c r="D22" s="143" t="s">
        <v>71</v>
      </c>
      <c r="E22" s="6">
        <v>10000</v>
      </c>
      <c r="F22" s="7">
        <v>7294400</v>
      </c>
      <c r="G22" s="8">
        <f t="shared" si="0"/>
        <v>3.2685103255643585E-3</v>
      </c>
      <c r="H22" s="105"/>
    </row>
    <row r="23" spans="1:8" x14ac:dyDescent="0.25">
      <c r="A23" s="5" t="s">
        <v>214</v>
      </c>
      <c r="B23" s="5" t="s">
        <v>153</v>
      </c>
      <c r="C23" s="62" t="s">
        <v>154</v>
      </c>
      <c r="D23" s="143" t="s">
        <v>81</v>
      </c>
      <c r="E23" s="6">
        <v>4545</v>
      </c>
      <c r="F23" s="7">
        <v>4582632.5999999996</v>
      </c>
      <c r="G23" s="8">
        <f t="shared" si="0"/>
        <v>2.0534083641379473E-3</v>
      </c>
      <c r="H23" s="105"/>
    </row>
    <row r="24" spans="1:8" x14ac:dyDescent="0.25">
      <c r="A24" s="106" t="s">
        <v>31</v>
      </c>
      <c r="B24" s="106" t="s">
        <v>91</v>
      </c>
      <c r="C24" s="106" t="s">
        <v>92</v>
      </c>
      <c r="D24" s="143" t="s">
        <v>72</v>
      </c>
      <c r="E24" s="6">
        <v>55126</v>
      </c>
      <c r="F24" s="7">
        <v>51901129</v>
      </c>
      <c r="G24" s="8">
        <f t="shared" si="0"/>
        <v>2.3256110995413984E-2</v>
      </c>
      <c r="H24" s="105"/>
    </row>
    <row r="25" spans="1:8" x14ac:dyDescent="0.25">
      <c r="A25" s="134" t="s">
        <v>206</v>
      </c>
      <c r="B25" s="134" t="s">
        <v>138</v>
      </c>
      <c r="C25" s="134" t="s">
        <v>139</v>
      </c>
      <c r="D25" s="143" t="s">
        <v>56</v>
      </c>
      <c r="E25" s="6">
        <v>2000</v>
      </c>
      <c r="F25" s="7">
        <v>1920420</v>
      </c>
      <c r="G25" s="8">
        <f t="shared" si="0"/>
        <v>8.6051115916597738E-4</v>
      </c>
      <c r="H25" s="105"/>
    </row>
    <row r="26" spans="1:8" ht="30" x14ac:dyDescent="0.25">
      <c r="A26" s="5" t="s">
        <v>215</v>
      </c>
      <c r="B26" s="5" t="s">
        <v>280</v>
      </c>
      <c r="C26" s="5" t="s">
        <v>161</v>
      </c>
      <c r="D26" s="143" t="s">
        <v>41</v>
      </c>
      <c r="E26" s="6">
        <v>17548</v>
      </c>
      <c r="F26" s="7">
        <v>13162403.84</v>
      </c>
      <c r="G26" s="8">
        <f t="shared" si="0"/>
        <v>5.8978741034612803E-3</v>
      </c>
      <c r="H26" s="105"/>
    </row>
    <row r="27" spans="1:8" x14ac:dyDescent="0.25">
      <c r="A27" s="5" t="s">
        <v>316</v>
      </c>
      <c r="B27" s="5" t="s">
        <v>107</v>
      </c>
      <c r="C27" s="5" t="s">
        <v>108</v>
      </c>
      <c r="D27" s="143" t="s">
        <v>315</v>
      </c>
      <c r="E27" s="6">
        <v>1499</v>
      </c>
      <c r="F27" s="7">
        <v>1404848.14</v>
      </c>
      <c r="G27" s="8">
        <f t="shared" si="0"/>
        <v>6.2949120577976024E-4</v>
      </c>
      <c r="H27" s="105"/>
    </row>
    <row r="28" spans="1:8" x14ac:dyDescent="0.25">
      <c r="A28" s="128" t="s">
        <v>357</v>
      </c>
      <c r="B28" s="128" t="s">
        <v>169</v>
      </c>
      <c r="C28" s="128" t="s">
        <v>170</v>
      </c>
      <c r="D28" s="143" t="s">
        <v>47</v>
      </c>
      <c r="E28" s="6">
        <v>136</v>
      </c>
      <c r="F28" s="7">
        <v>114082.24000000001</v>
      </c>
      <c r="G28" s="8">
        <f t="shared" si="0"/>
        <v>5.1118526459134581E-5</v>
      </c>
      <c r="H28" s="105"/>
    </row>
    <row r="29" spans="1:8" x14ac:dyDescent="0.25">
      <c r="A29" s="5" t="s">
        <v>33</v>
      </c>
      <c r="B29" s="5" t="s">
        <v>91</v>
      </c>
      <c r="C29" s="9" t="s">
        <v>92</v>
      </c>
      <c r="D29" s="143" t="s">
        <v>74</v>
      </c>
      <c r="E29" s="6">
        <v>22100</v>
      </c>
      <c r="F29" s="7">
        <v>17616573</v>
      </c>
      <c r="G29" s="8">
        <f t="shared" si="0"/>
        <v>7.8937199429093951E-3</v>
      </c>
      <c r="H29" s="105"/>
    </row>
    <row r="30" spans="1:8" x14ac:dyDescent="0.25">
      <c r="A30" s="123" t="s">
        <v>198</v>
      </c>
      <c r="B30" s="123" t="s">
        <v>128</v>
      </c>
      <c r="C30" s="134" t="s">
        <v>129</v>
      </c>
      <c r="D30" s="143" t="s">
        <v>82</v>
      </c>
      <c r="E30" s="6">
        <v>3000</v>
      </c>
      <c r="F30" s="7">
        <v>3038280</v>
      </c>
      <c r="G30" s="8">
        <f t="shared" si="0"/>
        <v>1.3614073195815529E-3</v>
      </c>
      <c r="H30" s="105"/>
    </row>
    <row r="31" spans="1:8" ht="30" x14ac:dyDescent="0.25">
      <c r="A31" s="5" t="s">
        <v>302</v>
      </c>
      <c r="B31" s="5" t="s">
        <v>109</v>
      </c>
      <c r="C31" s="128" t="s">
        <v>110</v>
      </c>
      <c r="D31" s="142" t="s">
        <v>301</v>
      </c>
      <c r="E31" s="6">
        <v>4267</v>
      </c>
      <c r="F31" s="7">
        <v>3842689.52</v>
      </c>
      <c r="G31" s="8">
        <f t="shared" si="0"/>
        <v>1.7218510602733533E-3</v>
      </c>
      <c r="H31" s="105"/>
    </row>
    <row r="32" spans="1:8" x14ac:dyDescent="0.25">
      <c r="A32" s="52" t="s">
        <v>212</v>
      </c>
      <c r="B32" s="52" t="s">
        <v>147</v>
      </c>
      <c r="C32" s="125" t="s">
        <v>148</v>
      </c>
      <c r="D32" s="143" t="s">
        <v>79</v>
      </c>
      <c r="E32" s="6">
        <v>950</v>
      </c>
      <c r="F32" s="7">
        <v>785526.5</v>
      </c>
      <c r="G32" s="8">
        <f t="shared" si="0"/>
        <v>3.5198254500088164E-4</v>
      </c>
      <c r="H32" s="105"/>
    </row>
    <row r="33" spans="1:8" ht="30" x14ac:dyDescent="0.25">
      <c r="A33" s="67" t="s">
        <v>192</v>
      </c>
      <c r="B33" s="67" t="s">
        <v>114</v>
      </c>
      <c r="C33" s="67" t="s">
        <v>115</v>
      </c>
      <c r="D33" s="143" t="s">
        <v>63</v>
      </c>
      <c r="E33" s="6">
        <v>13000</v>
      </c>
      <c r="F33" s="7">
        <v>10716420</v>
      </c>
      <c r="G33" s="8">
        <f t="shared" si="0"/>
        <v>4.8018657357814763E-3</v>
      </c>
      <c r="H33" s="105"/>
    </row>
    <row r="34" spans="1:8" ht="30" x14ac:dyDescent="0.25">
      <c r="A34" s="134" t="s">
        <v>535</v>
      </c>
      <c r="B34" s="134" t="s">
        <v>534</v>
      </c>
      <c r="C34" s="9" t="s">
        <v>158</v>
      </c>
      <c r="D34" s="143" t="s">
        <v>232</v>
      </c>
      <c r="E34" s="6">
        <v>11990</v>
      </c>
      <c r="F34" s="7">
        <v>11654519.800000001</v>
      </c>
      <c r="G34" s="8">
        <f t="shared" si="0"/>
        <v>5.2222140691207319E-3</v>
      </c>
      <c r="H34" s="105"/>
    </row>
    <row r="35" spans="1:8" x14ac:dyDescent="0.25">
      <c r="A35" s="5" t="s">
        <v>494</v>
      </c>
      <c r="B35" s="5" t="s">
        <v>91</v>
      </c>
      <c r="C35" s="5" t="s">
        <v>92</v>
      </c>
      <c r="D35" s="143" t="s">
        <v>493</v>
      </c>
      <c r="E35" s="6">
        <v>85801</v>
      </c>
      <c r="F35" s="7">
        <v>87570216.620000005</v>
      </c>
      <c r="G35" s="8">
        <f t="shared" si="0"/>
        <v>3.923888972833648E-2</v>
      </c>
      <c r="H35" s="105"/>
    </row>
    <row r="36" spans="1:8" x14ac:dyDescent="0.25">
      <c r="A36" s="128" t="s">
        <v>279</v>
      </c>
      <c r="B36" s="128" t="s">
        <v>91</v>
      </c>
      <c r="C36" s="128" t="s">
        <v>92</v>
      </c>
      <c r="D36" s="143" t="s">
        <v>278</v>
      </c>
      <c r="E36" s="6">
        <v>28491</v>
      </c>
      <c r="F36" s="7">
        <v>26971574.969999999</v>
      </c>
      <c r="G36" s="8">
        <f t="shared" si="0"/>
        <v>1.2085554848401266E-2</v>
      </c>
      <c r="H36" s="105"/>
    </row>
    <row r="37" spans="1:8" x14ac:dyDescent="0.25">
      <c r="A37" s="111" t="s">
        <v>195</v>
      </c>
      <c r="B37" s="129" t="s">
        <v>118</v>
      </c>
      <c r="C37" s="134" t="s">
        <v>119</v>
      </c>
      <c r="D37" s="143" t="s">
        <v>48</v>
      </c>
      <c r="E37" s="6">
        <v>1000</v>
      </c>
      <c r="F37" s="7">
        <v>771170</v>
      </c>
      <c r="G37" s="8">
        <f t="shared" ref="G37:G68" si="1">F37/$F$217</f>
        <v>3.4554961446664104E-4</v>
      </c>
      <c r="H37" s="105"/>
    </row>
    <row r="38" spans="1:8" x14ac:dyDescent="0.25">
      <c r="A38" s="129" t="s">
        <v>184</v>
      </c>
      <c r="B38" s="129" t="s">
        <v>103</v>
      </c>
      <c r="C38" s="9" t="s">
        <v>104</v>
      </c>
      <c r="D38" s="143" t="s">
        <v>65</v>
      </c>
      <c r="E38" s="6">
        <v>23500</v>
      </c>
      <c r="F38" s="7">
        <v>22780665</v>
      </c>
      <c r="G38" s="8">
        <f t="shared" si="1"/>
        <v>1.0207671470679231E-2</v>
      </c>
      <c r="H38" s="105"/>
    </row>
    <row r="39" spans="1:8" ht="30" x14ac:dyDescent="0.25">
      <c r="A39" s="37" t="s">
        <v>207</v>
      </c>
      <c r="B39" s="37" t="s">
        <v>141</v>
      </c>
      <c r="C39" s="123" t="s">
        <v>142</v>
      </c>
      <c r="D39" s="143" t="s">
        <v>80</v>
      </c>
      <c r="E39" s="6">
        <v>3250</v>
      </c>
      <c r="F39" s="7">
        <v>3109242.5</v>
      </c>
      <c r="G39" s="8">
        <f t="shared" si="1"/>
        <v>1.3932045426537536E-3</v>
      </c>
      <c r="H39" s="105"/>
    </row>
    <row r="40" spans="1:8" x14ac:dyDescent="0.25">
      <c r="A40" s="61" t="s">
        <v>37</v>
      </c>
      <c r="B40" s="61" t="s">
        <v>91</v>
      </c>
      <c r="C40" s="128" t="s">
        <v>92</v>
      </c>
      <c r="D40" s="143" t="s">
        <v>58</v>
      </c>
      <c r="E40" s="6">
        <v>25000</v>
      </c>
      <c r="F40" s="7">
        <v>25488006.440000001</v>
      </c>
      <c r="G40" s="8">
        <f t="shared" si="1"/>
        <v>1.1420790226364179E-2</v>
      </c>
      <c r="H40" s="105"/>
    </row>
    <row r="41" spans="1:8" x14ac:dyDescent="0.25">
      <c r="A41" s="106" t="s">
        <v>223</v>
      </c>
      <c r="B41" s="106" t="s">
        <v>233</v>
      </c>
      <c r="C41" s="134" t="s">
        <v>234</v>
      </c>
      <c r="D41" s="143" t="s">
        <v>227</v>
      </c>
      <c r="E41" s="6">
        <v>28800</v>
      </c>
      <c r="F41" s="7">
        <v>17343365.760000002</v>
      </c>
      <c r="G41" s="8">
        <f t="shared" si="1"/>
        <v>7.7712999104243468E-3</v>
      </c>
      <c r="H41" s="105"/>
    </row>
    <row r="42" spans="1:8" ht="30" x14ac:dyDescent="0.25">
      <c r="A42" s="134" t="s">
        <v>193</v>
      </c>
      <c r="B42" s="134" t="s">
        <v>116</v>
      </c>
      <c r="C42" s="134" t="s">
        <v>117</v>
      </c>
      <c r="D42" s="143" t="s">
        <v>44</v>
      </c>
      <c r="E42" s="6">
        <v>2492</v>
      </c>
      <c r="F42" s="7">
        <v>2216908.12</v>
      </c>
      <c r="G42" s="8">
        <f t="shared" si="1"/>
        <v>9.9336300189837006E-4</v>
      </c>
      <c r="H42" s="105"/>
    </row>
    <row r="43" spans="1:8" x14ac:dyDescent="0.25">
      <c r="A43" s="5" t="s">
        <v>242</v>
      </c>
      <c r="B43" s="5" t="s">
        <v>171</v>
      </c>
      <c r="C43" s="129" t="s">
        <v>172</v>
      </c>
      <c r="D43" s="143" t="s">
        <v>40</v>
      </c>
      <c r="E43" s="6">
        <v>6555</v>
      </c>
      <c r="F43" s="7">
        <v>5042092.8899999997</v>
      </c>
      <c r="G43" s="8">
        <f t="shared" si="1"/>
        <v>2.2592855715918561E-3</v>
      </c>
      <c r="H43" s="105"/>
    </row>
    <row r="44" spans="1:8" ht="30" x14ac:dyDescent="0.25">
      <c r="A44" s="5" t="s">
        <v>298</v>
      </c>
      <c r="B44" s="5" t="s">
        <v>114</v>
      </c>
      <c r="C44" s="128" t="s">
        <v>115</v>
      </c>
      <c r="D44" s="143" t="s">
        <v>297</v>
      </c>
      <c r="E44" s="6">
        <v>9900</v>
      </c>
      <c r="F44" s="7">
        <v>7753680</v>
      </c>
      <c r="G44" s="8">
        <f t="shared" si="1"/>
        <v>3.4743067477958234E-3</v>
      </c>
      <c r="H44" s="105"/>
    </row>
    <row r="45" spans="1:8" x14ac:dyDescent="0.25">
      <c r="A45" s="125" t="s">
        <v>329</v>
      </c>
      <c r="B45" s="125" t="s">
        <v>91</v>
      </c>
      <c r="C45" s="125" t="s">
        <v>92</v>
      </c>
      <c r="D45" s="143" t="s">
        <v>331</v>
      </c>
      <c r="E45" s="6">
        <v>10000</v>
      </c>
      <c r="F45" s="7">
        <v>6379000</v>
      </c>
      <c r="G45" s="8">
        <f t="shared" si="1"/>
        <v>2.8583334293122179E-3</v>
      </c>
      <c r="H45" s="105"/>
    </row>
    <row r="46" spans="1:8" x14ac:dyDescent="0.25">
      <c r="A46" s="5" t="s">
        <v>328</v>
      </c>
      <c r="B46" s="5" t="s">
        <v>326</v>
      </c>
      <c r="C46" s="9" t="s">
        <v>327</v>
      </c>
      <c r="D46" s="143" t="s">
        <v>325</v>
      </c>
      <c r="E46" s="6">
        <v>4000</v>
      </c>
      <c r="F46" s="7">
        <v>2489560</v>
      </c>
      <c r="G46" s="8">
        <f t="shared" si="1"/>
        <v>1.1155341859662212E-3</v>
      </c>
      <c r="H46" s="105"/>
    </row>
    <row r="47" spans="1:8" x14ac:dyDescent="0.25">
      <c r="A47" s="5" t="s">
        <v>323</v>
      </c>
      <c r="B47" s="5" t="s">
        <v>322</v>
      </c>
      <c r="C47" s="9" t="s">
        <v>324</v>
      </c>
      <c r="D47" s="143" t="s">
        <v>321</v>
      </c>
      <c r="E47" s="6">
        <v>3033</v>
      </c>
      <c r="F47" s="7">
        <v>2880227.79</v>
      </c>
      <c r="G47" s="8">
        <f t="shared" si="1"/>
        <v>1.2905865145306555E-3</v>
      </c>
      <c r="H47" s="105"/>
    </row>
    <row r="48" spans="1:8" x14ac:dyDescent="0.25">
      <c r="A48" s="5" t="s">
        <v>343</v>
      </c>
      <c r="B48" s="5" t="s">
        <v>91</v>
      </c>
      <c r="C48" s="113" t="s">
        <v>92</v>
      </c>
      <c r="D48" s="143" t="s">
        <v>342</v>
      </c>
      <c r="E48" s="6">
        <v>15300</v>
      </c>
      <c r="F48" s="7">
        <v>14173589.18</v>
      </c>
      <c r="G48" s="8">
        <f t="shared" si="1"/>
        <v>6.3509709619896451E-3</v>
      </c>
      <c r="H48" s="105"/>
    </row>
    <row r="49" spans="1:8" x14ac:dyDescent="0.25">
      <c r="A49" s="134" t="s">
        <v>337</v>
      </c>
      <c r="B49" s="134" t="s">
        <v>336</v>
      </c>
      <c r="C49" s="9" t="s">
        <v>338</v>
      </c>
      <c r="D49" s="143" t="s">
        <v>334</v>
      </c>
      <c r="E49" s="6">
        <v>2000</v>
      </c>
      <c r="F49" s="7">
        <v>1628880</v>
      </c>
      <c r="G49" s="8">
        <f t="shared" si="1"/>
        <v>7.2987649417433542E-4</v>
      </c>
      <c r="H49" s="105"/>
    </row>
    <row r="50" spans="1:8" ht="30" x14ac:dyDescent="0.25">
      <c r="A50" s="5" t="s">
        <v>368</v>
      </c>
      <c r="B50" s="5" t="s">
        <v>369</v>
      </c>
      <c r="C50" s="9" t="s">
        <v>370</v>
      </c>
      <c r="D50" s="143" t="s">
        <v>367</v>
      </c>
      <c r="E50" s="6">
        <v>27500</v>
      </c>
      <c r="F50" s="7">
        <v>28850250</v>
      </c>
      <c r="G50" s="8">
        <f t="shared" si="1"/>
        <v>1.2927360717826433E-2</v>
      </c>
      <c r="H50" s="105"/>
    </row>
    <row r="51" spans="1:8" x14ac:dyDescent="0.25">
      <c r="A51" s="106" t="s">
        <v>360</v>
      </c>
      <c r="B51" s="106" t="s">
        <v>322</v>
      </c>
      <c r="C51" s="9" t="s">
        <v>324</v>
      </c>
      <c r="D51" s="143" t="s">
        <v>361</v>
      </c>
      <c r="E51" s="6">
        <v>2000</v>
      </c>
      <c r="F51" s="7">
        <v>1834440</v>
      </c>
      <c r="G51" s="8">
        <f t="shared" si="1"/>
        <v>8.2198482145595002E-4</v>
      </c>
      <c r="H51" s="105"/>
    </row>
    <row r="52" spans="1:8" x14ac:dyDescent="0.25">
      <c r="A52" s="5" t="s">
        <v>362</v>
      </c>
      <c r="B52" s="5" t="s">
        <v>169</v>
      </c>
      <c r="C52" s="129" t="s">
        <v>170</v>
      </c>
      <c r="D52" s="143" t="s">
        <v>363</v>
      </c>
      <c r="E52" s="6">
        <v>23000</v>
      </c>
      <c r="F52" s="7">
        <v>18935670</v>
      </c>
      <c r="G52" s="8">
        <f t="shared" si="1"/>
        <v>8.4847873596840401E-3</v>
      </c>
      <c r="H52" s="105"/>
    </row>
    <row r="53" spans="1:8" ht="30" x14ac:dyDescent="0.25">
      <c r="A53" s="5" t="s">
        <v>366</v>
      </c>
      <c r="B53" s="5" t="s">
        <v>157</v>
      </c>
      <c r="C53" s="134" t="s">
        <v>158</v>
      </c>
      <c r="D53" s="143" t="s">
        <v>365</v>
      </c>
      <c r="E53" s="6">
        <v>3000</v>
      </c>
      <c r="F53" s="7">
        <v>2615285.0099999998</v>
      </c>
      <c r="G53" s="8">
        <f t="shared" si="1"/>
        <v>1.1718696615867906E-3</v>
      </c>
      <c r="H53" s="105"/>
    </row>
    <row r="54" spans="1:8" ht="30" x14ac:dyDescent="0.25">
      <c r="A54" s="125" t="s">
        <v>381</v>
      </c>
      <c r="B54" s="125" t="s">
        <v>130</v>
      </c>
      <c r="C54" s="129" t="s">
        <v>131</v>
      </c>
      <c r="D54" s="143" t="s">
        <v>374</v>
      </c>
      <c r="E54" s="6">
        <v>28223</v>
      </c>
      <c r="F54" s="7">
        <v>27080532.960000001</v>
      </c>
      <c r="G54" s="8">
        <f t="shared" si="1"/>
        <v>1.2134377275930294E-2</v>
      </c>
      <c r="H54" s="105"/>
    </row>
    <row r="55" spans="1:8" x14ac:dyDescent="0.25">
      <c r="A55" s="5" t="s">
        <v>388</v>
      </c>
      <c r="B55" s="5" t="s">
        <v>122</v>
      </c>
      <c r="C55" s="134" t="s">
        <v>123</v>
      </c>
      <c r="D55" s="143" t="s">
        <v>389</v>
      </c>
      <c r="E55" s="6">
        <v>15000</v>
      </c>
      <c r="F55" s="7">
        <v>14659650</v>
      </c>
      <c r="G55" s="8">
        <f t="shared" si="1"/>
        <v>6.5687674646522738E-3</v>
      </c>
      <c r="H55" s="105"/>
    </row>
    <row r="56" spans="1:8" ht="30" x14ac:dyDescent="0.25">
      <c r="A56" s="143" t="s">
        <v>394</v>
      </c>
      <c r="B56" s="143" t="s">
        <v>339</v>
      </c>
      <c r="C56" s="11">
        <v>1057746555812</v>
      </c>
      <c r="D56" s="143" t="s">
        <v>393</v>
      </c>
      <c r="E56" s="6">
        <v>15000</v>
      </c>
      <c r="F56" s="7">
        <v>14433900</v>
      </c>
      <c r="G56" s="8">
        <f t="shared" si="1"/>
        <v>6.4676123037074188E-3</v>
      </c>
      <c r="H56" s="105"/>
    </row>
    <row r="57" spans="1:8" x14ac:dyDescent="0.25">
      <c r="A57" s="136" t="s">
        <v>425</v>
      </c>
      <c r="B57" s="136" t="s">
        <v>91</v>
      </c>
      <c r="C57" s="143" t="s">
        <v>92</v>
      </c>
      <c r="D57" s="143" t="s">
        <v>426</v>
      </c>
      <c r="E57" s="6">
        <v>19000</v>
      </c>
      <c r="F57" s="7">
        <v>15556060</v>
      </c>
      <c r="G57" s="8">
        <f t="shared" si="1"/>
        <v>6.9704352290933724E-3</v>
      </c>
      <c r="H57" s="105"/>
    </row>
    <row r="58" spans="1:8" x14ac:dyDescent="0.25">
      <c r="A58" s="68" t="s">
        <v>611</v>
      </c>
      <c r="B58" s="68" t="s">
        <v>162</v>
      </c>
      <c r="C58" s="136" t="s">
        <v>163</v>
      </c>
      <c r="D58" s="143" t="s">
        <v>610</v>
      </c>
      <c r="E58" s="6">
        <v>14640</v>
      </c>
      <c r="F58" s="7">
        <v>15041868</v>
      </c>
      <c r="G58" s="8">
        <f t="shared" si="1"/>
        <v>6.740033570105301E-3</v>
      </c>
      <c r="H58" s="105"/>
    </row>
    <row r="59" spans="1:8" ht="30" x14ac:dyDescent="0.25">
      <c r="A59" s="128" t="s">
        <v>403</v>
      </c>
      <c r="B59" s="128" t="s">
        <v>149</v>
      </c>
      <c r="C59" s="134" t="s">
        <v>150</v>
      </c>
      <c r="D59" s="143" t="s">
        <v>404</v>
      </c>
      <c r="E59" s="6">
        <v>12000</v>
      </c>
      <c r="F59" s="7">
        <v>10854000</v>
      </c>
      <c r="G59" s="8">
        <f t="shared" si="1"/>
        <v>4.8635132531360424E-3</v>
      </c>
      <c r="H59" s="105"/>
    </row>
    <row r="60" spans="1:8" x14ac:dyDescent="0.25">
      <c r="A60" s="5" t="s">
        <v>401</v>
      </c>
      <c r="B60" s="5" t="s">
        <v>147</v>
      </c>
      <c r="C60" s="125" t="s">
        <v>148</v>
      </c>
      <c r="D60" s="143" t="s">
        <v>402</v>
      </c>
      <c r="E60" s="6">
        <v>11000</v>
      </c>
      <c r="F60" s="7">
        <v>10106910</v>
      </c>
      <c r="G60" s="8">
        <f t="shared" si="1"/>
        <v>4.5287535225035196E-3</v>
      </c>
      <c r="H60" s="105"/>
    </row>
    <row r="61" spans="1:8" x14ac:dyDescent="0.25">
      <c r="A61" s="128" t="s">
        <v>407</v>
      </c>
      <c r="B61" s="128" t="s">
        <v>145</v>
      </c>
      <c r="C61" s="145" t="s">
        <v>146</v>
      </c>
      <c r="D61" s="143" t="s">
        <v>406</v>
      </c>
      <c r="E61" s="6">
        <v>13000</v>
      </c>
      <c r="F61" s="7">
        <v>11541010</v>
      </c>
      <c r="G61" s="8">
        <f t="shared" si="1"/>
        <v>5.1713520443684904E-3</v>
      </c>
      <c r="H61" s="105"/>
    </row>
    <row r="62" spans="1:8" x14ac:dyDescent="0.25">
      <c r="A62" s="5" t="s">
        <v>398</v>
      </c>
      <c r="B62" s="5" t="s">
        <v>399</v>
      </c>
      <c r="C62" s="9" t="s">
        <v>400</v>
      </c>
      <c r="D62" s="143" t="s">
        <v>397</v>
      </c>
      <c r="E62" s="38">
        <v>7000</v>
      </c>
      <c r="F62" s="7">
        <v>6296640</v>
      </c>
      <c r="G62" s="8">
        <f t="shared" si="1"/>
        <v>2.8214291588563229E-3</v>
      </c>
      <c r="H62" s="105"/>
    </row>
    <row r="63" spans="1:8" x14ac:dyDescent="0.25">
      <c r="A63" s="5" t="s">
        <v>411</v>
      </c>
      <c r="B63" s="5" t="s">
        <v>387</v>
      </c>
      <c r="C63" s="9" t="s">
        <v>386</v>
      </c>
      <c r="D63" s="143" t="s">
        <v>410</v>
      </c>
      <c r="E63" s="6">
        <v>8000</v>
      </c>
      <c r="F63" s="7">
        <v>8103920</v>
      </c>
      <c r="G63" s="8">
        <f t="shared" si="1"/>
        <v>3.6312439950575122E-3</v>
      </c>
      <c r="H63" s="105"/>
    </row>
    <row r="64" spans="1:8" ht="30" x14ac:dyDescent="0.25">
      <c r="A64" s="5" t="s">
        <v>486</v>
      </c>
      <c r="B64" s="5" t="s">
        <v>105</v>
      </c>
      <c r="C64" s="136" t="s">
        <v>106</v>
      </c>
      <c r="D64" s="143" t="s">
        <v>485</v>
      </c>
      <c r="E64" s="6">
        <v>14500</v>
      </c>
      <c r="F64" s="7">
        <v>14482890</v>
      </c>
      <c r="G64" s="8">
        <f t="shared" si="1"/>
        <v>6.4895639818234249E-3</v>
      </c>
      <c r="H64" s="105"/>
    </row>
    <row r="65" spans="1:8" ht="30" x14ac:dyDescent="0.25">
      <c r="A65" s="5" t="s">
        <v>422</v>
      </c>
      <c r="B65" s="5" t="s">
        <v>130</v>
      </c>
      <c r="C65" s="136" t="s">
        <v>131</v>
      </c>
      <c r="D65" s="143" t="s">
        <v>415</v>
      </c>
      <c r="E65" s="6">
        <v>15000</v>
      </c>
      <c r="F65" s="7">
        <v>15346950</v>
      </c>
      <c r="G65" s="8">
        <f t="shared" si="1"/>
        <v>6.8767362004990033E-3</v>
      </c>
      <c r="H65" s="105"/>
    </row>
    <row r="66" spans="1:8" x14ac:dyDescent="0.25">
      <c r="A66" s="145" t="s">
        <v>416</v>
      </c>
      <c r="B66" s="145" t="s">
        <v>162</v>
      </c>
      <c r="C66" s="145" t="s">
        <v>163</v>
      </c>
      <c r="D66" s="145" t="s">
        <v>417</v>
      </c>
      <c r="E66" s="6">
        <v>18000</v>
      </c>
      <c r="F66" s="7">
        <v>16204500</v>
      </c>
      <c r="G66" s="8">
        <f t="shared" si="1"/>
        <v>7.260991386626405E-3</v>
      </c>
      <c r="H66" s="105"/>
    </row>
    <row r="67" spans="1:8" ht="30" x14ac:dyDescent="0.25">
      <c r="A67" s="5" t="s">
        <v>438</v>
      </c>
      <c r="B67" s="5" t="s">
        <v>149</v>
      </c>
      <c r="C67" s="125" t="s">
        <v>150</v>
      </c>
      <c r="D67" s="143" t="s">
        <v>437</v>
      </c>
      <c r="E67" s="6">
        <v>20000</v>
      </c>
      <c r="F67" s="7">
        <v>18201400</v>
      </c>
      <c r="G67" s="8">
        <f t="shared" si="1"/>
        <v>8.1557720771725049E-3</v>
      </c>
      <c r="H67" s="105"/>
    </row>
    <row r="68" spans="1:8" x14ac:dyDescent="0.25">
      <c r="A68" s="115" t="s">
        <v>435</v>
      </c>
      <c r="B68" s="115" t="s">
        <v>434</v>
      </c>
      <c r="C68" s="9" t="s">
        <v>436</v>
      </c>
      <c r="D68" s="143" t="s">
        <v>433</v>
      </c>
      <c r="E68" s="38">
        <v>10000</v>
      </c>
      <c r="F68" s="7">
        <v>9266300</v>
      </c>
      <c r="G68" s="8">
        <f t="shared" si="1"/>
        <v>4.1520888941896546E-3</v>
      </c>
      <c r="H68" s="105"/>
    </row>
    <row r="69" spans="1:8" x14ac:dyDescent="0.25">
      <c r="A69" s="134" t="s">
        <v>432</v>
      </c>
      <c r="B69" s="134" t="s">
        <v>387</v>
      </c>
      <c r="C69" s="9" t="s">
        <v>386</v>
      </c>
      <c r="D69" s="143" t="s">
        <v>431</v>
      </c>
      <c r="E69" s="6">
        <v>10000</v>
      </c>
      <c r="F69" s="7">
        <v>9084500</v>
      </c>
      <c r="G69" s="8">
        <f t="shared" ref="G69:G100" si="2">F69/$F$217</f>
        <v>4.0706270635815717E-3</v>
      </c>
      <c r="H69" s="105"/>
    </row>
    <row r="70" spans="1:8" ht="30" x14ac:dyDescent="0.25">
      <c r="A70" s="129" t="s">
        <v>454</v>
      </c>
      <c r="B70" s="129" t="s">
        <v>280</v>
      </c>
      <c r="C70" s="143" t="s">
        <v>161</v>
      </c>
      <c r="D70" s="143" t="s">
        <v>453</v>
      </c>
      <c r="E70" s="6">
        <v>14500</v>
      </c>
      <c r="F70" s="7">
        <v>12194065</v>
      </c>
      <c r="G70" s="8">
        <f t="shared" si="2"/>
        <v>5.4639761136081036E-3</v>
      </c>
      <c r="H70" s="105"/>
    </row>
    <row r="71" spans="1:8" ht="30" x14ac:dyDescent="0.25">
      <c r="A71" s="5" t="s">
        <v>448</v>
      </c>
      <c r="B71" s="5" t="s">
        <v>114</v>
      </c>
      <c r="C71" s="136" t="s">
        <v>115</v>
      </c>
      <c r="D71" s="143" t="s">
        <v>447</v>
      </c>
      <c r="E71" s="6">
        <v>74664</v>
      </c>
      <c r="F71" s="7">
        <v>73143840.959999993</v>
      </c>
      <c r="G71" s="8">
        <f t="shared" si="2"/>
        <v>3.2774648967591198E-2</v>
      </c>
      <c r="H71" s="105"/>
    </row>
    <row r="72" spans="1:8" x14ac:dyDescent="0.25">
      <c r="A72" s="5" t="s">
        <v>456</v>
      </c>
      <c r="B72" s="5" t="s">
        <v>134</v>
      </c>
      <c r="C72" s="134" t="s">
        <v>135</v>
      </c>
      <c r="D72" s="143" t="s">
        <v>455</v>
      </c>
      <c r="E72" s="6">
        <v>8709</v>
      </c>
      <c r="F72" s="7">
        <v>8870900.3100000005</v>
      </c>
      <c r="G72" s="8">
        <f t="shared" si="2"/>
        <v>3.9749162727965382E-3</v>
      </c>
      <c r="H72" s="105"/>
    </row>
    <row r="73" spans="1:8" ht="30" x14ac:dyDescent="0.25">
      <c r="A73" s="5" t="s">
        <v>569</v>
      </c>
      <c r="B73" s="5" t="s">
        <v>109</v>
      </c>
      <c r="C73" s="123" t="s">
        <v>110</v>
      </c>
      <c r="D73" s="142" t="s">
        <v>568</v>
      </c>
      <c r="E73" s="6">
        <v>1178</v>
      </c>
      <c r="F73" s="7">
        <v>1185821.92</v>
      </c>
      <c r="G73" s="8">
        <f t="shared" si="2"/>
        <v>5.3134886896805122E-4</v>
      </c>
      <c r="H73" s="105"/>
    </row>
    <row r="74" spans="1:8" x14ac:dyDescent="0.25">
      <c r="A74" s="115" t="s">
        <v>461</v>
      </c>
      <c r="B74" s="115" t="s">
        <v>169</v>
      </c>
      <c r="C74" s="129" t="s">
        <v>170</v>
      </c>
      <c r="D74" s="143" t="s">
        <v>457</v>
      </c>
      <c r="E74" s="6">
        <v>10200</v>
      </c>
      <c r="F74" s="7">
        <v>9936534</v>
      </c>
      <c r="G74" s="8">
        <f t="shared" si="2"/>
        <v>4.4524106135283665E-3</v>
      </c>
      <c r="H74" s="105"/>
    </row>
    <row r="75" spans="1:8" ht="30" x14ac:dyDescent="0.25">
      <c r="A75" s="125" t="s">
        <v>470</v>
      </c>
      <c r="B75" s="125" t="s">
        <v>280</v>
      </c>
      <c r="C75" s="134" t="s">
        <v>161</v>
      </c>
      <c r="D75" s="143" t="s">
        <v>469</v>
      </c>
      <c r="E75" s="6">
        <v>30000</v>
      </c>
      <c r="F75" s="7">
        <v>25043700</v>
      </c>
      <c r="G75" s="8">
        <f t="shared" si="2"/>
        <v>1.1221703229921052E-2</v>
      </c>
      <c r="H75" s="105"/>
    </row>
    <row r="76" spans="1:8" ht="30" x14ac:dyDescent="0.25">
      <c r="A76" s="5" t="s">
        <v>474</v>
      </c>
      <c r="B76" s="5" t="s">
        <v>369</v>
      </c>
      <c r="C76" s="9" t="s">
        <v>370</v>
      </c>
      <c r="D76" s="143" t="s">
        <v>473</v>
      </c>
      <c r="E76" s="6">
        <v>15000</v>
      </c>
      <c r="F76" s="7">
        <v>12780150</v>
      </c>
      <c r="G76" s="8">
        <f t="shared" si="2"/>
        <v>5.726591938646268E-3</v>
      </c>
      <c r="H76" s="105"/>
    </row>
    <row r="77" spans="1:8" ht="30" x14ac:dyDescent="0.25">
      <c r="A77" s="5" t="s">
        <v>476</v>
      </c>
      <c r="B77" s="5" t="s">
        <v>280</v>
      </c>
      <c r="C77" s="143" t="s">
        <v>161</v>
      </c>
      <c r="D77" s="143" t="s">
        <v>475</v>
      </c>
      <c r="E77" s="6">
        <v>7000</v>
      </c>
      <c r="F77" s="7">
        <v>6007610</v>
      </c>
      <c r="G77" s="8">
        <f t="shared" si="2"/>
        <v>2.6919191869055298E-3</v>
      </c>
      <c r="H77" s="105"/>
    </row>
    <row r="78" spans="1:8" x14ac:dyDescent="0.25">
      <c r="A78" s="58" t="s">
        <v>520</v>
      </c>
      <c r="B78" s="58" t="s">
        <v>169</v>
      </c>
      <c r="C78" s="136" t="s">
        <v>170</v>
      </c>
      <c r="D78" s="143" t="s">
        <v>512</v>
      </c>
      <c r="E78" s="6">
        <v>19216</v>
      </c>
      <c r="F78" s="7">
        <v>18599166.399999999</v>
      </c>
      <c r="G78" s="8">
        <f t="shared" si="2"/>
        <v>8.3340051855244675E-3</v>
      </c>
      <c r="H78" s="105"/>
    </row>
    <row r="79" spans="1:8" x14ac:dyDescent="0.25">
      <c r="A79" s="5" t="s">
        <v>480</v>
      </c>
      <c r="B79" s="5" t="s">
        <v>138</v>
      </c>
      <c r="C79" s="136" t="s">
        <v>139</v>
      </c>
      <c r="D79" s="143" t="s">
        <v>479</v>
      </c>
      <c r="E79" s="6">
        <v>1019</v>
      </c>
      <c r="F79" s="7">
        <v>993107.21</v>
      </c>
      <c r="G79" s="8">
        <f t="shared" si="2"/>
        <v>4.4499632187395969E-4</v>
      </c>
      <c r="H79" s="105"/>
    </row>
    <row r="80" spans="1:8" x14ac:dyDescent="0.25">
      <c r="A80" s="129" t="s">
        <v>483</v>
      </c>
      <c r="B80" s="129" t="s">
        <v>147</v>
      </c>
      <c r="C80" s="136" t="s">
        <v>148</v>
      </c>
      <c r="D80" s="143" t="s">
        <v>482</v>
      </c>
      <c r="E80" s="6">
        <v>888</v>
      </c>
      <c r="F80" s="7">
        <v>850650.72</v>
      </c>
      <c r="G80" s="8">
        <f t="shared" si="2"/>
        <v>3.811637230983708E-4</v>
      </c>
      <c r="H80" s="105"/>
    </row>
    <row r="81" spans="1:8" ht="30" x14ac:dyDescent="0.25">
      <c r="A81" s="129" t="s">
        <v>528</v>
      </c>
      <c r="B81" s="129" t="s">
        <v>529</v>
      </c>
      <c r="C81" s="9" t="s">
        <v>530</v>
      </c>
      <c r="D81" s="143" t="s">
        <v>527</v>
      </c>
      <c r="E81" s="6">
        <v>4263</v>
      </c>
      <c r="F81" s="7">
        <v>4202294.88</v>
      </c>
      <c r="G81" s="8">
        <f t="shared" si="2"/>
        <v>1.8829847837171306E-3</v>
      </c>
      <c r="H81" s="105"/>
    </row>
    <row r="82" spans="1:8" x14ac:dyDescent="0.25">
      <c r="A82" s="129" t="s">
        <v>488</v>
      </c>
      <c r="B82" s="129" t="s">
        <v>147</v>
      </c>
      <c r="C82" s="143" t="s">
        <v>148</v>
      </c>
      <c r="D82" s="143" t="s">
        <v>487</v>
      </c>
      <c r="E82" s="6">
        <v>10000</v>
      </c>
      <c r="F82" s="7">
        <v>10151800</v>
      </c>
      <c r="G82" s="8">
        <f t="shared" si="2"/>
        <v>4.5488680526245143E-3</v>
      </c>
      <c r="H82" s="105"/>
    </row>
    <row r="83" spans="1:8" x14ac:dyDescent="0.25">
      <c r="A83" s="87" t="s">
        <v>490</v>
      </c>
      <c r="B83" s="87" t="s">
        <v>103</v>
      </c>
      <c r="C83" s="9" t="s">
        <v>104</v>
      </c>
      <c r="D83" s="143" t="s">
        <v>489</v>
      </c>
      <c r="E83" s="6">
        <v>20000</v>
      </c>
      <c r="F83" s="7">
        <v>19533600</v>
      </c>
      <c r="G83" s="8">
        <f t="shared" si="2"/>
        <v>8.75271075008828E-3</v>
      </c>
      <c r="H83" s="105"/>
    </row>
    <row r="84" spans="1:8" x14ac:dyDescent="0.25">
      <c r="A84" s="68" t="s">
        <v>551</v>
      </c>
      <c r="B84" s="68" t="s">
        <v>147</v>
      </c>
      <c r="C84" s="143" t="s">
        <v>148</v>
      </c>
      <c r="D84" s="143" t="s">
        <v>550</v>
      </c>
      <c r="E84" s="6">
        <v>117</v>
      </c>
      <c r="F84" s="7">
        <v>120881.32</v>
      </c>
      <c r="G84" s="8">
        <f t="shared" si="2"/>
        <v>5.4165091383506448E-5</v>
      </c>
      <c r="H84" s="105"/>
    </row>
    <row r="85" spans="1:8" ht="30" x14ac:dyDescent="0.25">
      <c r="A85" s="5" t="s">
        <v>499</v>
      </c>
      <c r="B85" s="5" t="s">
        <v>500</v>
      </c>
      <c r="C85" s="9" t="s">
        <v>501</v>
      </c>
      <c r="D85" s="143" t="s">
        <v>498</v>
      </c>
      <c r="E85" s="38">
        <v>15725</v>
      </c>
      <c r="F85" s="7">
        <v>14459452</v>
      </c>
      <c r="G85" s="8">
        <f t="shared" si="2"/>
        <v>6.4790617684802338E-3</v>
      </c>
      <c r="H85" s="105"/>
    </row>
    <row r="86" spans="1:8" x14ac:dyDescent="0.25">
      <c r="A86" s="5" t="s">
        <v>507</v>
      </c>
      <c r="B86" s="5" t="s">
        <v>508</v>
      </c>
      <c r="C86" s="9" t="s">
        <v>509</v>
      </c>
      <c r="D86" s="143" t="s">
        <v>506</v>
      </c>
      <c r="E86" s="6">
        <v>10000</v>
      </c>
      <c r="F86" s="7">
        <v>10121500</v>
      </c>
      <c r="G86" s="8">
        <f t="shared" si="2"/>
        <v>4.5352910808564998E-3</v>
      </c>
      <c r="H86" s="105"/>
    </row>
    <row r="87" spans="1:8" ht="30" x14ac:dyDescent="0.25">
      <c r="A87" s="132" t="s">
        <v>519</v>
      </c>
      <c r="B87" s="132" t="s">
        <v>109</v>
      </c>
      <c r="C87" s="143" t="s">
        <v>110</v>
      </c>
      <c r="D87" s="142" t="s">
        <v>515</v>
      </c>
      <c r="E87" s="6">
        <v>10000</v>
      </c>
      <c r="F87" s="7">
        <v>10023200</v>
      </c>
      <c r="G87" s="8">
        <f t="shared" si="2"/>
        <v>4.4912443374639007E-3</v>
      </c>
      <c r="H87" s="105"/>
    </row>
    <row r="88" spans="1:8" ht="30" x14ac:dyDescent="0.25">
      <c r="A88" s="132" t="s">
        <v>517</v>
      </c>
      <c r="B88" s="132" t="s">
        <v>521</v>
      </c>
      <c r="C88" s="9" t="s">
        <v>443</v>
      </c>
      <c r="D88" s="143" t="s">
        <v>516</v>
      </c>
      <c r="E88" s="6">
        <v>51840</v>
      </c>
      <c r="F88" s="7">
        <v>50503046.399999999</v>
      </c>
      <c r="G88" s="8">
        <f t="shared" si="2"/>
        <v>2.2629651325791828E-2</v>
      </c>
      <c r="H88" s="105"/>
    </row>
    <row r="89" spans="1:8" x14ac:dyDescent="0.25">
      <c r="A89" s="132" t="s">
        <v>532</v>
      </c>
      <c r="B89" s="132" t="s">
        <v>138</v>
      </c>
      <c r="C89" s="143" t="s">
        <v>139</v>
      </c>
      <c r="D89" s="143" t="s">
        <v>531</v>
      </c>
      <c r="E89" s="6">
        <v>220</v>
      </c>
      <c r="F89" s="7">
        <v>207061.8</v>
      </c>
      <c r="G89" s="8">
        <f t="shared" si="2"/>
        <v>9.2781261149641102E-5</v>
      </c>
      <c r="H89" s="105"/>
    </row>
    <row r="90" spans="1:8" ht="30" x14ac:dyDescent="0.25">
      <c r="A90" s="132" t="s">
        <v>533</v>
      </c>
      <c r="B90" s="132" t="s">
        <v>534</v>
      </c>
      <c r="C90" s="9" t="s">
        <v>158</v>
      </c>
      <c r="D90" s="143" t="s">
        <v>523</v>
      </c>
      <c r="E90" s="6">
        <v>21917</v>
      </c>
      <c r="F90" s="7">
        <v>21408744.77</v>
      </c>
      <c r="G90" s="8">
        <f t="shared" si="2"/>
        <v>9.5929347633961614E-3</v>
      </c>
      <c r="H90" s="105"/>
    </row>
    <row r="91" spans="1:8" ht="30" x14ac:dyDescent="0.25">
      <c r="A91" s="5" t="s">
        <v>526</v>
      </c>
      <c r="B91" s="5" t="s">
        <v>369</v>
      </c>
      <c r="C91" s="9" t="s">
        <v>370</v>
      </c>
      <c r="D91" s="143" t="s">
        <v>525</v>
      </c>
      <c r="E91" s="6">
        <v>5625</v>
      </c>
      <c r="F91" s="7">
        <v>4852800</v>
      </c>
      <c r="G91" s="8">
        <f t="shared" si="2"/>
        <v>2.1744662902910068E-3</v>
      </c>
      <c r="H91" s="105"/>
    </row>
    <row r="92" spans="1:8" x14ac:dyDescent="0.25">
      <c r="A92" s="66" t="s">
        <v>536</v>
      </c>
      <c r="B92" s="66" t="s">
        <v>147</v>
      </c>
      <c r="C92" s="143" t="s">
        <v>148</v>
      </c>
      <c r="D92" s="143" t="s">
        <v>537</v>
      </c>
      <c r="E92" s="6">
        <v>3000</v>
      </c>
      <c r="F92" s="7">
        <v>3140271.48</v>
      </c>
      <c r="G92" s="8">
        <f t="shared" si="2"/>
        <v>1.4071081593352804E-3</v>
      </c>
      <c r="H92" s="105"/>
    </row>
    <row r="93" spans="1:8" x14ac:dyDescent="0.25">
      <c r="A93" s="136" t="s">
        <v>539</v>
      </c>
      <c r="B93" s="136" t="s">
        <v>134</v>
      </c>
      <c r="C93" s="136" t="s">
        <v>135</v>
      </c>
      <c r="D93" s="143" t="s">
        <v>538</v>
      </c>
      <c r="E93" s="6">
        <v>1041</v>
      </c>
      <c r="F93" s="7">
        <v>1031183.37</v>
      </c>
      <c r="G93" s="8">
        <f t="shared" si="2"/>
        <v>4.6205767333780054E-4</v>
      </c>
      <c r="H93" s="105"/>
    </row>
    <row r="94" spans="1:8" x14ac:dyDescent="0.25">
      <c r="A94" s="5" t="s">
        <v>571</v>
      </c>
      <c r="B94" s="5" t="s">
        <v>103</v>
      </c>
      <c r="C94" s="9" t="s">
        <v>104</v>
      </c>
      <c r="D94" s="143" t="s">
        <v>570</v>
      </c>
      <c r="E94" s="6">
        <v>798</v>
      </c>
      <c r="F94" s="7">
        <v>759831.66</v>
      </c>
      <c r="G94" s="8">
        <f t="shared" si="2"/>
        <v>3.4046907578426014E-4</v>
      </c>
      <c r="H94" s="105"/>
    </row>
    <row r="95" spans="1:8" ht="30" x14ac:dyDescent="0.25">
      <c r="A95" s="87" t="s">
        <v>552</v>
      </c>
      <c r="B95" s="87" t="s">
        <v>545</v>
      </c>
      <c r="C95" s="9" t="s">
        <v>546</v>
      </c>
      <c r="D95" s="143" t="s">
        <v>542</v>
      </c>
      <c r="E95" s="6">
        <v>10750</v>
      </c>
      <c r="F95" s="7">
        <v>10693885</v>
      </c>
      <c r="G95" s="8">
        <f t="shared" si="2"/>
        <v>4.7917681430820645E-3</v>
      </c>
      <c r="H95" s="105"/>
    </row>
    <row r="96" spans="1:8" x14ac:dyDescent="0.25">
      <c r="A96" s="67" t="s">
        <v>547</v>
      </c>
      <c r="B96" s="67" t="s">
        <v>147</v>
      </c>
      <c r="C96" s="143" t="s">
        <v>148</v>
      </c>
      <c r="D96" s="143" t="s">
        <v>543</v>
      </c>
      <c r="E96" s="6">
        <v>10000</v>
      </c>
      <c r="F96" s="7">
        <v>10037800</v>
      </c>
      <c r="G96" s="8">
        <f t="shared" si="2"/>
        <v>4.4977863766656502E-3</v>
      </c>
      <c r="H96" s="105"/>
    </row>
    <row r="97" spans="1:8" x14ac:dyDescent="0.25">
      <c r="A97" s="75" t="s">
        <v>553</v>
      </c>
      <c r="B97" s="75" t="s">
        <v>549</v>
      </c>
      <c r="C97" s="9" t="s">
        <v>412</v>
      </c>
      <c r="D97" s="143" t="s">
        <v>548</v>
      </c>
      <c r="E97" s="6">
        <v>6000</v>
      </c>
      <c r="F97" s="7">
        <v>6038880</v>
      </c>
      <c r="G97" s="8">
        <f t="shared" si="2"/>
        <v>2.7059308010040709E-3</v>
      </c>
      <c r="H97" s="105"/>
    </row>
    <row r="98" spans="1:8" ht="30" x14ac:dyDescent="0.25">
      <c r="A98" s="75" t="s">
        <v>557</v>
      </c>
      <c r="B98" s="75" t="s">
        <v>114</v>
      </c>
      <c r="C98" s="143" t="s">
        <v>115</v>
      </c>
      <c r="D98" s="143" t="s">
        <v>556</v>
      </c>
      <c r="E98" s="6">
        <v>12995</v>
      </c>
      <c r="F98" s="7">
        <v>13075569</v>
      </c>
      <c r="G98" s="8">
        <f t="shared" si="2"/>
        <v>5.858964724875142E-3</v>
      </c>
      <c r="H98" s="105"/>
    </row>
    <row r="99" spans="1:8" x14ac:dyDescent="0.25">
      <c r="A99" s="121" t="s">
        <v>559</v>
      </c>
      <c r="B99" s="121" t="s">
        <v>399</v>
      </c>
      <c r="C99" s="9" t="s">
        <v>400</v>
      </c>
      <c r="D99" s="143" t="s">
        <v>558</v>
      </c>
      <c r="E99" s="38">
        <v>8300</v>
      </c>
      <c r="F99" s="7">
        <v>7376542</v>
      </c>
      <c r="G99" s="8">
        <f t="shared" si="2"/>
        <v>3.305316913517104E-3</v>
      </c>
      <c r="H99" s="105"/>
    </row>
    <row r="100" spans="1:8" x14ac:dyDescent="0.25">
      <c r="A100" s="68" t="s">
        <v>562</v>
      </c>
      <c r="B100" s="68" t="s">
        <v>561</v>
      </c>
      <c r="C100" s="9" t="s">
        <v>563</v>
      </c>
      <c r="D100" s="143" t="s">
        <v>560</v>
      </c>
      <c r="E100" s="6">
        <v>15900</v>
      </c>
      <c r="F100" s="7">
        <v>15993810</v>
      </c>
      <c r="G100" s="8">
        <f t="shared" si="2"/>
        <v>7.1665843839266415E-3</v>
      </c>
      <c r="H100" s="105"/>
    </row>
    <row r="101" spans="1:8" x14ac:dyDescent="0.25">
      <c r="A101" s="115" t="s">
        <v>565</v>
      </c>
      <c r="B101" s="115" t="s">
        <v>153</v>
      </c>
      <c r="C101" s="143" t="s">
        <v>154</v>
      </c>
      <c r="D101" s="143" t="s">
        <v>564</v>
      </c>
      <c r="E101" s="6">
        <v>21000</v>
      </c>
      <c r="F101" s="7">
        <v>20774040</v>
      </c>
      <c r="G101" s="8">
        <f t="shared" ref="G101:G132" si="3">F101/$F$217</f>
        <v>9.3085331547059398E-3</v>
      </c>
      <c r="H101" s="105"/>
    </row>
    <row r="102" spans="1:8" ht="30" x14ac:dyDescent="0.25">
      <c r="A102" s="87" t="s">
        <v>581</v>
      </c>
      <c r="B102" s="87" t="s">
        <v>534</v>
      </c>
      <c r="C102" s="9" t="s">
        <v>158</v>
      </c>
      <c r="D102" s="143" t="s">
        <v>573</v>
      </c>
      <c r="E102" s="6">
        <v>10000</v>
      </c>
      <c r="F102" s="7">
        <v>9941100</v>
      </c>
      <c r="G102" s="8">
        <f t="shared" si="3"/>
        <v>4.4544565690759824E-3</v>
      </c>
      <c r="H102" s="105"/>
    </row>
    <row r="103" spans="1:8" ht="30" x14ac:dyDescent="0.25">
      <c r="A103" s="127" t="s">
        <v>576</v>
      </c>
      <c r="B103" s="127" t="s">
        <v>149</v>
      </c>
      <c r="C103" s="9" t="s">
        <v>150</v>
      </c>
      <c r="D103" s="143" t="s">
        <v>575</v>
      </c>
      <c r="E103" s="6">
        <v>18857</v>
      </c>
      <c r="F103" s="7">
        <v>19123637.98</v>
      </c>
      <c r="G103" s="8">
        <f t="shared" si="3"/>
        <v>8.5690129688507262E-3</v>
      </c>
      <c r="H103" s="105"/>
    </row>
    <row r="104" spans="1:8" x14ac:dyDescent="0.25">
      <c r="A104" s="127" t="s">
        <v>587</v>
      </c>
      <c r="B104" s="127" t="s">
        <v>122</v>
      </c>
      <c r="C104" s="143" t="s">
        <v>123</v>
      </c>
      <c r="D104" s="143" t="s">
        <v>586</v>
      </c>
      <c r="E104" s="6">
        <v>5000</v>
      </c>
      <c r="F104" s="7">
        <v>5058800</v>
      </c>
      <c r="G104" s="8">
        <f t="shared" si="3"/>
        <v>2.2667717749184275E-3</v>
      </c>
      <c r="H104" s="105"/>
    </row>
    <row r="105" spans="1:8" x14ac:dyDescent="0.25">
      <c r="A105" s="145" t="s">
        <v>612</v>
      </c>
      <c r="B105" s="145" t="s">
        <v>628</v>
      </c>
      <c r="C105" s="9" t="s">
        <v>629</v>
      </c>
      <c r="D105" s="145" t="s">
        <v>613</v>
      </c>
      <c r="E105" s="6">
        <v>5000</v>
      </c>
      <c r="F105" s="7">
        <v>5028600</v>
      </c>
      <c r="G105" s="8">
        <f t="shared" si="3"/>
        <v>2.2532396116380967E-3</v>
      </c>
      <c r="H105" s="105"/>
    </row>
    <row r="106" spans="1:8" ht="33.75" customHeight="1" x14ac:dyDescent="0.25">
      <c r="A106" s="145" t="s">
        <v>630</v>
      </c>
      <c r="B106" s="145" t="s">
        <v>521</v>
      </c>
      <c r="C106" s="9" t="s">
        <v>631</v>
      </c>
      <c r="D106" s="145" t="s">
        <v>615</v>
      </c>
      <c r="E106" s="6">
        <v>21000</v>
      </c>
      <c r="F106" s="7">
        <v>21111300</v>
      </c>
      <c r="G106" s="8"/>
      <c r="H106" s="105"/>
    </row>
    <row r="107" spans="1:8" ht="16.5" customHeight="1" x14ac:dyDescent="0.25">
      <c r="A107" s="5" t="s">
        <v>175</v>
      </c>
      <c r="B107" s="5"/>
      <c r="C107" s="5"/>
      <c r="D107" s="143"/>
      <c r="E107" s="6"/>
      <c r="F107" s="7">
        <f>SUM(F5:F106)</f>
        <v>1344272235.7099998</v>
      </c>
      <c r="G107" s="8">
        <f>F107/$F$217</f>
        <v>0.60234805916698009</v>
      </c>
      <c r="H107" s="105"/>
    </row>
    <row r="108" spans="1:8" ht="16.5" customHeight="1" x14ac:dyDescent="0.25">
      <c r="A108" s="13"/>
      <c r="B108" s="13"/>
      <c r="C108" s="13"/>
      <c r="D108" s="13"/>
      <c r="E108" s="14"/>
      <c r="F108" s="15"/>
      <c r="G108" s="16"/>
      <c r="H108" s="105"/>
    </row>
    <row r="109" spans="1:8" ht="16.5" customHeight="1" x14ac:dyDescent="0.25">
      <c r="A109" s="17" t="s">
        <v>246</v>
      </c>
      <c r="B109" s="13"/>
      <c r="C109" s="13"/>
      <c r="D109" s="13"/>
      <c r="E109" s="14"/>
      <c r="F109" s="15"/>
      <c r="G109" s="16"/>
      <c r="H109" s="105"/>
    </row>
    <row r="110" spans="1:8" ht="45" x14ac:dyDescent="0.25">
      <c r="A110" s="5" t="s">
        <v>0</v>
      </c>
      <c r="B110" s="5" t="s">
        <v>20</v>
      </c>
      <c r="C110" s="5" t="s">
        <v>1</v>
      </c>
      <c r="D110" s="143" t="s">
        <v>22</v>
      </c>
      <c r="E110" s="5" t="s">
        <v>10</v>
      </c>
      <c r="F110" s="5" t="s">
        <v>6</v>
      </c>
      <c r="G110" s="5" t="s">
        <v>244</v>
      </c>
      <c r="H110" s="105"/>
    </row>
    <row r="111" spans="1:8" x14ac:dyDescent="0.25">
      <c r="A111" s="121" t="s">
        <v>218</v>
      </c>
      <c r="B111" s="5" t="s">
        <v>138</v>
      </c>
      <c r="C111" s="121" t="s">
        <v>139</v>
      </c>
      <c r="D111" s="143" t="s">
        <v>86</v>
      </c>
      <c r="E111" s="6">
        <v>20000</v>
      </c>
      <c r="F111" s="7">
        <v>4558000</v>
      </c>
      <c r="G111" s="8">
        <f t="shared" ref="G111:G118" si="4">F111/$F$217</f>
        <v>2.0423708686008921E-3</v>
      </c>
      <c r="H111" s="105"/>
    </row>
    <row r="112" spans="1:8" ht="30" x14ac:dyDescent="0.25">
      <c r="A112" s="5" t="s">
        <v>217</v>
      </c>
      <c r="B112" s="5" t="s">
        <v>166</v>
      </c>
      <c r="C112" s="5" t="s">
        <v>167</v>
      </c>
      <c r="D112" s="143" t="s">
        <v>85</v>
      </c>
      <c r="E112" s="6">
        <v>3090</v>
      </c>
      <c r="F112" s="7">
        <v>22155300</v>
      </c>
      <c r="G112" s="8">
        <f t="shared" si="4"/>
        <v>9.9274548716791009E-3</v>
      </c>
      <c r="H112" s="105"/>
    </row>
    <row r="113" spans="1:8" x14ac:dyDescent="0.25">
      <c r="A113" s="5" t="s">
        <v>222</v>
      </c>
      <c r="B113" s="5" t="s">
        <v>162</v>
      </c>
      <c r="C113" s="5" t="s">
        <v>163</v>
      </c>
      <c r="D113" s="143" t="s">
        <v>89</v>
      </c>
      <c r="E113" s="6">
        <v>70000</v>
      </c>
      <c r="F113" s="7">
        <v>19650400</v>
      </c>
      <c r="G113" s="8">
        <f t="shared" si="4"/>
        <v>8.8050470637022742E-3</v>
      </c>
      <c r="H113" s="105"/>
    </row>
    <row r="114" spans="1:8" ht="32.25" customHeight="1" x14ac:dyDescent="0.25">
      <c r="A114" s="5" t="s">
        <v>221</v>
      </c>
      <c r="B114" s="5" t="s">
        <v>155</v>
      </c>
      <c r="C114" s="5" t="s">
        <v>156</v>
      </c>
      <c r="D114" s="143" t="s">
        <v>90</v>
      </c>
      <c r="E114" s="6">
        <v>4200</v>
      </c>
      <c r="F114" s="7">
        <v>2872380</v>
      </c>
      <c r="G114" s="8">
        <f t="shared" si="4"/>
        <v>1.287070038515101E-3</v>
      </c>
      <c r="H114" s="105"/>
    </row>
    <row r="115" spans="1:8" x14ac:dyDescent="0.25">
      <c r="A115" s="5" t="s">
        <v>309</v>
      </c>
      <c r="B115" s="5" t="s">
        <v>151</v>
      </c>
      <c r="C115" s="5" t="s">
        <v>152</v>
      </c>
      <c r="D115" s="137" t="s">
        <v>306</v>
      </c>
      <c r="E115" s="6">
        <v>1000</v>
      </c>
      <c r="F115" s="7">
        <v>1210200</v>
      </c>
      <c r="G115" s="8">
        <f t="shared" si="4"/>
        <v>5.4227231794225521E-4</v>
      </c>
      <c r="H115" s="105"/>
    </row>
    <row r="116" spans="1:8" ht="31.5" customHeight="1" x14ac:dyDescent="0.25">
      <c r="A116" s="5" t="s">
        <v>319</v>
      </c>
      <c r="B116" s="5" t="s">
        <v>318</v>
      </c>
      <c r="C116" s="18">
        <v>1027402166835</v>
      </c>
      <c r="D116" s="137" t="s">
        <v>317</v>
      </c>
      <c r="E116" s="6">
        <v>22000</v>
      </c>
      <c r="F116" s="7">
        <v>771870</v>
      </c>
      <c r="G116" s="8">
        <f t="shared" si="4"/>
        <v>3.4586327388042351E-4</v>
      </c>
      <c r="H116" s="105"/>
    </row>
    <row r="117" spans="1:8" ht="30" x14ac:dyDescent="0.25">
      <c r="A117" s="5" t="s">
        <v>219</v>
      </c>
      <c r="B117" s="5" t="s">
        <v>143</v>
      </c>
      <c r="C117" s="5" t="s">
        <v>144</v>
      </c>
      <c r="D117" s="137" t="s">
        <v>88</v>
      </c>
      <c r="E117" s="6">
        <v>2704</v>
      </c>
      <c r="F117" s="7">
        <v>1424061.6</v>
      </c>
      <c r="G117" s="8">
        <f t="shared" si="4"/>
        <v>6.3810046663737962E-4</v>
      </c>
      <c r="H117" s="105"/>
    </row>
    <row r="118" spans="1:8" ht="16.5" customHeight="1" x14ac:dyDescent="0.25">
      <c r="A118" s="5" t="s">
        <v>175</v>
      </c>
      <c r="B118" s="5"/>
      <c r="C118" s="5"/>
      <c r="D118" s="5"/>
      <c r="E118" s="6"/>
      <c r="F118" s="7">
        <f>SUM(F111:F117)</f>
        <v>52642211.600000001</v>
      </c>
      <c r="G118" s="8">
        <f t="shared" si="4"/>
        <v>2.3588178900957428E-2</v>
      </c>
    </row>
    <row r="120" spans="1:8" x14ac:dyDescent="0.25">
      <c r="A120" s="3" t="s">
        <v>247</v>
      </c>
    </row>
    <row r="121" spans="1:8" ht="45" customHeight="1" x14ac:dyDescent="0.25">
      <c r="A121" s="5" t="s">
        <v>3</v>
      </c>
      <c r="B121" s="5" t="s">
        <v>1</v>
      </c>
      <c r="C121" s="5" t="s">
        <v>255</v>
      </c>
      <c r="D121" s="5" t="s">
        <v>7</v>
      </c>
      <c r="E121" s="5" t="s">
        <v>5</v>
      </c>
      <c r="F121" s="5" t="s">
        <v>12</v>
      </c>
      <c r="G121" s="5" t="s">
        <v>244</v>
      </c>
    </row>
    <row r="122" spans="1:8" ht="16.5" customHeight="1" x14ac:dyDescent="0.25">
      <c r="A122" s="145" t="s">
        <v>177</v>
      </c>
      <c r="B122" s="11">
        <v>1027700167110</v>
      </c>
      <c r="C122" s="53" t="s">
        <v>632</v>
      </c>
      <c r="D122" s="54">
        <v>45803</v>
      </c>
      <c r="E122" s="2">
        <v>5500000</v>
      </c>
      <c r="F122" s="55">
        <v>5451643.0899999999</v>
      </c>
      <c r="G122" s="56">
        <f t="shared" ref="G122:G136" si="5">F122/$F$217</f>
        <v>2.4427988225154346E-3</v>
      </c>
    </row>
    <row r="123" spans="1:8" ht="16.5" customHeight="1" x14ac:dyDescent="0.25">
      <c r="A123" s="145" t="s">
        <v>460</v>
      </c>
      <c r="B123" s="11">
        <v>1027700132195</v>
      </c>
      <c r="C123" s="53" t="s">
        <v>633</v>
      </c>
      <c r="D123" s="54">
        <v>45706</v>
      </c>
      <c r="E123" s="2">
        <v>9100000</v>
      </c>
      <c r="F123" s="55">
        <v>9109352.9600000009</v>
      </c>
      <c r="G123" s="56">
        <f t="shared" si="5"/>
        <v>4.0817632991020864E-3</v>
      </c>
    </row>
    <row r="124" spans="1:8" ht="16.5" customHeight="1" x14ac:dyDescent="0.25">
      <c r="A124" s="136" t="s">
        <v>177</v>
      </c>
      <c r="B124" s="11">
        <v>1027700167110</v>
      </c>
      <c r="C124" s="53" t="s">
        <v>582</v>
      </c>
      <c r="D124" s="54">
        <v>45742</v>
      </c>
      <c r="E124" s="2">
        <v>18000000</v>
      </c>
      <c r="F124" s="55">
        <v>18802763.82</v>
      </c>
      <c r="G124" s="56">
        <f t="shared" si="5"/>
        <v>8.4252341103885093E-3</v>
      </c>
      <c r="H124" s="105"/>
    </row>
    <row r="125" spans="1:8" ht="16.5" customHeight="1" x14ac:dyDescent="0.25">
      <c r="A125" s="136" t="s">
        <v>177</v>
      </c>
      <c r="B125" s="11">
        <v>1027700167110</v>
      </c>
      <c r="C125" s="53" t="s">
        <v>583</v>
      </c>
      <c r="D125" s="54">
        <v>45727</v>
      </c>
      <c r="E125" s="55">
        <v>32000000</v>
      </c>
      <c r="F125" s="55">
        <v>33493749.260000002</v>
      </c>
      <c r="G125" s="56">
        <f t="shared" si="5"/>
        <v>1.5008042511813665E-2</v>
      </c>
    </row>
    <row r="126" spans="1:8" ht="16.5" customHeight="1" x14ac:dyDescent="0.25">
      <c r="A126" s="136" t="s">
        <v>540</v>
      </c>
      <c r="B126" s="11">
        <v>1144400000425</v>
      </c>
      <c r="C126" s="53" t="s">
        <v>584</v>
      </c>
      <c r="D126" s="54">
        <v>45714</v>
      </c>
      <c r="E126" s="55">
        <v>10000000</v>
      </c>
      <c r="F126" s="55">
        <v>10511355.43</v>
      </c>
      <c r="G126" s="56">
        <f t="shared" si="5"/>
        <v>4.7099794031903912E-3</v>
      </c>
    </row>
    <row r="127" spans="1:8" ht="16.5" customHeight="1" x14ac:dyDescent="0.25">
      <c r="A127" s="136" t="s">
        <v>540</v>
      </c>
      <c r="B127" s="11">
        <v>1144400000425</v>
      </c>
      <c r="C127" s="53" t="s">
        <v>585</v>
      </c>
      <c r="D127" s="54">
        <v>45699</v>
      </c>
      <c r="E127" s="55">
        <v>7700000</v>
      </c>
      <c r="F127" s="55">
        <v>8094909.9699999997</v>
      </c>
      <c r="G127" s="56">
        <f t="shared" si="5"/>
        <v>3.627206736874708E-3</v>
      </c>
    </row>
    <row r="128" spans="1:8" ht="16.5" customHeight="1" x14ac:dyDescent="0.25">
      <c r="A128" s="143" t="s">
        <v>459</v>
      </c>
      <c r="B128" s="11">
        <v>1027739609391</v>
      </c>
      <c r="C128" s="53" t="s">
        <v>598</v>
      </c>
      <c r="D128" s="54">
        <v>45775</v>
      </c>
      <c r="E128" s="55">
        <v>31500000</v>
      </c>
      <c r="F128" s="55">
        <v>32441885.18</v>
      </c>
      <c r="G128" s="56">
        <f t="shared" si="5"/>
        <v>1.4536718125082712E-2</v>
      </c>
    </row>
    <row r="129" spans="1:8" ht="16.5" customHeight="1" x14ac:dyDescent="0.25">
      <c r="A129" s="143" t="s">
        <v>459</v>
      </c>
      <c r="B129" s="11">
        <v>1027739609391</v>
      </c>
      <c r="C129" s="53" t="s">
        <v>599</v>
      </c>
      <c r="D129" s="54">
        <v>45742</v>
      </c>
      <c r="E129" s="55">
        <v>45000000</v>
      </c>
      <c r="F129" s="55">
        <v>46308915.859999999</v>
      </c>
      <c r="G129" s="56">
        <f t="shared" si="5"/>
        <v>2.0750324859358012E-2</v>
      </c>
    </row>
    <row r="130" spans="1:8" ht="16.5" customHeight="1" x14ac:dyDescent="0.25">
      <c r="A130" s="143" t="s">
        <v>177</v>
      </c>
      <c r="B130" s="11">
        <v>1027700167110</v>
      </c>
      <c r="C130" s="53" t="s">
        <v>600</v>
      </c>
      <c r="D130" s="54">
        <v>45742</v>
      </c>
      <c r="E130" s="55">
        <v>15000000</v>
      </c>
      <c r="F130" s="55">
        <v>15450223.92</v>
      </c>
      <c r="G130" s="56">
        <f t="shared" si="5"/>
        <v>6.9230116822221761E-3</v>
      </c>
    </row>
    <row r="131" spans="1:8" ht="16.5" customHeight="1" x14ac:dyDescent="0.25">
      <c r="A131" s="143" t="s">
        <v>177</v>
      </c>
      <c r="B131" s="11">
        <v>1027700167110</v>
      </c>
      <c r="C131" s="53" t="s">
        <v>601</v>
      </c>
      <c r="D131" s="54">
        <v>45706</v>
      </c>
      <c r="E131" s="55">
        <v>6100000</v>
      </c>
      <c r="F131" s="55">
        <v>6294004.5199999996</v>
      </c>
      <c r="G131" s="56">
        <f t="shared" si="5"/>
        <v>2.820248240125129E-3</v>
      </c>
    </row>
    <row r="132" spans="1:8" ht="16.5" customHeight="1" x14ac:dyDescent="0.25">
      <c r="A132" s="143" t="s">
        <v>177</v>
      </c>
      <c r="B132" s="11">
        <v>1027700167110</v>
      </c>
      <c r="C132" s="53" t="s">
        <v>602</v>
      </c>
      <c r="D132" s="54">
        <v>45757</v>
      </c>
      <c r="E132" s="55">
        <v>8000000</v>
      </c>
      <c r="F132" s="55">
        <v>8272551.1200000001</v>
      </c>
      <c r="G132" s="56">
        <f t="shared" si="5"/>
        <v>3.7068050496927778E-3</v>
      </c>
    </row>
    <row r="133" spans="1:8" ht="16.5" customHeight="1" x14ac:dyDescent="0.25">
      <c r="A133" s="143" t="s">
        <v>460</v>
      </c>
      <c r="B133" s="11">
        <v>1027700132195</v>
      </c>
      <c r="C133" s="53" t="s">
        <v>603</v>
      </c>
      <c r="D133" s="54">
        <v>45713</v>
      </c>
      <c r="E133" s="55">
        <v>24800000</v>
      </c>
      <c r="F133" s="55">
        <v>25338780.59</v>
      </c>
      <c r="G133" s="56">
        <f t="shared" si="5"/>
        <v>1.1353924379746758E-2</v>
      </c>
    </row>
    <row r="134" spans="1:8" ht="16.5" customHeight="1" x14ac:dyDescent="0.25">
      <c r="A134" s="143" t="s">
        <v>540</v>
      </c>
      <c r="B134" s="11">
        <v>1144400000425</v>
      </c>
      <c r="C134" s="53" t="s">
        <v>604</v>
      </c>
      <c r="D134" s="54">
        <v>45783</v>
      </c>
      <c r="E134" s="55">
        <v>15000000</v>
      </c>
      <c r="F134" s="55">
        <v>15328516.539999999</v>
      </c>
      <c r="G134" s="56">
        <f t="shared" si="5"/>
        <v>6.868476445845313E-3</v>
      </c>
    </row>
    <row r="135" spans="1:8" ht="16.5" customHeight="1" x14ac:dyDescent="0.25">
      <c r="A135" s="143" t="s">
        <v>540</v>
      </c>
      <c r="B135" s="11">
        <v>1144400000425</v>
      </c>
      <c r="C135" s="53" t="s">
        <v>605</v>
      </c>
      <c r="D135" s="54">
        <v>45742</v>
      </c>
      <c r="E135" s="55">
        <v>30000000</v>
      </c>
      <c r="F135" s="55">
        <v>30867205.719999999</v>
      </c>
      <c r="G135" s="56">
        <f t="shared" si="5"/>
        <v>1.3831128073198511E-2</v>
      </c>
    </row>
    <row r="136" spans="1:8" ht="17.25" customHeight="1" x14ac:dyDescent="0.25">
      <c r="A136" s="5" t="s">
        <v>175</v>
      </c>
      <c r="B136" s="121"/>
      <c r="C136" s="143"/>
      <c r="D136" s="121"/>
      <c r="E136" s="6"/>
      <c r="F136" s="7">
        <f>SUM(F122:F135)</f>
        <v>265765857.97999999</v>
      </c>
      <c r="G136" s="8">
        <f t="shared" si="5"/>
        <v>0.11908566173915618</v>
      </c>
      <c r="H136" s="41"/>
    </row>
    <row r="138" spans="1:8" x14ac:dyDescent="0.25">
      <c r="A138" s="3" t="s">
        <v>248</v>
      </c>
    </row>
    <row r="139" spans="1:8" ht="58.5" customHeight="1" x14ac:dyDescent="0.25">
      <c r="A139" s="5" t="s">
        <v>11</v>
      </c>
      <c r="B139" s="5" t="s">
        <v>8</v>
      </c>
      <c r="C139" s="5" t="s">
        <v>9</v>
      </c>
      <c r="D139" s="5" t="s">
        <v>17</v>
      </c>
      <c r="E139" s="5" t="s">
        <v>10</v>
      </c>
      <c r="F139" s="5" t="s">
        <v>6</v>
      </c>
      <c r="G139" s="5" t="s">
        <v>244</v>
      </c>
    </row>
    <row r="140" spans="1:8" ht="45" hidden="1" customHeight="1" x14ac:dyDescent="0.25">
      <c r="A140" s="5"/>
      <c r="B140" s="5"/>
      <c r="C140" s="5"/>
      <c r="D140" s="5"/>
      <c r="E140" s="20"/>
      <c r="F140" s="7"/>
      <c r="G140" s="8">
        <f>F140/$F$217</f>
        <v>0</v>
      </c>
    </row>
    <row r="141" spans="1:8" ht="17.25" customHeight="1" x14ac:dyDescent="0.25">
      <c r="A141" s="5" t="s">
        <v>175</v>
      </c>
      <c r="B141" s="5"/>
      <c r="C141" s="5"/>
      <c r="D141" s="5"/>
      <c r="E141" s="6"/>
      <c r="F141" s="7"/>
      <c r="G141" s="8"/>
    </row>
    <row r="143" spans="1:8" x14ac:dyDescent="0.25">
      <c r="A143" s="3" t="s">
        <v>249</v>
      </c>
    </row>
    <row r="144" spans="1:8" ht="42.75" customHeight="1" x14ac:dyDescent="0.25">
      <c r="A144" s="5" t="s">
        <v>15</v>
      </c>
      <c r="B144" s="5" t="s">
        <v>14</v>
      </c>
      <c r="C144" s="5" t="s">
        <v>16</v>
      </c>
      <c r="D144" s="150" t="s">
        <v>13</v>
      </c>
      <c r="E144" s="151"/>
      <c r="F144" s="5" t="s">
        <v>6</v>
      </c>
      <c r="G144" s="5" t="s">
        <v>244</v>
      </c>
    </row>
    <row r="145" spans="1:23" ht="17.25" customHeight="1" x14ac:dyDescent="0.25">
      <c r="A145" s="5" t="s">
        <v>175</v>
      </c>
      <c r="B145" s="5"/>
      <c r="C145" s="5"/>
      <c r="D145" s="150"/>
      <c r="E145" s="151"/>
      <c r="F145" s="7"/>
      <c r="G145" s="8"/>
    </row>
    <row r="147" spans="1:23" x14ac:dyDescent="0.25">
      <c r="A147" s="3" t="s">
        <v>250</v>
      </c>
    </row>
    <row r="148" spans="1:23" ht="47.25" customHeight="1" x14ac:dyDescent="0.25">
      <c r="A148" s="5" t="s">
        <v>3</v>
      </c>
      <c r="B148" s="5" t="s">
        <v>1</v>
      </c>
      <c r="C148" s="5" t="s">
        <v>255</v>
      </c>
      <c r="D148" s="150" t="s">
        <v>4</v>
      </c>
      <c r="E148" s="151"/>
      <c r="F148" s="10" t="s">
        <v>18</v>
      </c>
      <c r="G148" s="5" t="s">
        <v>244</v>
      </c>
    </row>
    <row r="149" spans="1:23" x14ac:dyDescent="0.25">
      <c r="A149" s="5" t="s">
        <v>177</v>
      </c>
      <c r="B149" s="11">
        <v>1027700167110</v>
      </c>
      <c r="C149" s="23" t="s">
        <v>269</v>
      </c>
      <c r="D149" s="167" t="s">
        <v>176</v>
      </c>
      <c r="E149" s="167"/>
      <c r="F149" s="7">
        <v>445524.1</v>
      </c>
      <c r="G149" s="8">
        <f t="shared" ref="G149:G158" si="6">F149/$F$217</f>
        <v>1.996326114742498E-4</v>
      </c>
      <c r="V149" s="42"/>
      <c r="W149" s="42"/>
    </row>
    <row r="150" spans="1:23" x14ac:dyDescent="0.25">
      <c r="A150" s="5" t="s">
        <v>177</v>
      </c>
      <c r="B150" s="11">
        <v>1027700167110</v>
      </c>
      <c r="C150" s="23" t="s">
        <v>270</v>
      </c>
      <c r="D150" s="167" t="s">
        <v>176</v>
      </c>
      <c r="E150" s="167"/>
      <c r="F150" s="7">
        <v>108860.5</v>
      </c>
      <c r="G150" s="8">
        <f t="shared" si="6"/>
        <v>4.8778743734385126E-5</v>
      </c>
      <c r="V150" s="42"/>
      <c r="W150" s="42"/>
    </row>
    <row r="151" spans="1:23" ht="30" x14ac:dyDescent="0.25">
      <c r="A151" s="5" t="s">
        <v>236</v>
      </c>
      <c r="B151" s="11">
        <v>1021600000124</v>
      </c>
      <c r="C151" s="23" t="s">
        <v>271</v>
      </c>
      <c r="D151" s="167" t="s">
        <v>176</v>
      </c>
      <c r="E151" s="167"/>
      <c r="F151" s="7">
        <v>21001.21</v>
      </c>
      <c r="G151" s="8">
        <f t="shared" si="6"/>
        <v>9.4103245961758959E-6</v>
      </c>
      <c r="V151" s="42"/>
      <c r="W151" s="42"/>
    </row>
    <row r="152" spans="1:23" ht="30" x14ac:dyDescent="0.25">
      <c r="A152" s="5" t="s">
        <v>236</v>
      </c>
      <c r="B152" s="11">
        <v>1021600000124</v>
      </c>
      <c r="C152" s="23" t="s">
        <v>272</v>
      </c>
      <c r="D152" s="167" t="s">
        <v>176</v>
      </c>
      <c r="E152" s="167"/>
      <c r="F152" s="7">
        <v>283117.90999999997</v>
      </c>
      <c r="G152" s="8">
        <f t="shared" si="6"/>
        <v>1.2686085383132274E-4</v>
      </c>
      <c r="V152" s="42"/>
      <c r="W152" s="42"/>
    </row>
    <row r="153" spans="1:23" ht="30" x14ac:dyDescent="0.25">
      <c r="A153" s="5" t="s">
        <v>236</v>
      </c>
      <c r="B153" s="11">
        <v>1021600000124</v>
      </c>
      <c r="C153" s="23" t="s">
        <v>273</v>
      </c>
      <c r="D153" s="167" t="s">
        <v>176</v>
      </c>
      <c r="E153" s="167"/>
      <c r="F153" s="7">
        <v>13957.54</v>
      </c>
      <c r="G153" s="8">
        <f t="shared" si="6"/>
        <v>6.2541625917796613E-6</v>
      </c>
      <c r="V153" s="42"/>
      <c r="W153" s="42"/>
    </row>
    <row r="154" spans="1:23" ht="30" x14ac:dyDescent="0.25">
      <c r="A154" s="125" t="s">
        <v>236</v>
      </c>
      <c r="B154" s="11">
        <v>1021600000124</v>
      </c>
      <c r="C154" s="23" t="s">
        <v>495</v>
      </c>
      <c r="D154" s="167" t="s">
        <v>176</v>
      </c>
      <c r="E154" s="167"/>
      <c r="F154" s="7">
        <v>466485.94</v>
      </c>
      <c r="G154" s="8">
        <f t="shared" si="6"/>
        <v>2.0902529496882484E-4</v>
      </c>
      <c r="V154" s="42"/>
      <c r="W154" s="42"/>
    </row>
    <row r="155" spans="1:23" ht="30" x14ac:dyDescent="0.25">
      <c r="A155" s="128" t="s">
        <v>236</v>
      </c>
      <c r="B155" s="11">
        <v>1021600000124</v>
      </c>
      <c r="C155" s="63" t="s">
        <v>522</v>
      </c>
      <c r="D155" s="167" t="s">
        <v>176</v>
      </c>
      <c r="E155" s="167"/>
      <c r="F155" s="7">
        <v>29867.5</v>
      </c>
      <c r="G155" s="8">
        <f t="shared" si="6"/>
        <v>1.3383175058783926E-5</v>
      </c>
      <c r="V155" s="42"/>
      <c r="W155" s="42"/>
    </row>
    <row r="156" spans="1:23" x14ac:dyDescent="0.25">
      <c r="A156" s="96" t="s">
        <v>177</v>
      </c>
      <c r="B156" s="11">
        <v>1027700167110</v>
      </c>
      <c r="C156" s="63" t="s">
        <v>373</v>
      </c>
      <c r="D156" s="167" t="s">
        <v>176</v>
      </c>
      <c r="E156" s="167"/>
      <c r="F156" s="7">
        <v>889343.77999999898</v>
      </c>
      <c r="G156" s="8">
        <f t="shared" si="6"/>
        <v>3.9850149812272894E-4</v>
      </c>
      <c r="V156" s="42"/>
      <c r="W156" s="42"/>
    </row>
    <row r="157" spans="1:23" ht="30" hidden="1" x14ac:dyDescent="0.25">
      <c r="A157" s="136" t="s">
        <v>236</v>
      </c>
      <c r="B157" s="11">
        <v>1027700167110</v>
      </c>
      <c r="C157" s="63" t="s">
        <v>495</v>
      </c>
      <c r="D157" s="167" t="s">
        <v>176</v>
      </c>
      <c r="E157" s="167"/>
      <c r="F157" s="7">
        <v>0</v>
      </c>
      <c r="G157" s="8">
        <f t="shared" si="6"/>
        <v>0</v>
      </c>
      <c r="V157" s="42"/>
      <c r="W157" s="42"/>
    </row>
    <row r="158" spans="1:23" x14ac:dyDescent="0.25">
      <c r="A158" s="5" t="s">
        <v>175</v>
      </c>
      <c r="B158" s="171"/>
      <c r="C158" s="171"/>
      <c r="D158" s="170"/>
      <c r="E158" s="170"/>
      <c r="F158" s="7">
        <f>SUM(F149:F157)</f>
        <v>2258158.4799999991</v>
      </c>
      <c r="G158" s="8">
        <f t="shared" si="6"/>
        <v>1.011846664378251E-3</v>
      </c>
    </row>
    <row r="160" spans="1:23" ht="15.75" x14ac:dyDescent="0.25">
      <c r="A160" s="3" t="s">
        <v>251</v>
      </c>
      <c r="B160" s="26"/>
    </row>
    <row r="161" spans="1:7" ht="44.25" customHeight="1" x14ac:dyDescent="0.25">
      <c r="A161" s="5" t="s">
        <v>19</v>
      </c>
      <c r="B161" s="12" t="s">
        <v>1</v>
      </c>
      <c r="C161" s="12" t="s">
        <v>260</v>
      </c>
      <c r="D161" s="163" t="s">
        <v>262</v>
      </c>
      <c r="E161" s="164"/>
      <c r="F161" s="10" t="s">
        <v>18</v>
      </c>
      <c r="G161" s="5" t="s">
        <v>244</v>
      </c>
    </row>
    <row r="162" spans="1:7" ht="29.25" customHeight="1" x14ac:dyDescent="0.25">
      <c r="A162" s="5" t="s">
        <v>237</v>
      </c>
      <c r="B162" s="27">
        <v>1027700075941</v>
      </c>
      <c r="C162" s="5" t="s">
        <v>274</v>
      </c>
      <c r="D162" s="165" t="s">
        <v>275</v>
      </c>
      <c r="E162" s="166"/>
      <c r="F162" s="7">
        <v>86473.319999999905</v>
      </c>
      <c r="G162" s="8">
        <f>F162/$F$217</f>
        <v>3.8747386941466146E-5</v>
      </c>
    </row>
    <row r="163" spans="1:7" ht="30" x14ac:dyDescent="0.25">
      <c r="A163" s="5" t="s">
        <v>238</v>
      </c>
      <c r="B163" s="27">
        <v>1027708015576</v>
      </c>
      <c r="C163" s="5" t="s">
        <v>261</v>
      </c>
      <c r="D163" s="165" t="s">
        <v>276</v>
      </c>
      <c r="E163" s="166"/>
      <c r="F163" s="7">
        <v>87722.43</v>
      </c>
      <c r="G163" s="8">
        <f>F163/$F$217</f>
        <v>3.9307094241965978E-5</v>
      </c>
    </row>
    <row r="164" spans="1:7" ht="45" x14ac:dyDescent="0.25">
      <c r="A164" s="5" t="s">
        <v>462</v>
      </c>
      <c r="B164" s="27">
        <v>1047796383030</v>
      </c>
      <c r="C164" s="5" t="s">
        <v>462</v>
      </c>
      <c r="D164" s="165" t="s">
        <v>277</v>
      </c>
      <c r="E164" s="166"/>
      <c r="F164" s="7">
        <v>37083.440000000002</v>
      </c>
      <c r="G164" s="8">
        <f>F164/$F$217</f>
        <v>1.6616528644912037E-5</v>
      </c>
    </row>
    <row r="165" spans="1:7" ht="45" x14ac:dyDescent="0.25">
      <c r="A165" s="129" t="s">
        <v>462</v>
      </c>
      <c r="B165" s="27">
        <v>1047796383030</v>
      </c>
      <c r="C165" s="129" t="s">
        <v>462</v>
      </c>
      <c r="D165" s="165" t="s">
        <v>541</v>
      </c>
      <c r="E165" s="166"/>
      <c r="F165" s="7">
        <v>72518.099999999904</v>
      </c>
      <c r="G165" s="8">
        <f>F165/$F$217</f>
        <v>3.2494263906600733E-5</v>
      </c>
    </row>
    <row r="166" spans="1:7" x14ac:dyDescent="0.25">
      <c r="A166" s="5" t="s">
        <v>175</v>
      </c>
      <c r="B166" s="162"/>
      <c r="C166" s="163"/>
      <c r="D166" s="163"/>
      <c r="E166" s="164"/>
      <c r="F166" s="7">
        <f>SUM(F162:F165)</f>
        <v>283797.2899999998</v>
      </c>
      <c r="G166" s="8">
        <f>F166/$F$217</f>
        <v>1.2716527373494489E-4</v>
      </c>
    </row>
    <row r="168" spans="1:7" x14ac:dyDescent="0.25">
      <c r="A168" s="3" t="s">
        <v>252</v>
      </c>
    </row>
    <row r="169" spans="1:7" ht="47.25" customHeight="1" x14ac:dyDescent="0.25">
      <c r="A169" s="5" t="s">
        <v>20</v>
      </c>
      <c r="B169" s="171" t="s">
        <v>1</v>
      </c>
      <c r="C169" s="171"/>
      <c r="D169" s="171" t="s">
        <v>22</v>
      </c>
      <c r="E169" s="171"/>
      <c r="F169" s="29" t="s">
        <v>21</v>
      </c>
      <c r="G169" s="5" t="s">
        <v>244</v>
      </c>
    </row>
    <row r="170" spans="1:7" hidden="1" x14ac:dyDescent="0.25">
      <c r="A170" s="115" t="s">
        <v>430</v>
      </c>
      <c r="B170" s="148" t="s">
        <v>137</v>
      </c>
      <c r="C170" s="149"/>
      <c r="D170" s="150" t="s">
        <v>478</v>
      </c>
      <c r="E170" s="151"/>
      <c r="F170" s="36"/>
      <c r="G170" s="8">
        <f t="shared" ref="G170:G179" si="7">F170/$F$217</f>
        <v>0</v>
      </c>
    </row>
    <row r="171" spans="1:7" ht="24.75" hidden="1" customHeight="1" x14ac:dyDescent="0.25">
      <c r="A171" s="83" t="s">
        <v>419</v>
      </c>
      <c r="B171" s="148" t="s">
        <v>140</v>
      </c>
      <c r="C171" s="149"/>
      <c r="D171" s="150" t="s">
        <v>320</v>
      </c>
      <c r="E171" s="151"/>
      <c r="F171" s="36"/>
      <c r="G171" s="8">
        <f t="shared" si="7"/>
        <v>0</v>
      </c>
    </row>
    <row r="172" spans="1:7" ht="24.75" hidden="1" customHeight="1" x14ac:dyDescent="0.25">
      <c r="A172" s="83" t="s">
        <v>418</v>
      </c>
      <c r="B172" s="148" t="s">
        <v>235</v>
      </c>
      <c r="C172" s="149"/>
      <c r="D172" s="150" t="s">
        <v>365</v>
      </c>
      <c r="E172" s="151"/>
      <c r="F172" s="36"/>
      <c r="G172" s="8">
        <f t="shared" si="7"/>
        <v>0</v>
      </c>
    </row>
    <row r="173" spans="1:7" ht="24.75" hidden="1" customHeight="1" x14ac:dyDescent="0.25">
      <c r="A173" s="113" t="s">
        <v>91</v>
      </c>
      <c r="B173" s="148" t="s">
        <v>92</v>
      </c>
      <c r="C173" s="149"/>
      <c r="D173" s="150" t="s">
        <v>76</v>
      </c>
      <c r="E173" s="151"/>
      <c r="F173" s="36"/>
      <c r="G173" s="8">
        <f t="shared" si="7"/>
        <v>0</v>
      </c>
    </row>
    <row r="174" spans="1:7" ht="24.75" hidden="1" customHeight="1" x14ac:dyDescent="0.25">
      <c r="A174" s="136" t="s">
        <v>418</v>
      </c>
      <c r="B174" s="148" t="s">
        <v>158</v>
      </c>
      <c r="C174" s="149"/>
      <c r="D174" s="150" t="s">
        <v>523</v>
      </c>
      <c r="E174" s="151"/>
      <c r="F174" s="36"/>
      <c r="G174" s="8">
        <f t="shared" si="7"/>
        <v>0</v>
      </c>
    </row>
    <row r="175" spans="1:7" hidden="1" x14ac:dyDescent="0.25">
      <c r="A175" s="136" t="s">
        <v>491</v>
      </c>
      <c r="B175" s="148" t="s">
        <v>386</v>
      </c>
      <c r="C175" s="149"/>
      <c r="D175" s="150" t="s">
        <v>385</v>
      </c>
      <c r="E175" s="151"/>
      <c r="F175" s="36"/>
      <c r="G175" s="8">
        <f t="shared" si="7"/>
        <v>0</v>
      </c>
    </row>
    <row r="176" spans="1:7" hidden="1" x14ac:dyDescent="0.25">
      <c r="A176" s="136" t="s">
        <v>471</v>
      </c>
      <c r="B176" s="148" t="s">
        <v>150</v>
      </c>
      <c r="C176" s="149"/>
      <c r="D176" s="150" t="s">
        <v>404</v>
      </c>
      <c r="E176" s="151"/>
      <c r="F176" s="36"/>
      <c r="G176" s="8">
        <f t="shared" si="7"/>
        <v>0</v>
      </c>
    </row>
    <row r="177" spans="1:7" hidden="1" x14ac:dyDescent="0.25">
      <c r="A177" s="83" t="s">
        <v>423</v>
      </c>
      <c r="B177" s="148" t="s">
        <v>424</v>
      </c>
      <c r="C177" s="149"/>
      <c r="D177" s="150" t="s">
        <v>228</v>
      </c>
      <c r="E177" s="151"/>
      <c r="F177" s="36"/>
      <c r="G177" s="8">
        <f t="shared" si="7"/>
        <v>0</v>
      </c>
    </row>
    <row r="178" spans="1:7" hidden="1" x14ac:dyDescent="0.25">
      <c r="A178" s="128" t="s">
        <v>91</v>
      </c>
      <c r="B178" s="148" t="s">
        <v>92</v>
      </c>
      <c r="C178" s="149"/>
      <c r="D178" s="150" t="s">
        <v>331</v>
      </c>
      <c r="E178" s="151"/>
      <c r="F178" s="36"/>
      <c r="G178" s="8">
        <f t="shared" si="7"/>
        <v>0</v>
      </c>
    </row>
    <row r="179" spans="1:7" hidden="1" x14ac:dyDescent="0.25">
      <c r="A179" s="143" t="s">
        <v>596</v>
      </c>
      <c r="B179" s="148" t="s">
        <v>106</v>
      </c>
      <c r="C179" s="149"/>
      <c r="D179" s="150" t="s">
        <v>485</v>
      </c>
      <c r="E179" s="151"/>
      <c r="F179" s="36"/>
      <c r="G179" s="8">
        <f t="shared" si="7"/>
        <v>0</v>
      </c>
    </row>
    <row r="180" spans="1:7" ht="15" customHeight="1" x14ac:dyDescent="0.25">
      <c r="A180" s="5" t="s">
        <v>175</v>
      </c>
      <c r="B180" s="146"/>
      <c r="C180" s="147"/>
      <c r="D180" s="150"/>
      <c r="E180" s="151"/>
      <c r="F180" s="7"/>
      <c r="G180" s="8"/>
    </row>
    <row r="182" spans="1:7" x14ac:dyDescent="0.25">
      <c r="A182" s="3" t="s">
        <v>253</v>
      </c>
    </row>
    <row r="183" spans="1:7" ht="42" customHeight="1" x14ac:dyDescent="0.25">
      <c r="A183" s="5" t="s">
        <v>23</v>
      </c>
      <c r="B183" s="150" t="s">
        <v>20</v>
      </c>
      <c r="C183" s="151"/>
      <c r="D183" s="5" t="s">
        <v>22</v>
      </c>
      <c r="E183" s="5" t="s">
        <v>24</v>
      </c>
      <c r="F183" s="5" t="s">
        <v>21</v>
      </c>
      <c r="G183" s="5" t="s">
        <v>244</v>
      </c>
    </row>
    <row r="184" spans="1:7" ht="42" customHeight="1" x14ac:dyDescent="0.25">
      <c r="A184" s="66" t="s">
        <v>179</v>
      </c>
      <c r="B184" s="146" t="s">
        <v>91</v>
      </c>
      <c r="C184" s="147"/>
      <c r="D184" s="145" t="s">
        <v>620</v>
      </c>
      <c r="E184" s="6">
        <v>77433</v>
      </c>
      <c r="F184" s="7">
        <v>45025539.170000002</v>
      </c>
      <c r="G184" s="8">
        <f t="shared" ref="G184:G194" si="8">F184/$F$217</f>
        <v>2.0175263173290124E-2</v>
      </c>
    </row>
    <row r="185" spans="1:7" ht="42" customHeight="1" x14ac:dyDescent="0.25">
      <c r="A185" s="5" t="s">
        <v>179</v>
      </c>
      <c r="B185" s="146" t="s">
        <v>91</v>
      </c>
      <c r="C185" s="147"/>
      <c r="D185" s="145" t="s">
        <v>606</v>
      </c>
      <c r="E185" s="6">
        <v>63911</v>
      </c>
      <c r="F185" s="7">
        <v>42500856.200000003</v>
      </c>
      <c r="G185" s="8">
        <f t="shared" si="8"/>
        <v>1.9043990915637476E-2</v>
      </c>
    </row>
    <row r="186" spans="1:7" ht="42" customHeight="1" x14ac:dyDescent="0.25">
      <c r="A186" s="115" t="s">
        <v>179</v>
      </c>
      <c r="B186" s="146" t="s">
        <v>91</v>
      </c>
      <c r="C186" s="147"/>
      <c r="D186" s="145" t="s">
        <v>634</v>
      </c>
      <c r="E186" s="6">
        <v>249185</v>
      </c>
      <c r="F186" s="7">
        <v>174352664.38</v>
      </c>
      <c r="G186" s="8">
        <f t="shared" si="8"/>
        <v>7.8124792144067659E-2</v>
      </c>
    </row>
    <row r="187" spans="1:7" ht="42" customHeight="1" x14ac:dyDescent="0.25">
      <c r="A187" s="129" t="s">
        <v>179</v>
      </c>
      <c r="B187" s="146" t="s">
        <v>91</v>
      </c>
      <c r="C187" s="147"/>
      <c r="D187" s="145" t="s">
        <v>635</v>
      </c>
      <c r="E187" s="6">
        <v>12638</v>
      </c>
      <c r="F187" s="7">
        <v>11299709.92</v>
      </c>
      <c r="G187" s="8">
        <f t="shared" si="8"/>
        <v>5.0632291277421049E-3</v>
      </c>
    </row>
    <row r="188" spans="1:7" ht="42" customHeight="1" x14ac:dyDescent="0.25">
      <c r="A188" s="143" t="s">
        <v>179</v>
      </c>
      <c r="B188" s="146" t="s">
        <v>91</v>
      </c>
      <c r="C188" s="147"/>
      <c r="D188" s="145" t="s">
        <v>622</v>
      </c>
      <c r="E188" s="6">
        <v>7367</v>
      </c>
      <c r="F188" s="7">
        <v>6869585.7699999996</v>
      </c>
      <c r="G188" s="8">
        <f t="shared" si="8"/>
        <v>3.0781574936382681E-3</v>
      </c>
    </row>
    <row r="189" spans="1:7" ht="42" customHeight="1" x14ac:dyDescent="0.25">
      <c r="A189" s="143" t="s">
        <v>179</v>
      </c>
      <c r="B189" s="146" t="s">
        <v>91</v>
      </c>
      <c r="C189" s="147"/>
      <c r="D189" s="145" t="s">
        <v>636</v>
      </c>
      <c r="E189" s="6">
        <v>43749</v>
      </c>
      <c r="F189" s="7">
        <v>31689471.030000001</v>
      </c>
      <c r="G189" s="8">
        <f t="shared" si="8"/>
        <v>1.4199572723353204E-2</v>
      </c>
    </row>
    <row r="190" spans="1:7" ht="42" customHeight="1" x14ac:dyDescent="0.25">
      <c r="A190" s="143" t="s">
        <v>179</v>
      </c>
      <c r="B190" s="146" t="s">
        <v>91</v>
      </c>
      <c r="C190" s="147"/>
      <c r="D190" s="145" t="s">
        <v>636</v>
      </c>
      <c r="E190" s="6">
        <v>50000</v>
      </c>
      <c r="F190" s="7">
        <v>36217366.159999996</v>
      </c>
      <c r="G190" s="8">
        <f t="shared" si="8"/>
        <v>1.6228454054988097E-2</v>
      </c>
    </row>
    <row r="191" spans="1:7" ht="42" customHeight="1" x14ac:dyDescent="0.25">
      <c r="A191" s="145" t="s">
        <v>179</v>
      </c>
      <c r="B191" s="146" t="s">
        <v>91</v>
      </c>
      <c r="C191" s="147"/>
      <c r="D191" s="145" t="s">
        <v>607</v>
      </c>
      <c r="E191" s="6">
        <v>1407</v>
      </c>
      <c r="F191" s="7">
        <v>1299236.2</v>
      </c>
      <c r="G191" s="8">
        <f t="shared" si="8"/>
        <v>5.8216809265285694E-4</v>
      </c>
    </row>
    <row r="192" spans="1:7" ht="42" customHeight="1" x14ac:dyDescent="0.25">
      <c r="A192" s="145" t="s">
        <v>179</v>
      </c>
      <c r="B192" s="146" t="s">
        <v>91</v>
      </c>
      <c r="C192" s="147"/>
      <c r="D192" s="145" t="s">
        <v>636</v>
      </c>
      <c r="E192" s="6">
        <v>90491</v>
      </c>
      <c r="F192" s="7">
        <v>65546913.630000003</v>
      </c>
      <c r="G192" s="8">
        <f t="shared" si="8"/>
        <v>2.9370580720625438E-2</v>
      </c>
    </row>
    <row r="193" spans="1:7" ht="42" customHeight="1" x14ac:dyDescent="0.25">
      <c r="A193" s="145" t="s">
        <v>179</v>
      </c>
      <c r="B193" s="146" t="s">
        <v>91</v>
      </c>
      <c r="C193" s="147"/>
      <c r="D193" s="145" t="s">
        <v>636</v>
      </c>
      <c r="E193" s="6">
        <v>209425</v>
      </c>
      <c r="F193" s="7">
        <v>151696438.16</v>
      </c>
      <c r="G193" s="8">
        <f t="shared" si="8"/>
        <v>6.7972879808797862E-2</v>
      </c>
    </row>
    <row r="194" spans="1:7" x14ac:dyDescent="0.25">
      <c r="A194" s="5" t="s">
        <v>175</v>
      </c>
      <c r="B194" s="158"/>
      <c r="C194" s="158"/>
      <c r="D194" s="30"/>
      <c r="E194" s="1"/>
      <c r="F194" s="7">
        <f>SUM(F184:F193)</f>
        <v>566497780.62</v>
      </c>
      <c r="G194" s="8">
        <f t="shared" si="8"/>
        <v>0.25383908825479312</v>
      </c>
    </row>
    <row r="196" spans="1:7" x14ac:dyDescent="0.25">
      <c r="A196" s="3" t="s">
        <v>254</v>
      </c>
    </row>
    <row r="197" spans="1:7" ht="47.25" customHeight="1" x14ac:dyDescent="0.25">
      <c r="A197" s="159" t="s">
        <v>25</v>
      </c>
      <c r="B197" s="160"/>
      <c r="C197" s="160"/>
      <c r="D197" s="160"/>
      <c r="E197" s="161"/>
      <c r="F197" s="5" t="s">
        <v>21</v>
      </c>
      <c r="G197" s="5" t="s">
        <v>244</v>
      </c>
    </row>
    <row r="198" spans="1:7" ht="15" hidden="1" customHeight="1" x14ac:dyDescent="0.25">
      <c r="A198" s="84" t="s">
        <v>439</v>
      </c>
      <c r="B198" s="50"/>
      <c r="C198" s="50"/>
      <c r="D198" s="50"/>
      <c r="E198" s="51"/>
      <c r="F198" s="7">
        <v>0</v>
      </c>
      <c r="G198" s="8">
        <f t="shared" ref="G198:G214" si="9">F198/$F$217</f>
        <v>0</v>
      </c>
    </row>
    <row r="199" spans="1:7" hidden="1" x14ac:dyDescent="0.25">
      <c r="A199" s="80" t="s">
        <v>440</v>
      </c>
      <c r="B199" s="50"/>
      <c r="C199" s="50"/>
      <c r="D199" s="50"/>
      <c r="E199" s="51"/>
      <c r="F199" s="7">
        <v>0</v>
      </c>
      <c r="G199" s="8">
        <f t="shared" si="9"/>
        <v>0</v>
      </c>
    </row>
    <row r="200" spans="1:7" hidden="1" x14ac:dyDescent="0.25">
      <c r="A200" s="152" t="s">
        <v>518</v>
      </c>
      <c r="B200" s="153"/>
      <c r="C200" s="153"/>
      <c r="D200" s="153"/>
      <c r="E200" s="154"/>
      <c r="F200" s="7">
        <v>0</v>
      </c>
      <c r="G200" s="8">
        <f t="shared" si="9"/>
        <v>0</v>
      </c>
    </row>
    <row r="201" spans="1:7" hidden="1" x14ac:dyDescent="0.25">
      <c r="A201" s="155" t="s">
        <v>496</v>
      </c>
      <c r="B201" s="156"/>
      <c r="C201" s="156"/>
      <c r="D201" s="156"/>
      <c r="E201" s="157"/>
      <c r="F201" s="7"/>
      <c r="G201" s="8">
        <f t="shared" si="9"/>
        <v>0</v>
      </c>
    </row>
    <row r="202" spans="1:7" hidden="1" x14ac:dyDescent="0.25">
      <c r="A202" s="155" t="s">
        <v>497</v>
      </c>
      <c r="B202" s="156"/>
      <c r="C202" s="156"/>
      <c r="D202" s="156"/>
      <c r="E202" s="157"/>
      <c r="F202" s="7"/>
      <c r="G202" s="8">
        <f t="shared" si="9"/>
        <v>0</v>
      </c>
    </row>
    <row r="203" spans="1:7" hidden="1" x14ac:dyDescent="0.25">
      <c r="A203" s="155" t="s">
        <v>510</v>
      </c>
      <c r="B203" s="156"/>
      <c r="C203" s="156"/>
      <c r="D203" s="156"/>
      <c r="E203" s="157"/>
      <c r="F203" s="7"/>
      <c r="G203" s="8">
        <f t="shared" si="9"/>
        <v>0</v>
      </c>
    </row>
    <row r="204" spans="1:7" hidden="1" x14ac:dyDescent="0.25">
      <c r="A204" s="103" t="s">
        <v>452</v>
      </c>
      <c r="B204" s="101"/>
      <c r="C204" s="101"/>
      <c r="D204" s="101"/>
      <c r="E204" s="102"/>
      <c r="F204" s="7"/>
      <c r="G204" s="8">
        <f t="shared" si="9"/>
        <v>0</v>
      </c>
    </row>
    <row r="205" spans="1:7" hidden="1" x14ac:dyDescent="0.25">
      <c r="A205" s="110" t="s">
        <v>468</v>
      </c>
      <c r="B205" s="108"/>
      <c r="C205" s="108"/>
      <c r="D205" s="108"/>
      <c r="E205" s="109"/>
      <c r="F205" s="7"/>
      <c r="G205" s="8">
        <f t="shared" si="9"/>
        <v>0</v>
      </c>
    </row>
    <row r="206" spans="1:7" hidden="1" x14ac:dyDescent="0.25">
      <c r="A206" s="72" t="s">
        <v>554</v>
      </c>
      <c r="B206" s="73"/>
      <c r="C206" s="73"/>
      <c r="D206" s="73"/>
      <c r="E206" s="74"/>
      <c r="F206" s="7"/>
      <c r="G206" s="8">
        <f t="shared" si="9"/>
        <v>0</v>
      </c>
    </row>
    <row r="207" spans="1:7" hidden="1" x14ac:dyDescent="0.25">
      <c r="A207" s="152" t="s">
        <v>555</v>
      </c>
      <c r="B207" s="153"/>
      <c r="C207" s="153"/>
      <c r="D207" s="153"/>
      <c r="E207" s="154"/>
      <c r="F207" s="7"/>
      <c r="G207" s="8">
        <f t="shared" si="9"/>
        <v>0</v>
      </c>
    </row>
    <row r="208" spans="1:7" hidden="1" x14ac:dyDescent="0.25">
      <c r="A208" s="152" t="s">
        <v>572</v>
      </c>
      <c r="B208" s="153"/>
      <c r="C208" s="153"/>
      <c r="D208" s="153"/>
      <c r="E208" s="154"/>
      <c r="F208" s="7"/>
      <c r="G208" s="8">
        <f t="shared" si="9"/>
        <v>0</v>
      </c>
    </row>
    <row r="209" spans="1:7" hidden="1" x14ac:dyDescent="0.25">
      <c r="A209" s="72" t="s">
        <v>395</v>
      </c>
      <c r="B209" s="59"/>
      <c r="C209" s="59"/>
      <c r="D209" s="59"/>
      <c r="E209" s="60"/>
      <c r="F209" s="7"/>
      <c r="G209" s="8">
        <f t="shared" si="9"/>
        <v>0</v>
      </c>
    </row>
    <row r="210" spans="1:7" hidden="1" x14ac:dyDescent="0.25">
      <c r="A210" s="72" t="s">
        <v>396</v>
      </c>
      <c r="B210" s="59"/>
      <c r="C210" s="59"/>
      <c r="D210" s="59"/>
      <c r="E210" s="60"/>
      <c r="F210" s="7"/>
      <c r="G210" s="8">
        <f t="shared" si="9"/>
        <v>0</v>
      </c>
    </row>
    <row r="211" spans="1:7" hidden="1" x14ac:dyDescent="0.25">
      <c r="A211" s="103" t="s">
        <v>580</v>
      </c>
      <c r="B211" s="81"/>
      <c r="C211" s="81"/>
      <c r="D211" s="81"/>
      <c r="E211" s="82"/>
      <c r="F211" s="7"/>
      <c r="G211" s="8">
        <f t="shared" si="9"/>
        <v>0</v>
      </c>
    </row>
    <row r="212" spans="1:7" hidden="1" x14ac:dyDescent="0.25">
      <c r="A212" s="155" t="s">
        <v>484</v>
      </c>
      <c r="B212" s="156"/>
      <c r="C212" s="156"/>
      <c r="D212" s="156"/>
      <c r="E212" s="157"/>
      <c r="F212" s="7"/>
      <c r="G212" s="8">
        <f t="shared" si="9"/>
        <v>0</v>
      </c>
    </row>
    <row r="213" spans="1:7" hidden="1" x14ac:dyDescent="0.25">
      <c r="A213" s="155" t="s">
        <v>511</v>
      </c>
      <c r="B213" s="156"/>
      <c r="C213" s="156"/>
      <c r="D213" s="156"/>
      <c r="E213" s="157"/>
      <c r="F213" s="7"/>
      <c r="G213" s="8">
        <f t="shared" si="9"/>
        <v>0</v>
      </c>
    </row>
    <row r="214" spans="1:7" hidden="1" x14ac:dyDescent="0.25">
      <c r="A214" s="139" t="s">
        <v>597</v>
      </c>
      <c r="B214" s="140"/>
      <c r="C214" s="140"/>
      <c r="D214" s="140"/>
      <c r="E214" s="141"/>
      <c r="F214" s="7"/>
      <c r="G214" s="8">
        <f t="shared" si="9"/>
        <v>0</v>
      </c>
    </row>
    <row r="215" spans="1:7" x14ac:dyDescent="0.25">
      <c r="A215" s="150" t="s">
        <v>175</v>
      </c>
      <c r="B215" s="176"/>
      <c r="C215" s="176"/>
      <c r="D215" s="176"/>
      <c r="E215" s="151"/>
      <c r="F215" s="7"/>
      <c r="G215" s="8"/>
    </row>
    <row r="217" spans="1:7" x14ac:dyDescent="0.25">
      <c r="A217" s="173" t="s">
        <v>26</v>
      </c>
      <c r="B217" s="174"/>
      <c r="C217" s="174"/>
      <c r="D217" s="174"/>
      <c r="E217" s="175"/>
      <c r="F217" s="7">
        <f>F107+F118+F136+F141+F158+F166+F194+F180+F215</f>
        <v>2231720041.6799998</v>
      </c>
      <c r="G217" s="8">
        <f>F217/$F$217</f>
        <v>1</v>
      </c>
    </row>
    <row r="219" spans="1:7" x14ac:dyDescent="0.25">
      <c r="F219" s="42"/>
    </row>
  </sheetData>
  <mergeCells count="68">
    <mergeCell ref="D177:E177"/>
    <mergeCell ref="B171:C171"/>
    <mergeCell ref="D180:E180"/>
    <mergeCell ref="D171:E171"/>
    <mergeCell ref="B188:C188"/>
    <mergeCell ref="B189:C189"/>
    <mergeCell ref="D164:E164"/>
    <mergeCell ref="A213:E213"/>
    <mergeCell ref="B176:C176"/>
    <mergeCell ref="D176:E176"/>
    <mergeCell ref="B169:C169"/>
    <mergeCell ref="D169:E169"/>
    <mergeCell ref="D172:E172"/>
    <mergeCell ref="B173:C173"/>
    <mergeCell ref="D173:E173"/>
    <mergeCell ref="B170:C170"/>
    <mergeCell ref="D170:E170"/>
    <mergeCell ref="B180:C180"/>
    <mergeCell ref="B177:C177"/>
    <mergeCell ref="B190:C190"/>
    <mergeCell ref="B179:C179"/>
    <mergeCell ref="D179:E179"/>
    <mergeCell ref="B178:C178"/>
    <mergeCell ref="D178:E178"/>
    <mergeCell ref="B158:C158"/>
    <mergeCell ref="D158:E158"/>
    <mergeCell ref="B166:E166"/>
    <mergeCell ref="D161:E161"/>
    <mergeCell ref="D162:E162"/>
    <mergeCell ref="D163:E163"/>
    <mergeCell ref="D165:E165"/>
    <mergeCell ref="B175:C175"/>
    <mergeCell ref="D175:E175"/>
    <mergeCell ref="B172:C172"/>
    <mergeCell ref="B174:C174"/>
    <mergeCell ref="D174:E174"/>
    <mergeCell ref="B187:C187"/>
    <mergeCell ref="A203:E203"/>
    <mergeCell ref="A200:E200"/>
    <mergeCell ref="A1:G1"/>
    <mergeCell ref="D144:E144"/>
    <mergeCell ref="D148:E148"/>
    <mergeCell ref="D149:E149"/>
    <mergeCell ref="D145:E145"/>
    <mergeCell ref="D150:E150"/>
    <mergeCell ref="D151:E151"/>
    <mergeCell ref="D152:E152"/>
    <mergeCell ref="D153:E153"/>
    <mergeCell ref="D156:E156"/>
    <mergeCell ref="D154:E154"/>
    <mergeCell ref="D155:E155"/>
    <mergeCell ref="D157:E157"/>
    <mergeCell ref="B191:C191"/>
    <mergeCell ref="B192:C192"/>
    <mergeCell ref="B193:C193"/>
    <mergeCell ref="A217:E217"/>
    <mergeCell ref="B183:C183"/>
    <mergeCell ref="B194:C194"/>
    <mergeCell ref="A197:E197"/>
    <mergeCell ref="A215:E215"/>
    <mergeCell ref="B185:C185"/>
    <mergeCell ref="A208:E208"/>
    <mergeCell ref="B184:C184"/>
    <mergeCell ref="A207:E207"/>
    <mergeCell ref="B186:C186"/>
    <mergeCell ref="A212:E212"/>
    <mergeCell ref="A202:E202"/>
    <mergeCell ref="A201:E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2025-07-31T10:14:50Z</dcterms:modified>
</cp:coreProperties>
</file>