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крытие информации\Состав средств ОПС и ПР\2023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накопления'!$A$4:$I$4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07" i="4" l="1"/>
  <c r="G194" i="1" l="1"/>
  <c r="F194" i="1"/>
  <c r="F270" i="1" s="1"/>
  <c r="G193" i="1" s="1"/>
  <c r="F268" i="1" l="1"/>
  <c r="F237" i="1"/>
  <c r="F189" i="1"/>
  <c r="F174" i="1"/>
  <c r="F120" i="4" l="1"/>
  <c r="F252" i="1" l="1"/>
  <c r="F177" i="4" l="1"/>
  <c r="F170" i="4"/>
  <c r="F151" i="4"/>
  <c r="F139" i="4"/>
  <c r="F214" i="1" l="1"/>
  <c r="F224" i="1"/>
  <c r="G264" i="1" l="1"/>
  <c r="F195" i="4"/>
  <c r="G250" i="1" l="1"/>
  <c r="G257" i="1"/>
  <c r="G233" i="1"/>
  <c r="G234" i="1"/>
  <c r="G231" i="1"/>
  <c r="G235" i="1"/>
  <c r="G232" i="1"/>
  <c r="G236" i="1"/>
  <c r="G230" i="1"/>
  <c r="G249" i="1"/>
  <c r="G246" i="1"/>
  <c r="G247" i="1"/>
  <c r="G248" i="1"/>
  <c r="G33" i="1"/>
  <c r="G174" i="1"/>
  <c r="G103" i="1"/>
  <c r="G170" i="1"/>
  <c r="G228" i="1"/>
  <c r="G27" i="1"/>
  <c r="G172" i="1"/>
  <c r="G171" i="1"/>
  <c r="G267" i="1"/>
  <c r="G173" i="1"/>
  <c r="G188" i="1"/>
  <c r="G229" i="1"/>
  <c r="G41" i="1"/>
  <c r="G75" i="1"/>
  <c r="G242" i="1"/>
  <c r="G157" i="1"/>
  <c r="G237" i="1"/>
  <c r="G168" i="1"/>
  <c r="G166" i="1"/>
  <c r="G169" i="1"/>
  <c r="G251" i="1"/>
  <c r="G167" i="1"/>
  <c r="G164" i="1"/>
  <c r="G165" i="1"/>
  <c r="G57" i="1"/>
  <c r="G76" i="1"/>
  <c r="G115" i="1"/>
  <c r="G213" i="1"/>
  <c r="G209" i="1"/>
  <c r="G212" i="1"/>
  <c r="G208" i="1"/>
  <c r="G211" i="1"/>
  <c r="G207" i="1"/>
  <c r="G210" i="1"/>
  <c r="G206" i="1"/>
  <c r="G159" i="1"/>
  <c r="G162" i="1"/>
  <c r="G161" i="1"/>
  <c r="G160" i="1"/>
  <c r="G163" i="1"/>
  <c r="G261" i="1"/>
  <c r="G31" i="1"/>
  <c r="G260" i="1"/>
  <c r="G158" i="1"/>
  <c r="G258" i="1"/>
  <c r="G11" i="1"/>
  <c r="G84" i="1"/>
  <c r="G156" i="1"/>
  <c r="G153" i="1"/>
  <c r="G155" i="1"/>
  <c r="G152" i="1"/>
  <c r="G154" i="1"/>
  <c r="G37" i="1"/>
  <c r="G88" i="1"/>
  <c r="G149" i="1"/>
  <c r="G151" i="1"/>
  <c r="G148" i="1"/>
  <c r="G119" i="1"/>
  <c r="G134" i="1"/>
  <c r="G150" i="1"/>
  <c r="G265" i="1"/>
  <c r="G266" i="1"/>
  <c r="G136" i="1"/>
  <c r="G23" i="1"/>
  <c r="G26" i="1"/>
  <c r="G132" i="1"/>
  <c r="G245" i="1" l="1"/>
  <c r="G256" i="1"/>
  <c r="G63" i="1"/>
  <c r="G147" i="1"/>
  <c r="G28" i="1"/>
  <c r="G263" i="1"/>
  <c r="G262" i="1"/>
  <c r="G259" i="1"/>
  <c r="G189" i="1"/>
  <c r="G145" i="1"/>
  <c r="G146" i="1"/>
  <c r="G137" i="1"/>
  <c r="G252" i="1"/>
  <c r="G143" i="1"/>
  <c r="G142" i="1"/>
  <c r="G144" i="1"/>
  <c r="G19" i="1"/>
  <c r="G73" i="1"/>
  <c r="G141" i="1"/>
  <c r="G121" i="1"/>
  <c r="G77" i="1"/>
  <c r="G140" i="1"/>
  <c r="G244" i="1"/>
  <c r="G224" i="1"/>
  <c r="G138" i="1"/>
  <c r="G105" i="1"/>
  <c r="G139" i="1"/>
  <c r="G130" i="1"/>
  <c r="G6" i="1"/>
  <c r="G42" i="1"/>
  <c r="F209" i="4"/>
  <c r="G146" i="4" l="1"/>
  <c r="G241" i="1"/>
  <c r="G107" i="4" l="1"/>
  <c r="G27" i="4"/>
  <c r="G116" i="4"/>
  <c r="G199" i="4"/>
  <c r="G136" i="4"/>
  <c r="G6" i="4"/>
  <c r="G92" i="4"/>
  <c r="G155" i="4"/>
  <c r="G81" i="4"/>
  <c r="G138" i="4"/>
  <c r="G102" i="4"/>
  <c r="G13" i="4"/>
  <c r="G84" i="4"/>
  <c r="G106" i="4"/>
  <c r="G175" i="4"/>
  <c r="G32" i="4"/>
  <c r="G16" i="4"/>
  <c r="G64" i="4"/>
  <c r="G11" i="4"/>
  <c r="G169" i="4"/>
  <c r="G75" i="4"/>
  <c r="G145" i="4"/>
  <c r="G43" i="4"/>
  <c r="G39" i="4"/>
  <c r="G15" i="4"/>
  <c r="G132" i="4"/>
  <c r="G200" i="4"/>
  <c r="G193" i="4"/>
  <c r="G18" i="4"/>
  <c r="G72" i="4"/>
  <c r="G183" i="4"/>
  <c r="G94" i="4"/>
  <c r="G101" i="4"/>
  <c r="G28" i="4"/>
  <c r="G41" i="4"/>
  <c r="G47" i="4"/>
  <c r="G182" i="4"/>
  <c r="G83" i="4"/>
  <c r="G29" i="4"/>
  <c r="G100" i="4"/>
  <c r="G49" i="4"/>
  <c r="G23" i="4"/>
  <c r="G50" i="4"/>
  <c r="G143" i="4"/>
  <c r="G186" i="4"/>
  <c r="G34" i="4"/>
  <c r="G45" i="4"/>
  <c r="G55" i="4"/>
  <c r="G24" i="4"/>
  <c r="G79" i="4"/>
  <c r="G38" i="4"/>
  <c r="G7" i="4"/>
  <c r="G66" i="4"/>
  <c r="G86" i="4"/>
  <c r="G71" i="4"/>
  <c r="G5" i="4"/>
  <c r="G147" i="4"/>
  <c r="G98" i="4"/>
  <c r="G63" i="4"/>
  <c r="G80" i="4"/>
  <c r="G68" i="4"/>
  <c r="G167" i="4"/>
  <c r="G129" i="4"/>
  <c r="G191" i="4"/>
  <c r="G57" i="4"/>
  <c r="G89" i="4"/>
  <c r="G33" i="4"/>
  <c r="G17" i="4"/>
  <c r="G44" i="4"/>
  <c r="G184" i="4"/>
  <c r="G65" i="4"/>
  <c r="G37" i="4"/>
  <c r="G130" i="4"/>
  <c r="G51" i="4"/>
  <c r="G177" i="4"/>
  <c r="G19" i="4"/>
  <c r="G156" i="4"/>
  <c r="G170" i="4"/>
  <c r="G90" i="4"/>
  <c r="G20" i="4"/>
  <c r="G25" i="4"/>
  <c r="G209" i="4"/>
  <c r="G124" i="4"/>
  <c r="G139" i="4"/>
  <c r="G85" i="4"/>
  <c r="G14" i="4"/>
  <c r="G30" i="4"/>
  <c r="G26" i="4"/>
  <c r="G110" i="4"/>
  <c r="G112" i="4"/>
  <c r="G108" i="4"/>
  <c r="G194" i="4"/>
  <c r="G204" i="4"/>
  <c r="G117" i="4"/>
  <c r="G118" i="4"/>
  <c r="G119" i="4"/>
  <c r="G149" i="4"/>
  <c r="G126" i="4"/>
  <c r="G202" i="4"/>
  <c r="G128" i="4"/>
  <c r="G104" i="4"/>
  <c r="G176" i="4"/>
  <c r="G53" i="4"/>
  <c r="G73" i="4"/>
  <c r="G31" i="4"/>
  <c r="G12" i="4"/>
  <c r="G10" i="4"/>
  <c r="G56" i="4"/>
  <c r="G174" i="4"/>
  <c r="G77" i="4"/>
  <c r="G36" i="4"/>
  <c r="G87" i="4"/>
  <c r="G148" i="4"/>
  <c r="G67" i="4"/>
  <c r="G150" i="4"/>
  <c r="G78" i="4"/>
  <c r="G76" i="4"/>
  <c r="G93" i="4"/>
  <c r="G9" i="4"/>
  <c r="G203" i="4"/>
  <c r="G46" i="4"/>
  <c r="G82" i="4"/>
  <c r="G151" i="4"/>
  <c r="G88" i="4"/>
  <c r="G192" i="4"/>
  <c r="G99" i="4"/>
  <c r="G164" i="4"/>
  <c r="G125" i="4"/>
  <c r="G62" i="4"/>
  <c r="G201" i="4"/>
  <c r="G205" i="4"/>
  <c r="G111" i="4"/>
  <c r="G114" i="4"/>
  <c r="G206" i="4"/>
  <c r="G185" i="4"/>
  <c r="G96" i="4"/>
  <c r="G22" i="4"/>
  <c r="G54" i="4"/>
  <c r="G59" i="4"/>
  <c r="G69" i="4"/>
  <c r="G120" i="4"/>
  <c r="G134" i="4"/>
  <c r="G135" i="4"/>
  <c r="G60" i="4"/>
  <c r="G97" i="4"/>
  <c r="G48" i="4"/>
  <c r="G74" i="4"/>
  <c r="G40" i="4"/>
  <c r="G95" i="4"/>
  <c r="G103" i="4"/>
  <c r="G35" i="4"/>
  <c r="G168" i="4"/>
  <c r="G58" i="4"/>
  <c r="G61" i="4"/>
  <c r="G91" i="4"/>
  <c r="G165" i="4"/>
  <c r="G52" i="4"/>
  <c r="G21" i="4"/>
  <c r="G131" i="4"/>
  <c r="G8" i="4"/>
  <c r="G133" i="4"/>
  <c r="G127" i="4"/>
  <c r="G42" i="4"/>
  <c r="G166" i="4"/>
  <c r="G137" i="4"/>
  <c r="G70" i="4"/>
  <c r="G195" i="4"/>
  <c r="G144" i="4"/>
  <c r="G105" i="4"/>
  <c r="G109" i="4"/>
  <c r="G113" i="4"/>
  <c r="G115" i="4"/>
  <c r="G181" i="4"/>
  <c r="G243" i="1"/>
  <c r="G131" i="1"/>
  <c r="G126" i="1"/>
  <c r="G133" i="1"/>
  <c r="G125" i="1"/>
  <c r="G32" i="1"/>
  <c r="G96" i="1"/>
  <c r="G24" i="1"/>
  <c r="G92" i="1"/>
  <c r="G78" i="1"/>
  <c r="G43" i="1"/>
  <c r="G45" i="1"/>
  <c r="G129" i="1"/>
  <c r="G17" i="1"/>
  <c r="G38" i="1"/>
  <c r="G102" i="1"/>
  <c r="G49" i="1"/>
  <c r="G61" i="1"/>
  <c r="G100" i="1"/>
  <c r="G99" i="1"/>
  <c r="G128" i="1"/>
  <c r="G72" i="1"/>
  <c r="G29" i="1"/>
  <c r="G95" i="1"/>
  <c r="G51" i="1"/>
  <c r="G80" i="1"/>
  <c r="G46" i="1"/>
  <c r="G47" i="1"/>
  <c r="G124" i="1"/>
  <c r="G117" i="1"/>
  <c r="G65" i="1"/>
  <c r="G89" i="1"/>
  <c r="G135" i="1"/>
  <c r="G87" i="1"/>
  <c r="G52" i="1"/>
  <c r="G81" i="1"/>
  <c r="G101" i="1"/>
  <c r="G123" i="1"/>
  <c r="G74" i="1"/>
  <c r="G21" i="1"/>
  <c r="G68" i="1"/>
  <c r="G114" i="1"/>
  <c r="G35" i="1"/>
  <c r="G122" i="1"/>
  <c r="G71" i="1"/>
  <c r="G50" i="1"/>
  <c r="G112" i="1"/>
  <c r="G20" i="1"/>
  <c r="G58" i="1"/>
  <c r="G93" i="1"/>
  <c r="G60" i="1"/>
  <c r="G66" i="1"/>
  <c r="G16" i="1"/>
  <c r="G39" i="1"/>
  <c r="G59" i="1"/>
  <c r="G79" i="1"/>
  <c r="G120" i="1"/>
  <c r="G7" i="1"/>
  <c r="G97" i="1"/>
  <c r="G109" i="1"/>
  <c r="G12" i="1"/>
  <c r="G111" i="1"/>
  <c r="G113" i="1"/>
  <c r="G55" i="1"/>
  <c r="G14" i="1"/>
  <c r="G91" i="1"/>
  <c r="G108" i="1"/>
  <c r="G8" i="1"/>
  <c r="G62" i="1"/>
  <c r="G25" i="1"/>
  <c r="G90" i="1"/>
  <c r="G40" i="1"/>
  <c r="G98" i="1"/>
  <c r="G48" i="1"/>
  <c r="G54" i="1"/>
  <c r="G94" i="1"/>
  <c r="G118" i="1"/>
  <c r="G83" i="1"/>
  <c r="G10" i="1"/>
  <c r="G110" i="1"/>
  <c r="G18" i="1"/>
  <c r="G86" i="1"/>
  <c r="G107" i="1"/>
  <c r="G9" i="1"/>
  <c r="G15" i="1"/>
  <c r="G70" i="1"/>
  <c r="G82" i="1"/>
  <c r="G13" i="1"/>
  <c r="G69" i="1"/>
  <c r="G85" i="1"/>
  <c r="G116" i="1"/>
  <c r="G34" i="1"/>
  <c r="G106" i="1"/>
  <c r="G56" i="1"/>
  <c r="G22" i="1"/>
  <c r="G44" i="1"/>
  <c r="G30" i="1"/>
  <c r="G67" i="1"/>
  <c r="G36" i="1"/>
  <c r="G53" i="1"/>
  <c r="G104" i="1"/>
  <c r="G64" i="1"/>
  <c r="G127" i="1"/>
  <c r="G181" i="1"/>
  <c r="G182" i="1"/>
  <c r="G185" i="1"/>
  <c r="G180" i="1"/>
  <c r="G187" i="1"/>
  <c r="G183" i="1"/>
  <c r="G184" i="1"/>
  <c r="G186" i="1"/>
  <c r="G179" i="1"/>
  <c r="G5" i="1"/>
  <c r="G270" i="1"/>
  <c r="G178" i="1"/>
  <c r="G220" i="1"/>
  <c r="G214" i="1"/>
  <c r="G222" i="1"/>
  <c r="G221" i="1"/>
  <c r="G219" i="1"/>
  <c r="G218" i="1"/>
  <c r="G223" i="1"/>
</calcChain>
</file>

<file path=xl/sharedStrings.xml><?xml version="1.0" encoding="utf-8"?>
<sst xmlns="http://schemas.openxmlformats.org/spreadsheetml/2006/main" count="1592" uniqueCount="706">
  <si>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</si>
  <si>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</si>
  <si>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</si>
  <si>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</si>
  <si>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</si>
  <si>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</si>
  <si>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</si>
  <si>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</si>
  <si>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</si>
  <si>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</si>
  <si>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</si>
  <si>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</si>
  <si>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</si>
  <si>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</si>
  <si>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</si>
  <si>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</si>
  <si>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</si>
  <si>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</si>
  <si>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</si>
  <si>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</si>
  <si>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</si>
  <si>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</si>
  <si>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</si>
  <si>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</si>
  <si>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</si>
  <si>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</si>
  <si>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</si>
  <si>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</si>
  <si>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</si>
  <si>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</si>
  <si>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</si>
  <si>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</si>
  <si>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</si>
  <si>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</si>
  <si>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</si>
  <si>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</si>
  <si>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</si>
  <si>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</si>
  <si>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</si>
  <si>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</si>
  <si>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</si>
  <si>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</si>
  <si>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</si>
  <si>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RU000A0JXSS1</t>
  </si>
  <si>
    <t>RU000A100N12</t>
  </si>
  <si>
    <t>RU000A101XN7</t>
  </si>
  <si>
    <t>RU000A1025H2</t>
  </si>
  <si>
    <t>RU000A102952</t>
  </si>
  <si>
    <t>RU000A102G50</t>
  </si>
  <si>
    <t>RU000A0JT6B2</t>
  </si>
  <si>
    <t>RU000A0JS4Z7</t>
  </si>
  <si>
    <t>RU000A1013P1</t>
  </si>
  <si>
    <t>RU000A102FC5</t>
  </si>
  <si>
    <t>RU000A101QN1</t>
  </si>
  <si>
    <t>RU000A0ZYUW3</t>
  </si>
  <si>
    <t>RU000A0ZYXV9</t>
  </si>
  <si>
    <t>RU000A101137</t>
  </si>
  <si>
    <t>RU000A102KZ6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</si>
  <si>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</si>
  <si>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</si>
  <si>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</si>
  <si>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</si>
  <si>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</si>
  <si>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</si>
  <si>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</si>
  <si>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</si>
  <si>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</si>
  <si>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</si>
  <si>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</si>
  <si>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</si>
  <si>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</si>
  <si>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</si>
  <si>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</si>
  <si>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</si>
  <si>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</si>
  <si>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RU000A102960</t>
  </si>
  <si>
    <t>RU000A101R09</t>
  </si>
  <si>
    <t>RU000A0JX355</t>
  </si>
  <si>
    <t>RU000A0JXQK2</t>
  </si>
  <si>
    <t>RU000A0ZYT40</t>
  </si>
  <si>
    <t>RU000A0ZYVU5</t>
  </si>
  <si>
    <t>RU000A0JV1X3</t>
  </si>
  <si>
    <t>RU000A0JUCR3</t>
  </si>
  <si>
    <t>RU000A1011R1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</si>
  <si>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</si>
  <si>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</si>
  <si>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</si>
  <si>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</si>
  <si>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</si>
  <si>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</si>
  <si>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</si>
  <si>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</si>
  <si>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</si>
  <si>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</si>
  <si>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</si>
  <si>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</si>
  <si>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</si>
  <si>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RU000A100BB0</t>
  </si>
  <si>
    <t>RU000A101T64</t>
  </si>
  <si>
    <t>RU000A100DZ5</t>
  </si>
  <si>
    <t>RU000A101MB5</t>
  </si>
  <si>
    <t>RU000A101CQ4</t>
  </si>
  <si>
    <t>RU000A1029A9</t>
  </si>
  <si>
    <t>RU000A0ZZQN7</t>
  </si>
  <si>
    <t>RU000A1014S3</t>
  </si>
  <si>
    <t>RU000A102B48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</si>
  <si>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</si>
  <si>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</si>
  <si>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</si>
  <si>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</si>
  <si>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</si>
  <si>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</si>
  <si>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</si>
  <si>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</si>
  <si>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</si>
  <si>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</si>
  <si>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</si>
  <si>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</si>
  <si>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</si>
  <si>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</si>
  <si>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</si>
  <si>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</si>
  <si>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</si>
  <si>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</si>
  <si>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</si>
  <si>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</si>
  <si>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</si>
  <si>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</si>
  <si>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</si>
  <si>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</si>
  <si>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</si>
  <si>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</si>
  <si>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</si>
  <si>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</si>
  <si>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</si>
  <si>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</si>
  <si>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</si>
  <si>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</si>
  <si>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</si>
  <si>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</si>
  <si>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</si>
  <si>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</si>
  <si>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</si>
  <si>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"ВИС ФИНАНС"</t>
  </si>
  <si>
    <t>1194704013350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</si>
  <si>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</si>
  <si>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</si>
  <si>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</si>
  <si>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</si>
  <si>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</si>
  <si>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</si>
  <si>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"ГСП-Финанс"</t>
  </si>
  <si>
    <t>1207800076440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</si>
  <si>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</si>
  <si>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</si>
  <si>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</si>
  <si>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</si>
  <si>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</si>
  <si>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</si>
  <si>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</si>
  <si>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</si>
  <si>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</si>
  <si>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</si>
  <si>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</si>
  <si>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</si>
  <si>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"Акрон"</t>
  </si>
  <si>
    <t>1025300786610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</si>
  <si>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</si>
  <si>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</si>
  <si>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</si>
  <si>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</si>
  <si>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</si>
  <si>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</si>
  <si>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</si>
  <si>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</si>
  <si>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</si>
  <si>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</si>
  <si>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</si>
  <si>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</si>
  <si>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</si>
  <si>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</si>
  <si>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</si>
  <si>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</si>
  <si>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</si>
  <si>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</si>
  <si>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</si>
  <si>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</si>
  <si>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"РУСАЛ Братский алюминиевый завод"</t>
  </si>
  <si>
    <t>1023800836377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</si>
  <si>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</si>
  <si>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</si>
  <si>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</si>
  <si>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</si>
  <si>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</si>
  <si>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</si>
  <si>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</si>
  <si>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</si>
  <si>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</si>
  <si>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</si>
  <si>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</si>
  <si>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</si>
  <si>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"Якутская топливно-энергетическая компания"</t>
  </si>
  <si>
    <t>1021401062187</t>
  </si>
  <si>
    <t>Публичное акционерное общество "Акционерная нефтяная Компания "Башнефть"</t>
  </si>
  <si>
    <t>1020202555240</t>
  </si>
  <si>
    <t>"Акционерная финансовая корпорация "Система", ПАО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</si>
  <si>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</si>
  <si>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</si>
  <si>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</si>
  <si>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</si>
  <si>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</si>
  <si>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</si>
  <si>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</si>
  <si>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</si>
  <si>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</si>
  <si>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</si>
  <si>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</si>
  <si>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</si>
  <si>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</si>
  <si>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</si>
  <si>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</si>
  <si>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</si>
  <si>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</si>
  <si>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</si>
  <si>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</si>
  <si>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</si>
  <si>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Акционерное общество Инвестиционная компания "АК БАРС Финанс"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</si>
  <si>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</si>
  <si>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</si>
  <si>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</si>
  <si>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</si>
  <si>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</si>
  <si>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</si>
  <si>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"РН Банк" 4B02-07-00170-B-001P</t>
  </si>
  <si>
    <t>облигации АО "Росагролизинг" 4-01-05886-A-001P</t>
  </si>
  <si>
    <t>облигации АО "Россельхозбанк" 4B020903349B</t>
  </si>
  <si>
    <t>облигации АО "Россельхозбанк" 4B021603349B001P</t>
  </si>
  <si>
    <t>облигации АО "ФПК" 4B02-04-55465-E-001P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</si>
  <si>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</si>
  <si>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</si>
  <si>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</si>
  <si>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</si>
  <si>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</si>
  <si>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</si>
  <si>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</si>
  <si>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</si>
  <si>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</si>
  <si>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"ВИС ФИНАНС" 4B02-01-00554-R-001P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</si>
  <si>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</si>
  <si>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</si>
  <si>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</si>
  <si>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"ГСП-ФИНАНС" 4-01-00567-R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</si>
  <si>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</si>
  <si>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</si>
  <si>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</si>
  <si>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</si>
  <si>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</si>
  <si>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"Акрон" 4B02-02-00207-A-001P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</si>
  <si>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</si>
  <si>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</si>
  <si>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</si>
  <si>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</si>
  <si>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4B02-05-32432-H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</si>
  <si>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</si>
  <si>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</si>
  <si>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</si>
  <si>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</si>
  <si>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</si>
  <si>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</si>
  <si>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</si>
  <si>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</si>
  <si>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4B02-02-00122-A-001P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</si>
  <si>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</si>
  <si>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</si>
  <si>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</si>
  <si>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</si>
  <si>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4B02-06-00122-A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</si>
  <si>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</si>
  <si>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</si>
  <si>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</si>
  <si>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</si>
  <si>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</si>
  <si>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"РУСАЛ Братск" 4B02-01-20075-F-001P</t>
  </si>
  <si>
    <t>облигации ПАО "Северсталь" 4B02-06-00143-A</t>
  </si>
  <si>
    <t>облигации ПАО "Совкомбанк" 4B02-03-00963-B-001P</t>
  </si>
  <si>
    <t>облигации ПАО "Совкомбанк" 4B020100963B001P</t>
  </si>
  <si>
    <t>облигации ПАО "ФСК ЕЭС" 4B02-01-65018-D-001P</t>
  </si>
  <si>
    <t>облигации ПАО "ФСК ЕЭС" 4B02-04-65018-D</t>
  </si>
  <si>
    <t>облигации ПАО "ЯТЭК" 4B02-01-20510-F-001P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</si>
  <si>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</si>
  <si>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</si>
  <si>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</si>
  <si>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</si>
  <si>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</si>
  <si>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</si>
  <si>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</si>
  <si>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</si>
  <si>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</si>
  <si>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</si>
  <si>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</si>
  <si>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</si>
  <si>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</si>
  <si>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</si>
  <si>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</si>
  <si>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RU35010MOO0</t>
  </si>
  <si>
    <t>государственные ЦБ субъектов РФ RU35009RSY0</t>
  </si>
  <si>
    <t>государственные ЦБ субъектов РФ RU35003SVS0</t>
  </si>
  <si>
    <t>государственные ЦБ субъектов РФ RU35002YML0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</si>
  <si>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</si>
  <si>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</si>
  <si>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</si>
  <si>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</si>
  <si>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</si>
  <si>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</si>
  <si>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</si>
  <si>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</si>
  <si>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RU000A0JX0B9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</si>
  <si>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</si>
  <si>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</si>
  <si>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</si>
  <si>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</si>
  <si>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</si>
  <si>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</si>
  <si>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</si>
  <si>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</si>
  <si>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</si>
  <si>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</si>
  <si>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</si>
  <si>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</si>
  <si>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</si>
  <si>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</si>
  <si>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</si>
  <si>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</si>
  <si>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</si>
  <si>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</si>
  <si>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Правительство Ямало-Ненецкого автономного округа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</si>
  <si>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</si>
  <si>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</si>
  <si>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</si>
  <si>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</si>
  <si>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</si>
  <si>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</si>
  <si>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</si>
  <si>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</si>
  <si>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</si>
  <si>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</si>
  <si>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</si>
  <si>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</si>
  <si>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</si>
  <si>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</si>
  <si>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ВЭБ.РФ 4B02-303-00004-T-001P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</si>
  <si>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</si>
  <si>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</si>
  <si>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</si>
  <si>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</si>
  <si>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</si>
  <si>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</si>
  <si>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</si>
  <si>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</si>
  <si>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</si>
  <si>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</si>
  <si>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</si>
  <si>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</si>
  <si>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</si>
  <si>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</si>
  <si>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</si>
  <si>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</si>
  <si>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</si>
  <si>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</si>
  <si>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</si>
  <si>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</si>
  <si>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Общество с ограниченной ответственностью Управляющая компания "АК БАРС КАПИТАЛ"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</si>
  <si>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</si>
  <si>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</si>
  <si>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</si>
  <si>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</si>
  <si>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</si>
  <si>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</si>
  <si>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</si>
  <si>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</si>
  <si>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</si>
  <si>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</si>
  <si>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</si>
  <si>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</si>
  <si>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</si>
  <si>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</si>
  <si>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</si>
  <si>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</si>
  <si>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</si>
  <si>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</si>
  <si>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RU000A0DQZE3</t>
  </si>
  <si>
    <t>акции обыкновенные ПАО АФК "Система" 1-05-01669-A</t>
  </si>
  <si>
    <t>"Акционерная финансовая корпорация "Система", Публичное акционерное общество</t>
  </si>
  <si>
    <t>RU000A0JV219</t>
  </si>
  <si>
    <t>RU000A0JVWD9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</si>
  <si>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</si>
  <si>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</si>
  <si>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</si>
  <si>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</si>
  <si>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</si>
  <si>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</si>
  <si>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</si>
  <si>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</si>
  <si>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RU000A0ZZRK1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</si>
  <si>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</si>
  <si>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</si>
  <si>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</si>
  <si>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</si>
  <si>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</si>
  <si>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</si>
  <si>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</si>
  <si>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</si>
  <si>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</si>
  <si>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</si>
  <si>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</si>
  <si>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</si>
  <si>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</si>
  <si>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</si>
  <si>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</si>
  <si>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</si>
  <si>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</si>
  <si>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</si>
  <si>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</si>
  <si>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</si>
  <si>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</si>
  <si>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</si>
  <si>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</si>
  <si>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</si>
  <si>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</si>
  <si>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</si>
  <si>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</si>
  <si>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</si>
  <si>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</si>
  <si>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</si>
  <si>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</si>
  <si>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</si>
  <si>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</si>
  <si>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</si>
  <si>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</si>
  <si>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</si>
  <si>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</si>
  <si>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</si>
  <si>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</si>
  <si>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</si>
  <si>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</si>
  <si>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</si>
  <si>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</si>
  <si>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</si>
  <si>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</si>
  <si>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</si>
  <si>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</si>
  <si>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</si>
  <si>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</si>
  <si>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</si>
  <si>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</si>
  <si>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</si>
  <si>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</si>
  <si>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</si>
  <si>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</si>
  <si>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</si>
  <si>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</si>
  <si>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</si>
  <si>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</si>
  <si>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</si>
  <si>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</si>
  <si>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</si>
  <si>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</si>
  <si>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</si>
  <si>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</si>
  <si>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</si>
  <si>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</si>
  <si>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</si>
  <si>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</si>
  <si>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</si>
  <si>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</si>
  <si>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RU000A1025U5</t>
  </si>
  <si>
    <t>облигации ПАО Сбербанк 4B02-335-01481-B-001P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</si>
  <si>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</si>
  <si>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</si>
  <si>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</si>
  <si>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</si>
  <si>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</si>
  <si>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</si>
  <si>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</si>
  <si>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</si>
  <si>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</si>
  <si>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</si>
  <si>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</si>
  <si>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</si>
  <si>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</si>
  <si>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</si>
  <si>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RU000A100ZK0</t>
  </si>
  <si>
    <t>облигации ПАО "МТС" 4B02-12-04715-A-001P</t>
  </si>
  <si>
    <t>RU000A1041B2</t>
  </si>
  <si>
    <t>облигации ООО "ГК "Сегежа" 4B02-01-87154-H-002P</t>
  </si>
  <si>
    <t>RU000A0JNAA8</t>
  </si>
  <si>
    <t>RU000A102XG9</t>
  </si>
  <si>
    <t>акции обыкновенные ООО "ГК "Сегежа" 1-01-87154-H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</si>
  <si>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</si>
  <si>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</si>
  <si>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</si>
  <si>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</si>
  <si>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</si>
  <si>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</si>
  <si>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</si>
  <si>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</si>
  <si>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</si>
  <si>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</si>
  <si>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</si>
  <si>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</si>
  <si>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RU000A102RS6</t>
  </si>
  <si>
    <t>облигации ПАО Сбербанк 4B02-431-01481-B-001P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</si>
  <si>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</si>
  <si>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</si>
  <si>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</si>
  <si>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</si>
  <si>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Сбербанк 4B02-370-01481-B-001P</t>
  </si>
  <si>
    <t>RU000A102CU4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</si>
  <si>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</si>
  <si>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</si>
  <si>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</si>
  <si>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</si>
  <si>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</si>
  <si>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</si>
  <si>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</si>
  <si>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</si>
  <si>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</si>
  <si>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</si>
  <si>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</si>
  <si>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</si>
  <si>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</si>
  <si>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</si>
  <si>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</si>
  <si>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</si>
  <si>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</si>
  <si>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</si>
  <si>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</si>
  <si>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</si>
  <si>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</si>
  <si>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</si>
  <si>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</si>
  <si>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</si>
  <si>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</si>
  <si>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</si>
  <si>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</si>
  <si>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</si>
  <si>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</si>
  <si>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</si>
  <si>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</si>
  <si>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</si>
  <si>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</si>
  <si>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RU000A104HT1</t>
  </si>
  <si>
    <t>RU000A105A61</t>
  </si>
  <si>
    <t>облигации  ВЭБ.РФ 4B02-430-00004-T-001P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</si>
  <si>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</si>
  <si>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</si>
  <si>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</si>
  <si>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</si>
  <si>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</si>
  <si>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</si>
  <si>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</si>
  <si>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</si>
  <si>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</si>
  <si>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RU000A101FA1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</si>
  <si>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</si>
  <si>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</si>
  <si>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</si>
  <si>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</si>
  <si>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</si>
  <si>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</si>
  <si>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</si>
  <si>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</si>
  <si>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</si>
  <si>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</si>
  <si>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облигации федерального займа РФ 25084RMFS</t>
  </si>
  <si>
    <t>RU000A0ZYBM4</t>
  </si>
  <si>
    <t>облигации ПАО "Альфа-Банк" 4B022101326B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</si>
  <si>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</si>
  <si>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</si>
  <si>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</si>
  <si>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</si>
  <si>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</si>
  <si>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RU000A0JUCS1</t>
  </si>
  <si>
    <t>облигации ПАО "НК "Роснефть" 4B02-05-00122-A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</si>
  <si>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</si>
  <si>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</si>
  <si>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</si>
  <si>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</si>
  <si>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</si>
  <si>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</si>
  <si>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</si>
  <si>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 ВЭБ.РФ 4B02-303-00004-T-001P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</si>
  <si>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</si>
  <si>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</si>
  <si>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</si>
  <si>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</si>
  <si>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</si>
  <si>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</si>
  <si>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</si>
  <si>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</si>
  <si>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</si>
  <si>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</si>
  <si>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</si>
  <si>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</si>
  <si>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</si>
  <si>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</si>
  <si>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</si>
  <si>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</si>
  <si>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</si>
  <si>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</si>
  <si>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</si>
  <si>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 xml:space="preserve">начисленный процентный доход по подтверждению №11 от 27.02.2023 к Генеральному соглашению №М65-4785/2016 от 15.06.2016 о порядке поддержания МНО на счетах </t>
  </si>
  <si>
    <t>облигации обыкновенные ПАО "Полюс" 4B02-03-55192-E-001P</t>
  </si>
  <si>
    <t>облигации ПАО "Альфа-Банк" 4B02-09-01326-B-002P</t>
  </si>
  <si>
    <t>RU000A102JZ8</t>
  </si>
  <si>
    <t>Публичное акционерное общество "НОВАТЭК"</t>
  </si>
  <si>
    <t>Публичное акционерное общество "Нефтяная компания "Роснефть"</t>
  </si>
  <si>
    <t xml:space="preserve">начисленный процентный доход по подтверждению №36 от 27.02.2023 к Генеральному соглашению №М61-4785/2016 от 15.02.2016 о порядке поддержания МНО на счетах 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</si>
  <si>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</si>
  <si>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</si>
  <si>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</si>
  <si>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</si>
  <si>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</si>
  <si>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</si>
  <si>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</si>
  <si>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</si>
  <si>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</si>
  <si>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</si>
  <si>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</si>
  <si>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</si>
  <si>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</si>
  <si>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</si>
  <si>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</si>
  <si>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</si>
  <si>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</si>
  <si>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</si>
  <si>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</si>
  <si>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</si>
  <si>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</si>
  <si>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</si>
  <si>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</si>
  <si>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</si>
  <si>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</si>
  <si>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</si>
  <si>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</si>
  <si>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АО ХК "Новотранс"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</si>
  <si>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</si>
  <si>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</si>
  <si>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</si>
  <si>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</si>
  <si>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</si>
  <si>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</si>
  <si>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погашение части паев Открытого паевого инвестиционного фонда рыночных финансовых инструментов "АК БАРС - Консервативный"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</si>
  <si>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</si>
  <si>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</si>
  <si>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</si>
  <si>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</si>
  <si>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</si>
  <si>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</si>
  <si>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</si>
  <si>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</si>
  <si>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</si>
  <si>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</si>
  <si>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начисление дивидендов (акции обыкновенные ПАО "МТС" 1-01-04715-A )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</si>
  <si>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</si>
  <si>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</si>
  <si>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</si>
  <si>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</si>
  <si>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</si>
  <si>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</si>
  <si>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</si>
  <si>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</si>
  <si>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</si>
  <si>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</si>
  <si>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</si>
  <si>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42004810900000676493</t>
  </si>
  <si>
    <t>42004810300000276493</t>
  </si>
  <si>
    <t>42004810000000576493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</si>
  <si>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</si>
  <si>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</si>
  <si>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</si>
  <si>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</si>
  <si>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</si>
  <si>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</si>
  <si>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</si>
  <si>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</si>
  <si>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</si>
  <si>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</si>
  <si>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</si>
  <si>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</si>
  <si>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42004810325200000023</t>
  </si>
  <si>
    <t>Состав инвестиционного портфеля фонда по обязательному пенсионному страхованию на 29.09.2023</t>
  </si>
  <si>
    <t>RU000A103BR0</t>
  </si>
  <si>
    <t>RU000A1066D5</t>
  </si>
  <si>
    <t>оплата комиссий по сделкам Т+  (продажа облигаций 25084RMFS )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</si>
  <si>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</si>
  <si>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</si>
  <si>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Состав средств пенсионных резервов фонда на 29.09.2023</t>
  </si>
  <si>
    <t>42004810800000776493</t>
  </si>
  <si>
    <t>42003810467000000244</t>
  </si>
  <si>
    <t>42003810800000476493</t>
  </si>
  <si>
    <t>42003810900000376493</t>
  </si>
  <si>
    <t xml:space="preserve">Публичное акционерное общество РОСБАНК </t>
  </si>
  <si>
    <t>RU000A101N52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</si>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</sst>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tabSelected="1" zoomScale="80" zoomScaleNormal="80" workbookViewId="0">
      <selection sqref="A1:G1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6384" width="9.140625" style="3"/>
  </cols>
  <sheetData>
    <row r="1" spans="1:8" ht="33.75" customHeight="1" x14ac:dyDescent="0.25">
      <c r="A1" s="123" t="s">
        <v>691</v>
      </c>
      <c r="B1" s="124"/>
      <c r="C1" s="124"/>
      <c r="D1" s="124"/>
      <c r="E1" s="124"/>
      <c r="F1" s="124"/>
      <c r="G1" s="124"/>
    </row>
    <row r="2" spans="1:8" ht="18.75" x14ac:dyDescent="0.3">
      <c r="A2" s="4"/>
      <c r="B2" s="4"/>
      <c r="C2" s="4"/>
    </row>
    <row r="3" spans="1:8" x14ac:dyDescent="0.25">
      <c r="A3" s="3" t="s">
        <v>354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240</v>
      </c>
      <c r="B5" s="25" t="s">
        <v>141</v>
      </c>
      <c r="C5" s="25" t="s">
        <v>142</v>
      </c>
      <c r="D5" s="25" t="s">
        <v>405</v>
      </c>
      <c r="E5" s="39">
        <v>5718</v>
      </c>
      <c r="F5" s="7">
        <v>5539426.8600000003</v>
      </c>
      <c r="G5" s="8">
        <f t="shared" ref="G5:G36" si="0">F5/$F$270</f>
        <v>1.0156504880554167E-3</v>
      </c>
      <c r="H5" s="97"/>
    </row>
    <row r="6" spans="1:8" x14ac:dyDescent="0.25">
      <c r="A6" s="80" t="s">
        <v>506</v>
      </c>
      <c r="B6" s="80" t="s">
        <v>115</v>
      </c>
      <c r="C6" s="80" t="s">
        <v>116</v>
      </c>
      <c r="D6" s="80" t="s">
        <v>507</v>
      </c>
      <c r="E6" s="39">
        <v>10000</v>
      </c>
      <c r="F6" s="7">
        <v>9085900</v>
      </c>
      <c r="G6" s="8">
        <f t="shared" si="0"/>
        <v>1.6658941444030024E-3</v>
      </c>
      <c r="H6" s="97"/>
    </row>
    <row r="7" spans="1:8" x14ac:dyDescent="0.25">
      <c r="A7" s="25" t="s">
        <v>348</v>
      </c>
      <c r="B7" s="25" t="s">
        <v>216</v>
      </c>
      <c r="C7" s="9" t="s">
        <v>217</v>
      </c>
      <c r="D7" s="25" t="s">
        <v>50</v>
      </c>
      <c r="E7" s="39">
        <v>4000</v>
      </c>
      <c r="F7" s="7">
        <v>3913917</v>
      </c>
      <c r="G7" s="8">
        <f t="shared" si="0"/>
        <v>7.1761426077541742E-4</v>
      </c>
      <c r="H7" s="97"/>
    </row>
    <row r="8" spans="1:8" x14ac:dyDescent="0.25">
      <c r="A8" s="61" t="s">
        <v>430</v>
      </c>
      <c r="B8" s="61" t="s">
        <v>216</v>
      </c>
      <c r="C8" s="80">
        <v>1077711000102</v>
      </c>
      <c r="D8" s="61" t="s">
        <v>431</v>
      </c>
      <c r="E8" s="39">
        <v>986</v>
      </c>
      <c r="F8" s="7">
        <v>930685.4</v>
      </c>
      <c r="G8" s="8">
        <f t="shared" si="0"/>
        <v>1.7064059236194168E-4</v>
      </c>
      <c r="H8" s="97"/>
    </row>
    <row r="9" spans="1:8" x14ac:dyDescent="0.25">
      <c r="A9" s="46" t="s">
        <v>347</v>
      </c>
      <c r="B9" s="46" t="s">
        <v>216</v>
      </c>
      <c r="C9" s="46" t="s">
        <v>217</v>
      </c>
      <c r="D9" s="46" t="s">
        <v>49</v>
      </c>
      <c r="E9" s="39">
        <v>49172</v>
      </c>
      <c r="F9" s="7">
        <v>49814678.039999999</v>
      </c>
      <c r="G9" s="8">
        <f t="shared" si="0"/>
        <v>9.1334904029492757E-3</v>
      </c>
      <c r="H9" s="97"/>
    </row>
    <row r="10" spans="1:8" ht="30" x14ac:dyDescent="0.25">
      <c r="A10" s="25" t="s">
        <v>276</v>
      </c>
      <c r="B10" s="25" t="s">
        <v>181</v>
      </c>
      <c r="C10" s="25" t="s">
        <v>182</v>
      </c>
      <c r="D10" s="25" t="s">
        <v>82</v>
      </c>
      <c r="E10" s="39">
        <v>2</v>
      </c>
      <c r="F10" s="7">
        <v>2035.76</v>
      </c>
      <c r="G10" s="8">
        <f t="shared" si="0"/>
        <v>3.7325533666558691E-7</v>
      </c>
      <c r="H10" s="97"/>
    </row>
    <row r="11" spans="1:8" ht="30" x14ac:dyDescent="0.25">
      <c r="A11" s="72" t="s">
        <v>583</v>
      </c>
      <c r="B11" s="72" t="s">
        <v>181</v>
      </c>
      <c r="C11" s="72" t="s">
        <v>182</v>
      </c>
      <c r="D11" s="72" t="s">
        <v>582</v>
      </c>
      <c r="E11" s="39">
        <v>30100</v>
      </c>
      <c r="F11" s="7">
        <v>30617118</v>
      </c>
      <c r="G11" s="8">
        <f t="shared" si="0"/>
        <v>5.6136296453511226E-3</v>
      </c>
      <c r="H11" s="97"/>
    </row>
    <row r="12" spans="1:8" ht="30" x14ac:dyDescent="0.25">
      <c r="A12" s="61" t="s">
        <v>272</v>
      </c>
      <c r="B12" s="61" t="s">
        <v>181</v>
      </c>
      <c r="C12" s="69" t="s">
        <v>182</v>
      </c>
      <c r="D12" s="61" t="s">
        <v>81</v>
      </c>
      <c r="E12" s="39">
        <v>53130</v>
      </c>
      <c r="F12" s="7">
        <v>53071557</v>
      </c>
      <c r="G12" s="8">
        <f t="shared" si="0"/>
        <v>9.7306371455387099E-3</v>
      </c>
      <c r="H12" s="97"/>
    </row>
    <row r="13" spans="1:8" ht="30" x14ac:dyDescent="0.25">
      <c r="A13" s="71" t="s">
        <v>277</v>
      </c>
      <c r="B13" s="71" t="s">
        <v>181</v>
      </c>
      <c r="C13" s="71" t="s">
        <v>182</v>
      </c>
      <c r="D13" s="33" t="s">
        <v>393</v>
      </c>
      <c r="E13" s="39">
        <v>18</v>
      </c>
      <c r="F13" s="7">
        <v>17944.2</v>
      </c>
      <c r="G13" s="8">
        <f t="shared" si="0"/>
        <v>3.2900579696008491E-6</v>
      </c>
      <c r="H13" s="97"/>
    </row>
    <row r="14" spans="1:8" x14ac:dyDescent="0.25">
      <c r="A14" s="83" t="s">
        <v>36</v>
      </c>
      <c r="B14" s="83" t="s">
        <v>115</v>
      </c>
      <c r="C14" s="83" t="s">
        <v>116</v>
      </c>
      <c r="D14" s="83" t="s">
        <v>93</v>
      </c>
      <c r="E14" s="39">
        <v>91337</v>
      </c>
      <c r="F14" s="7">
        <v>91949871.269999996</v>
      </c>
      <c r="G14" s="8">
        <f t="shared" si="0"/>
        <v>1.6858952016564441E-2</v>
      </c>
      <c r="H14" s="97"/>
    </row>
    <row r="15" spans="1:8" x14ac:dyDescent="0.25">
      <c r="A15" s="71" t="s">
        <v>37</v>
      </c>
      <c r="B15" s="71" t="s">
        <v>115</v>
      </c>
      <c r="C15" s="71" t="s">
        <v>116</v>
      </c>
      <c r="D15" s="71" t="s">
        <v>94</v>
      </c>
      <c r="E15" s="39">
        <v>32000</v>
      </c>
      <c r="F15" s="7">
        <v>32217920</v>
      </c>
      <c r="G15" s="8">
        <f t="shared" si="0"/>
        <v>5.9071357017845645E-3</v>
      </c>
      <c r="H15" s="97"/>
    </row>
    <row r="16" spans="1:8" ht="30" x14ac:dyDescent="0.25">
      <c r="A16" s="93" t="s">
        <v>235</v>
      </c>
      <c r="B16" s="93" t="s">
        <v>131</v>
      </c>
      <c r="C16" s="93" t="s">
        <v>132</v>
      </c>
      <c r="D16" s="93" t="s">
        <v>395</v>
      </c>
      <c r="E16" s="39">
        <v>225</v>
      </c>
      <c r="F16" s="7">
        <v>226492.06</v>
      </c>
      <c r="G16" s="8">
        <f t="shared" si="0"/>
        <v>4.1527179091534514E-5</v>
      </c>
      <c r="H16" s="97"/>
    </row>
    <row r="17" spans="1:8" ht="30" x14ac:dyDescent="0.25">
      <c r="A17" s="90" t="s">
        <v>262</v>
      </c>
      <c r="B17" s="90" t="s">
        <v>169</v>
      </c>
      <c r="C17" s="90" t="s">
        <v>170</v>
      </c>
      <c r="D17" s="90" t="s">
        <v>394</v>
      </c>
      <c r="E17" s="39">
        <v>2490</v>
      </c>
      <c r="F17" s="7">
        <v>2540796</v>
      </c>
      <c r="G17" s="8">
        <f t="shared" si="0"/>
        <v>4.658533748470235E-4</v>
      </c>
      <c r="H17" s="97"/>
    </row>
    <row r="18" spans="1:8" ht="28.5" customHeight="1" x14ac:dyDescent="0.25">
      <c r="A18" s="25" t="s">
        <v>263</v>
      </c>
      <c r="B18" s="25" t="s">
        <v>169</v>
      </c>
      <c r="C18" s="69" t="s">
        <v>170</v>
      </c>
      <c r="D18" s="71" t="s">
        <v>61</v>
      </c>
      <c r="E18" s="39">
        <v>34629</v>
      </c>
      <c r="F18" s="7">
        <v>34316300.130000003</v>
      </c>
      <c r="G18" s="8">
        <f t="shared" si="0"/>
        <v>6.2918724005484308E-3</v>
      </c>
      <c r="H18" s="97"/>
    </row>
    <row r="19" spans="1:8" ht="32.25" customHeight="1" x14ac:dyDescent="0.25">
      <c r="A19" s="90" t="s">
        <v>528</v>
      </c>
      <c r="B19" s="90" t="s">
        <v>203</v>
      </c>
      <c r="C19" s="90" t="s">
        <v>204</v>
      </c>
      <c r="D19" s="90" t="s">
        <v>529</v>
      </c>
      <c r="E19" s="39">
        <v>1455</v>
      </c>
      <c r="F19" s="7">
        <v>1537062</v>
      </c>
      <c r="G19" s="8">
        <f t="shared" si="0"/>
        <v>2.8181936686342218E-4</v>
      </c>
      <c r="H19" s="97"/>
    </row>
    <row r="20" spans="1:8" ht="33.75" customHeight="1" x14ac:dyDescent="0.25">
      <c r="A20" s="80" t="s">
        <v>441</v>
      </c>
      <c r="B20" s="80" t="s">
        <v>115</v>
      </c>
      <c r="C20" s="80" t="s">
        <v>116</v>
      </c>
      <c r="D20" s="80" t="s">
        <v>438</v>
      </c>
      <c r="E20" s="39">
        <v>13000</v>
      </c>
      <c r="F20" s="7">
        <v>11741860</v>
      </c>
      <c r="G20" s="8">
        <f t="shared" si="0"/>
        <v>2.1528627674088242E-3</v>
      </c>
      <c r="H20" s="97"/>
    </row>
    <row r="21" spans="1:8" ht="30" x14ac:dyDescent="0.25">
      <c r="A21" s="25" t="s">
        <v>264</v>
      </c>
      <c r="B21" s="25" t="s">
        <v>169</v>
      </c>
      <c r="C21" s="69" t="s">
        <v>170</v>
      </c>
      <c r="D21" s="61" t="s">
        <v>402</v>
      </c>
      <c r="E21" s="39">
        <v>7087</v>
      </c>
      <c r="F21" s="7">
        <v>6688001.9000000004</v>
      </c>
      <c r="G21" s="8">
        <f t="shared" si="0"/>
        <v>1.2262410111234059E-3</v>
      </c>
      <c r="H21" s="97"/>
    </row>
    <row r="22" spans="1:8" x14ac:dyDescent="0.25">
      <c r="A22" s="66" t="s">
        <v>278</v>
      </c>
      <c r="B22" s="66" t="s">
        <v>185</v>
      </c>
      <c r="C22" s="69" t="s">
        <v>186</v>
      </c>
      <c r="D22" s="66" t="s">
        <v>397</v>
      </c>
      <c r="E22" s="39">
        <v>3030</v>
      </c>
      <c r="F22" s="7">
        <v>2907950.12</v>
      </c>
      <c r="G22" s="8">
        <f t="shared" si="0"/>
        <v>5.3317085562509033E-4</v>
      </c>
      <c r="H22" s="97"/>
    </row>
    <row r="23" spans="1:8" x14ac:dyDescent="0.25">
      <c r="A23" s="65" t="s">
        <v>304</v>
      </c>
      <c r="B23" s="65" t="s">
        <v>117</v>
      </c>
      <c r="C23" s="69" t="s">
        <v>118</v>
      </c>
      <c r="D23" s="65" t="s">
        <v>316</v>
      </c>
      <c r="E23" s="39">
        <v>3700</v>
      </c>
      <c r="F23" s="7">
        <v>1307894.5</v>
      </c>
      <c r="G23" s="8">
        <f t="shared" si="0"/>
        <v>2.3980164750293228E-4</v>
      </c>
      <c r="H23" s="97"/>
    </row>
    <row r="24" spans="1:8" ht="30" x14ac:dyDescent="0.25">
      <c r="A24" s="25" t="s">
        <v>271</v>
      </c>
      <c r="B24" s="25" t="s">
        <v>181</v>
      </c>
      <c r="C24" s="25" t="s">
        <v>182</v>
      </c>
      <c r="D24" s="25" t="s">
        <v>77</v>
      </c>
      <c r="E24" s="39">
        <v>65</v>
      </c>
      <c r="F24" s="7">
        <v>65861.25</v>
      </c>
      <c r="G24" s="8">
        <f t="shared" si="0"/>
        <v>1.2075619445301208E-5</v>
      </c>
      <c r="H24" s="97"/>
    </row>
    <row r="25" spans="1:8" ht="30" x14ac:dyDescent="0.25">
      <c r="A25" s="69" t="s">
        <v>259</v>
      </c>
      <c r="B25" s="69" t="s">
        <v>169</v>
      </c>
      <c r="C25" s="69" t="s">
        <v>170</v>
      </c>
      <c r="D25" s="69" t="s">
        <v>409</v>
      </c>
      <c r="E25" s="39">
        <v>34526</v>
      </c>
      <c r="F25" s="7">
        <v>34704844.68</v>
      </c>
      <c r="G25" s="8">
        <f t="shared" si="0"/>
        <v>6.3631118034347383E-3</v>
      </c>
      <c r="H25" s="97"/>
    </row>
    <row r="26" spans="1:8" x14ac:dyDescent="0.25">
      <c r="A26" s="25" t="s">
        <v>27</v>
      </c>
      <c r="B26" s="25" t="s">
        <v>115</v>
      </c>
      <c r="C26" s="25" t="s">
        <v>116</v>
      </c>
      <c r="D26" s="25" t="s">
        <v>84</v>
      </c>
      <c r="E26" s="39">
        <v>17000</v>
      </c>
      <c r="F26" s="7">
        <v>13809780</v>
      </c>
      <c r="G26" s="8">
        <f t="shared" si="0"/>
        <v>2.5320146201800254E-3</v>
      </c>
      <c r="H26" s="97"/>
    </row>
    <row r="27" spans="1:8" ht="30" x14ac:dyDescent="0.25">
      <c r="A27" s="25" t="s">
        <v>674</v>
      </c>
      <c r="B27" s="25" t="s">
        <v>147</v>
      </c>
      <c r="C27" s="9" t="s">
        <v>148</v>
      </c>
      <c r="D27" s="25" t="s">
        <v>673</v>
      </c>
      <c r="E27" s="39">
        <v>950</v>
      </c>
      <c r="F27" s="7">
        <v>948328</v>
      </c>
      <c r="G27" s="8">
        <f t="shared" si="0"/>
        <v>1.7387535215811426E-4</v>
      </c>
      <c r="H27" s="97"/>
    </row>
    <row r="28" spans="1:8" ht="30" x14ac:dyDescent="0.25">
      <c r="A28" s="25" t="s">
        <v>547</v>
      </c>
      <c r="B28" s="25" t="s">
        <v>141</v>
      </c>
      <c r="C28" s="93" t="s">
        <v>142</v>
      </c>
      <c r="D28" s="25" t="s">
        <v>546</v>
      </c>
      <c r="E28" s="39">
        <v>20000</v>
      </c>
      <c r="F28" s="7">
        <v>19573000</v>
      </c>
      <c r="G28" s="8">
        <f t="shared" si="0"/>
        <v>3.5886974420145461E-3</v>
      </c>
      <c r="H28" s="97"/>
    </row>
    <row r="29" spans="1:8" ht="30" x14ac:dyDescent="0.25">
      <c r="A29" s="80" t="s">
        <v>261</v>
      </c>
      <c r="B29" s="80" t="s">
        <v>169</v>
      </c>
      <c r="C29" s="80" t="s">
        <v>170</v>
      </c>
      <c r="D29" s="80" t="s">
        <v>58</v>
      </c>
      <c r="E29" s="39">
        <v>63997</v>
      </c>
      <c r="F29" s="7">
        <v>64749604.719999999</v>
      </c>
      <c r="G29" s="8">
        <f t="shared" si="0"/>
        <v>1.1871799970884228E-2</v>
      </c>
      <c r="H29" s="97"/>
    </row>
    <row r="30" spans="1:8" x14ac:dyDescent="0.25">
      <c r="A30" s="25" t="s">
        <v>279</v>
      </c>
      <c r="B30" s="25" t="s">
        <v>185</v>
      </c>
      <c r="C30" s="25" t="s">
        <v>186</v>
      </c>
      <c r="D30" s="25" t="s">
        <v>401</v>
      </c>
      <c r="E30" s="39">
        <v>13996</v>
      </c>
      <c r="F30" s="7">
        <v>14541564.08</v>
      </c>
      <c r="G30" s="8">
        <f t="shared" si="0"/>
        <v>2.6661867785616211E-3</v>
      </c>
      <c r="H30" s="97"/>
    </row>
    <row r="31" spans="1:8" x14ac:dyDescent="0.25">
      <c r="A31" s="72" t="s">
        <v>561</v>
      </c>
      <c r="B31" s="72" t="s">
        <v>115</v>
      </c>
      <c r="C31" s="72" t="s">
        <v>116</v>
      </c>
      <c r="D31" s="72" t="s">
        <v>560</v>
      </c>
      <c r="E31" s="39">
        <v>10000</v>
      </c>
      <c r="F31" s="7">
        <v>9835700</v>
      </c>
      <c r="G31" s="8">
        <f t="shared" si="0"/>
        <v>1.8033695105718322E-3</v>
      </c>
      <c r="H31" s="97"/>
    </row>
    <row r="32" spans="1:8" ht="30" x14ac:dyDescent="0.25">
      <c r="A32" s="46" t="s">
        <v>273</v>
      </c>
      <c r="B32" s="46" t="s">
        <v>181</v>
      </c>
      <c r="C32" s="69" t="s">
        <v>182</v>
      </c>
      <c r="D32" s="46" t="s">
        <v>78</v>
      </c>
      <c r="E32" s="39">
        <v>121595</v>
      </c>
      <c r="F32" s="7">
        <v>123321649</v>
      </c>
      <c r="G32" s="8">
        <f t="shared" si="0"/>
        <v>2.2610948056573633E-2</v>
      </c>
      <c r="H32" s="97"/>
    </row>
    <row r="33" spans="1:8" x14ac:dyDescent="0.25">
      <c r="A33" s="25" t="s">
        <v>686</v>
      </c>
      <c r="B33" s="25" t="s">
        <v>125</v>
      </c>
      <c r="C33" s="69">
        <v>1197746000000</v>
      </c>
      <c r="D33" s="69" t="s">
        <v>687</v>
      </c>
      <c r="E33" s="39">
        <v>10546</v>
      </c>
      <c r="F33" s="7">
        <v>10591031.42</v>
      </c>
      <c r="G33" s="8">
        <f t="shared" si="0"/>
        <v>1.9418590591758894E-3</v>
      </c>
      <c r="H33" s="97"/>
    </row>
    <row r="34" spans="1:8" x14ac:dyDescent="0.25">
      <c r="A34" s="25" t="s">
        <v>230</v>
      </c>
      <c r="B34" s="25" t="s">
        <v>125</v>
      </c>
      <c r="C34" s="25" t="s">
        <v>126</v>
      </c>
      <c r="D34" s="25" t="s">
        <v>399</v>
      </c>
      <c r="E34" s="39">
        <v>4731</v>
      </c>
      <c r="F34" s="7">
        <v>4673723.8600000003</v>
      </c>
      <c r="G34" s="8">
        <f t="shared" si="0"/>
        <v>8.5692437853493854E-4</v>
      </c>
      <c r="H34" s="97"/>
    </row>
    <row r="35" spans="1:8" x14ac:dyDescent="0.25">
      <c r="A35" s="93" t="s">
        <v>257</v>
      </c>
      <c r="B35" s="93" t="s">
        <v>165</v>
      </c>
      <c r="C35" s="93" t="s">
        <v>166</v>
      </c>
      <c r="D35" s="93" t="s">
        <v>43</v>
      </c>
      <c r="E35" s="39">
        <v>8850</v>
      </c>
      <c r="F35" s="7">
        <v>8945845.5</v>
      </c>
      <c r="G35" s="8">
        <f t="shared" si="0"/>
        <v>1.6402152384666295E-3</v>
      </c>
      <c r="H35" s="97"/>
    </row>
    <row r="36" spans="1:8" ht="30" x14ac:dyDescent="0.25">
      <c r="A36" s="25" t="s">
        <v>241</v>
      </c>
      <c r="B36" s="25" t="s">
        <v>141</v>
      </c>
      <c r="C36" s="25" t="s">
        <v>142</v>
      </c>
      <c r="D36" s="25" t="s">
        <v>70</v>
      </c>
      <c r="E36" s="39">
        <v>17452</v>
      </c>
      <c r="F36" s="7">
        <v>16451272.130000001</v>
      </c>
      <c r="G36" s="8">
        <f t="shared" si="0"/>
        <v>3.0163305681712663E-3</v>
      </c>
      <c r="H36" s="97"/>
    </row>
    <row r="37" spans="1:8" x14ac:dyDescent="0.25">
      <c r="A37" s="25" t="s">
        <v>576</v>
      </c>
      <c r="B37" s="25" t="s">
        <v>573</v>
      </c>
      <c r="C37" s="9" t="s">
        <v>572</v>
      </c>
      <c r="D37" s="25" t="s">
        <v>575</v>
      </c>
      <c r="E37" s="39">
        <v>3600</v>
      </c>
      <c r="F37" s="7">
        <v>3702924</v>
      </c>
      <c r="G37" s="8">
        <f t="shared" ref="G37:G68" si="1">F37/$F$270</f>
        <v>6.7892882474706337E-4</v>
      </c>
      <c r="H37" s="97"/>
    </row>
    <row r="38" spans="1:8" ht="30" x14ac:dyDescent="0.25">
      <c r="A38" s="69" t="s">
        <v>287</v>
      </c>
      <c r="B38" s="69" t="s">
        <v>199</v>
      </c>
      <c r="C38" s="93" t="s">
        <v>200</v>
      </c>
      <c r="D38" s="69" t="s">
        <v>411</v>
      </c>
      <c r="E38" s="39">
        <v>47504</v>
      </c>
      <c r="F38" s="7">
        <v>47449370.399999999</v>
      </c>
      <c r="G38" s="8">
        <f t="shared" si="1"/>
        <v>8.6998127103500075E-3</v>
      </c>
      <c r="H38" s="97"/>
    </row>
    <row r="39" spans="1:8" ht="30" x14ac:dyDescent="0.25">
      <c r="A39" s="90" t="s">
        <v>274</v>
      </c>
      <c r="B39" s="90" t="s">
        <v>181</v>
      </c>
      <c r="C39" s="90" t="s">
        <v>182</v>
      </c>
      <c r="D39" s="90" t="s">
        <v>79</v>
      </c>
      <c r="E39" s="39">
        <v>8520</v>
      </c>
      <c r="F39" s="7">
        <v>8159263.2000000002</v>
      </c>
      <c r="G39" s="8">
        <f t="shared" si="1"/>
        <v>1.4959958603465702E-3</v>
      </c>
      <c r="H39" s="97"/>
    </row>
    <row r="40" spans="1:8" ht="30" x14ac:dyDescent="0.25">
      <c r="A40" s="25" t="s">
        <v>242</v>
      </c>
      <c r="B40" s="25" t="s">
        <v>141</v>
      </c>
      <c r="C40" s="83" t="s">
        <v>142</v>
      </c>
      <c r="D40" s="25" t="s">
        <v>410</v>
      </c>
      <c r="E40" s="39">
        <v>57683</v>
      </c>
      <c r="F40" s="7">
        <v>52128127.100000001</v>
      </c>
      <c r="G40" s="8">
        <f t="shared" si="1"/>
        <v>9.5576598569856001E-3</v>
      </c>
      <c r="H40" s="97"/>
    </row>
    <row r="41" spans="1:8" x14ac:dyDescent="0.25">
      <c r="A41" s="25" t="s">
        <v>659</v>
      </c>
      <c r="B41" s="25" t="s">
        <v>573</v>
      </c>
      <c r="C41" s="9" t="s">
        <v>572</v>
      </c>
      <c r="D41" s="25" t="s">
        <v>658</v>
      </c>
      <c r="E41" s="39">
        <v>202</v>
      </c>
      <c r="F41" s="7">
        <v>197790.32</v>
      </c>
      <c r="G41" s="8">
        <f t="shared" si="1"/>
        <v>3.6264732817618074E-5</v>
      </c>
      <c r="H41" s="97"/>
    </row>
    <row r="42" spans="1:8" x14ac:dyDescent="0.25">
      <c r="A42" s="25" t="s">
        <v>505</v>
      </c>
      <c r="B42" s="25" t="s">
        <v>115</v>
      </c>
      <c r="C42" s="93" t="s">
        <v>116</v>
      </c>
      <c r="D42" s="25" t="s">
        <v>499</v>
      </c>
      <c r="E42" s="39">
        <v>127685</v>
      </c>
      <c r="F42" s="7">
        <v>125686729.75</v>
      </c>
      <c r="G42" s="8">
        <f t="shared" si="1"/>
        <v>2.3044584149031756E-2</v>
      </c>
      <c r="H42" s="97"/>
    </row>
    <row r="43" spans="1:8" x14ac:dyDescent="0.25">
      <c r="A43" s="25" t="s">
        <v>442</v>
      </c>
      <c r="B43" s="25" t="s">
        <v>115</v>
      </c>
      <c r="C43" s="25" t="s">
        <v>116</v>
      </c>
      <c r="D43" s="25" t="s">
        <v>439</v>
      </c>
      <c r="E43" s="39">
        <v>5000</v>
      </c>
      <c r="F43" s="7">
        <v>4116600</v>
      </c>
      <c r="G43" s="8">
        <f t="shared" si="1"/>
        <v>7.5477606344439175E-4</v>
      </c>
      <c r="H43" s="97"/>
    </row>
    <row r="44" spans="1:8" x14ac:dyDescent="0.25">
      <c r="A44" s="25" t="s">
        <v>28</v>
      </c>
      <c r="B44" s="25" t="s">
        <v>115</v>
      </c>
      <c r="C44" s="25" t="s">
        <v>116</v>
      </c>
      <c r="D44" s="25" t="s">
        <v>85</v>
      </c>
      <c r="E44" s="39">
        <v>29000</v>
      </c>
      <c r="F44" s="7">
        <v>21993310</v>
      </c>
      <c r="G44" s="8">
        <f t="shared" si="1"/>
        <v>4.0324597832949952E-3</v>
      </c>
      <c r="H44" s="97"/>
    </row>
    <row r="45" spans="1:8" ht="30" x14ac:dyDescent="0.25">
      <c r="A45" s="65" t="s">
        <v>249</v>
      </c>
      <c r="B45" s="65" t="s">
        <v>147</v>
      </c>
      <c r="C45" s="65" t="s">
        <v>148</v>
      </c>
      <c r="D45" s="65" t="s">
        <v>54</v>
      </c>
      <c r="E45" s="39">
        <v>5000</v>
      </c>
      <c r="F45" s="7">
        <v>4717200</v>
      </c>
      <c r="G45" s="8">
        <f t="shared" si="1"/>
        <v>8.6489570190931471E-4</v>
      </c>
      <c r="H45" s="97"/>
    </row>
    <row r="46" spans="1:8" ht="30" x14ac:dyDescent="0.25">
      <c r="A46" s="66" t="s">
        <v>275</v>
      </c>
      <c r="B46" s="66" t="s">
        <v>181</v>
      </c>
      <c r="C46" s="66" t="s">
        <v>182</v>
      </c>
      <c r="D46" s="66" t="s">
        <v>80</v>
      </c>
      <c r="E46" s="39">
        <v>15070</v>
      </c>
      <c r="F46" s="7">
        <v>14877104</v>
      </c>
      <c r="G46" s="8">
        <f t="shared" si="1"/>
        <v>2.7277078153264381E-3</v>
      </c>
      <c r="H46" s="97"/>
    </row>
    <row r="47" spans="1:8" ht="30" x14ac:dyDescent="0.25">
      <c r="A47" s="65" t="s">
        <v>512</v>
      </c>
      <c r="B47" s="65" t="s">
        <v>175</v>
      </c>
      <c r="C47" s="9" t="s">
        <v>176</v>
      </c>
      <c r="D47" s="65" t="s">
        <v>396</v>
      </c>
      <c r="E47" s="39">
        <v>1943</v>
      </c>
      <c r="F47" s="7">
        <v>1819541.78</v>
      </c>
      <c r="G47" s="8">
        <f t="shared" si="1"/>
        <v>3.3361185978258794E-4</v>
      </c>
      <c r="H47" s="97"/>
    </row>
    <row r="48" spans="1:8" x14ac:dyDescent="0.25">
      <c r="A48" s="25" t="s">
        <v>267</v>
      </c>
      <c r="B48" s="25" t="s">
        <v>171</v>
      </c>
      <c r="C48" s="93" t="s">
        <v>172</v>
      </c>
      <c r="D48" s="25" t="s">
        <v>55</v>
      </c>
      <c r="E48" s="39">
        <v>20000</v>
      </c>
      <c r="F48" s="7">
        <v>19702800</v>
      </c>
      <c r="G48" s="8">
        <f t="shared" si="1"/>
        <v>3.6124961917194196E-3</v>
      </c>
      <c r="H48" s="97"/>
    </row>
    <row r="49" spans="1:8" x14ac:dyDescent="0.25">
      <c r="A49" s="65" t="s">
        <v>281</v>
      </c>
      <c r="B49" s="65" t="s">
        <v>185</v>
      </c>
      <c r="C49" s="83" t="s">
        <v>186</v>
      </c>
      <c r="D49" s="65" t="s">
        <v>95</v>
      </c>
      <c r="E49" s="39">
        <v>50333</v>
      </c>
      <c r="F49" s="7">
        <v>49306710.130000003</v>
      </c>
      <c r="G49" s="8">
        <f t="shared" si="1"/>
        <v>9.0403548008830392E-3</v>
      </c>
      <c r="H49" s="97"/>
    </row>
    <row r="50" spans="1:8" x14ac:dyDescent="0.25">
      <c r="A50" s="83" t="s">
        <v>38</v>
      </c>
      <c r="B50" s="83" t="s">
        <v>115</v>
      </c>
      <c r="C50" s="83" t="s">
        <v>116</v>
      </c>
      <c r="D50" s="83" t="s">
        <v>65</v>
      </c>
      <c r="E50" s="39">
        <v>112363</v>
      </c>
      <c r="F50" s="7">
        <v>152338388.59999999</v>
      </c>
      <c r="G50" s="8">
        <f t="shared" si="1"/>
        <v>2.793114931228927E-2</v>
      </c>
      <c r="H50" s="97"/>
    </row>
    <row r="51" spans="1:8" ht="30" x14ac:dyDescent="0.25">
      <c r="A51" s="83" t="s">
        <v>243</v>
      </c>
      <c r="B51" s="83" t="s">
        <v>141</v>
      </c>
      <c r="C51" s="83" t="s">
        <v>142</v>
      </c>
      <c r="D51" s="83" t="s">
        <v>71</v>
      </c>
      <c r="E51" s="39">
        <v>60000</v>
      </c>
      <c r="F51" s="7">
        <v>60532963.200000003</v>
      </c>
      <c r="G51" s="8">
        <f t="shared" si="1"/>
        <v>1.1098681356634173E-2</v>
      </c>
      <c r="H51" s="97"/>
    </row>
    <row r="52" spans="1:8" ht="30" x14ac:dyDescent="0.25">
      <c r="A52" s="66" t="s">
        <v>245</v>
      </c>
      <c r="B52" s="66" t="s">
        <v>141</v>
      </c>
      <c r="C52" s="66" t="s">
        <v>142</v>
      </c>
      <c r="D52" s="66" t="s">
        <v>72</v>
      </c>
      <c r="E52" s="39">
        <v>28470</v>
      </c>
      <c r="F52" s="7">
        <v>28102737</v>
      </c>
      <c r="G52" s="8">
        <f t="shared" si="1"/>
        <v>5.1526194444136073E-3</v>
      </c>
      <c r="H52" s="97"/>
    </row>
    <row r="53" spans="1:8" x14ac:dyDescent="0.25">
      <c r="A53" s="25" t="s">
        <v>421</v>
      </c>
      <c r="B53" s="25" t="s">
        <v>211</v>
      </c>
      <c r="C53" s="9" t="s">
        <v>212</v>
      </c>
      <c r="D53" s="25" t="s">
        <v>415</v>
      </c>
      <c r="E53" s="39">
        <v>47</v>
      </c>
      <c r="F53" s="7">
        <v>44107.15</v>
      </c>
      <c r="G53" s="8">
        <f t="shared" si="1"/>
        <v>8.0870186675293455E-6</v>
      </c>
      <c r="H53" s="97"/>
    </row>
    <row r="54" spans="1:8" ht="30" x14ac:dyDescent="0.25">
      <c r="A54" s="71" t="s">
        <v>286</v>
      </c>
      <c r="B54" s="71" t="s">
        <v>199</v>
      </c>
      <c r="C54" s="93" t="s">
        <v>200</v>
      </c>
      <c r="D54" s="71" t="s">
        <v>103</v>
      </c>
      <c r="E54" s="39">
        <v>5246</v>
      </c>
      <c r="F54" s="7">
        <v>5331614.72</v>
      </c>
      <c r="G54" s="8">
        <f t="shared" si="1"/>
        <v>9.7754826074036177E-4</v>
      </c>
      <c r="H54" s="97"/>
    </row>
    <row r="55" spans="1:8" ht="30" x14ac:dyDescent="0.25">
      <c r="A55" s="72" t="s">
        <v>237</v>
      </c>
      <c r="B55" s="72" t="s">
        <v>133</v>
      </c>
      <c r="C55" s="72" t="s">
        <v>134</v>
      </c>
      <c r="D55" s="72" t="s">
        <v>403</v>
      </c>
      <c r="E55" s="39">
        <v>11630</v>
      </c>
      <c r="F55" s="7">
        <v>12029702.4</v>
      </c>
      <c r="G55" s="8">
        <f t="shared" si="1"/>
        <v>2.2056384933876383E-3</v>
      </c>
      <c r="H55" s="97"/>
    </row>
    <row r="56" spans="1:8" x14ac:dyDescent="0.25">
      <c r="A56" s="25" t="s">
        <v>29</v>
      </c>
      <c r="B56" s="25" t="s">
        <v>115</v>
      </c>
      <c r="C56" s="25" t="s">
        <v>116</v>
      </c>
      <c r="D56" s="25" t="s">
        <v>86</v>
      </c>
      <c r="E56" s="39">
        <v>110673</v>
      </c>
      <c r="F56" s="7">
        <v>103711668.3</v>
      </c>
      <c r="G56" s="8">
        <f t="shared" si="1"/>
        <v>1.9015470226090587E-2</v>
      </c>
      <c r="H56" s="97"/>
    </row>
    <row r="57" spans="1:8" ht="30" x14ac:dyDescent="0.25">
      <c r="A57" s="25" t="s">
        <v>620</v>
      </c>
      <c r="B57" s="25" t="s">
        <v>175</v>
      </c>
      <c r="C57" s="9" t="s">
        <v>176</v>
      </c>
      <c r="D57" s="25" t="s">
        <v>619</v>
      </c>
      <c r="E57" s="39">
        <v>969</v>
      </c>
      <c r="F57" s="7">
        <v>976102.77</v>
      </c>
      <c r="G57" s="8">
        <f t="shared" si="1"/>
        <v>1.7896783905596041E-4</v>
      </c>
      <c r="H57" s="97"/>
    </row>
    <row r="58" spans="1:8" ht="30" x14ac:dyDescent="0.25">
      <c r="A58" s="25" t="s">
        <v>265</v>
      </c>
      <c r="B58" s="25" t="s">
        <v>169</v>
      </c>
      <c r="C58" s="93" t="s">
        <v>170</v>
      </c>
      <c r="D58" s="25" t="s">
        <v>59</v>
      </c>
      <c r="E58" s="39">
        <v>9426</v>
      </c>
      <c r="F58" s="7">
        <v>8532226.6799999997</v>
      </c>
      <c r="G58" s="8">
        <f t="shared" si="1"/>
        <v>1.564378483686929E-3</v>
      </c>
      <c r="H58" s="97"/>
    </row>
    <row r="59" spans="1:8" x14ac:dyDescent="0.25">
      <c r="A59" s="25" t="s">
        <v>228</v>
      </c>
      <c r="B59" s="25" t="s">
        <v>121</v>
      </c>
      <c r="C59" s="25">
        <v>1027700262270</v>
      </c>
      <c r="D59" s="25" t="s">
        <v>414</v>
      </c>
      <c r="E59" s="39">
        <v>2500</v>
      </c>
      <c r="F59" s="7">
        <v>2501275</v>
      </c>
      <c r="G59" s="8">
        <f t="shared" si="1"/>
        <v>4.5860722394497181E-4</v>
      </c>
      <c r="H59" s="97"/>
    </row>
    <row r="60" spans="1:8" x14ac:dyDescent="0.25">
      <c r="A60" s="25" t="s">
        <v>30</v>
      </c>
      <c r="B60" s="25" t="s">
        <v>115</v>
      </c>
      <c r="C60" s="80" t="s">
        <v>116</v>
      </c>
      <c r="D60" s="25" t="s">
        <v>87</v>
      </c>
      <c r="E60" s="39">
        <v>84000</v>
      </c>
      <c r="F60" s="7">
        <v>82254480</v>
      </c>
      <c r="G60" s="8">
        <f t="shared" si="1"/>
        <v>1.5081308024842213E-2</v>
      </c>
      <c r="H60" s="97"/>
    </row>
    <row r="61" spans="1:8" x14ac:dyDescent="0.25">
      <c r="A61" s="25" t="s">
        <v>283</v>
      </c>
      <c r="B61" s="25" t="s">
        <v>191</v>
      </c>
      <c r="C61" s="72" t="s">
        <v>192</v>
      </c>
      <c r="D61" s="25" t="s">
        <v>406</v>
      </c>
      <c r="E61" s="39">
        <v>26783</v>
      </c>
      <c r="F61" s="7">
        <v>27435969.539999999</v>
      </c>
      <c r="G61" s="8">
        <f t="shared" si="1"/>
        <v>5.0303680430893068E-3</v>
      </c>
      <c r="H61" s="97"/>
    </row>
    <row r="62" spans="1:8" x14ac:dyDescent="0.25">
      <c r="A62" s="25" t="s">
        <v>253</v>
      </c>
      <c r="B62" s="25" t="s">
        <v>157</v>
      </c>
      <c r="C62" s="25" t="s">
        <v>158</v>
      </c>
      <c r="D62" s="25" t="s">
        <v>412</v>
      </c>
      <c r="E62" s="39">
        <v>49775</v>
      </c>
      <c r="F62" s="7">
        <v>48226002</v>
      </c>
      <c r="G62" s="8">
        <f t="shared" si="1"/>
        <v>8.8422076337806351E-3</v>
      </c>
      <c r="H62" s="97"/>
    </row>
    <row r="63" spans="1:8" x14ac:dyDescent="0.25">
      <c r="A63" s="25" t="s">
        <v>31</v>
      </c>
      <c r="B63" s="25" t="s">
        <v>115</v>
      </c>
      <c r="C63" s="71" t="s">
        <v>116</v>
      </c>
      <c r="D63" s="25" t="s">
        <v>88</v>
      </c>
      <c r="E63" s="39">
        <v>26000</v>
      </c>
      <c r="F63" s="7">
        <v>22078420</v>
      </c>
      <c r="G63" s="8">
        <f t="shared" si="1"/>
        <v>4.0480646491453942E-3</v>
      </c>
      <c r="H63" s="97"/>
    </row>
    <row r="64" spans="1:8" ht="30" x14ac:dyDescent="0.25">
      <c r="A64" s="54" t="s">
        <v>282</v>
      </c>
      <c r="B64" s="54" t="s">
        <v>187</v>
      </c>
      <c r="C64" s="80" t="s">
        <v>188</v>
      </c>
      <c r="D64" s="54" t="s">
        <v>97</v>
      </c>
      <c r="E64" s="39">
        <v>49</v>
      </c>
      <c r="F64" s="7">
        <v>50828.68</v>
      </c>
      <c r="G64" s="8">
        <f t="shared" si="1"/>
        <v>9.3194070350470504E-6</v>
      </c>
      <c r="H64" s="97"/>
    </row>
    <row r="65" spans="1:8" x14ac:dyDescent="0.25">
      <c r="A65" s="25" t="s">
        <v>285</v>
      </c>
      <c r="B65" s="25" t="s">
        <v>193</v>
      </c>
      <c r="C65" s="62" t="s">
        <v>194</v>
      </c>
      <c r="D65" s="25" t="s">
        <v>99</v>
      </c>
      <c r="E65" s="39">
        <v>80000</v>
      </c>
      <c r="F65" s="7">
        <v>80078400</v>
      </c>
      <c r="G65" s="8">
        <f t="shared" si="1"/>
        <v>1.4682325102979494E-2</v>
      </c>
      <c r="H65" s="97"/>
    </row>
    <row r="66" spans="1:8" x14ac:dyDescent="0.25">
      <c r="A66" s="25" t="s">
        <v>33</v>
      </c>
      <c r="B66" s="25" t="s">
        <v>115</v>
      </c>
      <c r="C66" s="68" t="s">
        <v>116</v>
      </c>
      <c r="D66" s="25" t="s">
        <v>90</v>
      </c>
      <c r="E66" s="39">
        <v>24000</v>
      </c>
      <c r="F66" s="7">
        <v>18092160</v>
      </c>
      <c r="G66" s="8">
        <f t="shared" si="1"/>
        <v>3.3171863440718281E-3</v>
      </c>
      <c r="H66" s="97"/>
    </row>
    <row r="67" spans="1:8" x14ac:dyDescent="0.25">
      <c r="A67" s="25" t="s">
        <v>32</v>
      </c>
      <c r="B67" s="25" t="s">
        <v>115</v>
      </c>
      <c r="C67" s="9" t="s">
        <v>116</v>
      </c>
      <c r="D67" s="25" t="s">
        <v>89</v>
      </c>
      <c r="E67" s="39">
        <v>119454</v>
      </c>
      <c r="F67" s="7">
        <v>111682322.76000001</v>
      </c>
      <c r="G67" s="8">
        <f t="shared" si="1"/>
        <v>2.0476884790632754E-2</v>
      </c>
      <c r="H67" s="97"/>
    </row>
    <row r="68" spans="1:8" ht="30" x14ac:dyDescent="0.25">
      <c r="A68" s="25" t="s">
        <v>269</v>
      </c>
      <c r="B68" s="25" t="s">
        <v>175</v>
      </c>
      <c r="C68" s="9" t="s">
        <v>176</v>
      </c>
      <c r="D68" s="25" t="s">
        <v>64</v>
      </c>
      <c r="E68" s="39">
        <v>35060</v>
      </c>
      <c r="F68" s="7">
        <v>32694852.399999999</v>
      </c>
      <c r="G68" s="8">
        <f t="shared" si="1"/>
        <v>5.9945809622910708E-3</v>
      </c>
      <c r="H68" s="97"/>
    </row>
    <row r="69" spans="1:8" ht="30" x14ac:dyDescent="0.25">
      <c r="A69" s="25" t="s">
        <v>289</v>
      </c>
      <c r="B69" s="25" t="s">
        <v>392</v>
      </c>
      <c r="C69" s="9" t="s">
        <v>206</v>
      </c>
      <c r="D69" s="25" t="s">
        <v>44</v>
      </c>
      <c r="E69" s="39">
        <v>23250</v>
      </c>
      <c r="F69" s="7">
        <v>21997057.5</v>
      </c>
      <c r="G69" s="8">
        <f t="shared" ref="G69:G100" si="2">F69/$F$270</f>
        <v>4.0331468851017667E-3</v>
      </c>
      <c r="H69" s="97"/>
    </row>
    <row r="70" spans="1:8" ht="30" x14ac:dyDescent="0.25">
      <c r="A70" s="66" t="s">
        <v>252</v>
      </c>
      <c r="B70" s="66" t="s">
        <v>153</v>
      </c>
      <c r="C70" s="9" t="s">
        <v>154</v>
      </c>
      <c r="D70" s="66" t="s">
        <v>404</v>
      </c>
      <c r="E70" s="39">
        <v>12197</v>
      </c>
      <c r="F70" s="7">
        <v>11914883.390000001</v>
      </c>
      <c r="G70" s="8">
        <f t="shared" si="2"/>
        <v>2.1845864989319271E-3</v>
      </c>
      <c r="H70" s="97"/>
    </row>
    <row r="71" spans="1:8" x14ac:dyDescent="0.25">
      <c r="A71" s="61" t="s">
        <v>231</v>
      </c>
      <c r="B71" s="61" t="s">
        <v>125</v>
      </c>
      <c r="C71" s="9" t="s">
        <v>126</v>
      </c>
      <c r="D71" s="61" t="s">
        <v>398</v>
      </c>
      <c r="E71" s="39">
        <v>4000</v>
      </c>
      <c r="F71" s="7">
        <v>3825654.36</v>
      </c>
      <c r="G71" s="8">
        <f t="shared" si="2"/>
        <v>7.014313603312622E-4</v>
      </c>
      <c r="H71" s="97"/>
    </row>
    <row r="72" spans="1:8" ht="30" x14ac:dyDescent="0.25">
      <c r="A72" s="25" t="s">
        <v>258</v>
      </c>
      <c r="B72" s="25" t="s">
        <v>167</v>
      </c>
      <c r="C72" s="9" t="s">
        <v>168</v>
      </c>
      <c r="D72" s="25" t="s">
        <v>408</v>
      </c>
      <c r="E72" s="39">
        <v>25264</v>
      </c>
      <c r="F72" s="7">
        <v>24169816.16</v>
      </c>
      <c r="G72" s="8">
        <f t="shared" si="2"/>
        <v>4.4315208413300894E-3</v>
      </c>
      <c r="H72" s="97"/>
    </row>
    <row r="73" spans="1:8" x14ac:dyDescent="0.25">
      <c r="A73" s="25" t="s">
        <v>524</v>
      </c>
      <c r="B73" s="25" t="s">
        <v>173</v>
      </c>
      <c r="C73" s="9" t="s">
        <v>174</v>
      </c>
      <c r="D73" s="25" t="s">
        <v>527</v>
      </c>
      <c r="E73" s="50">
        <v>1424</v>
      </c>
      <c r="F73" s="7">
        <v>548069.12</v>
      </c>
      <c r="G73" s="8">
        <f t="shared" si="2"/>
        <v>1.004881341128679E-4</v>
      </c>
      <c r="H73" s="97"/>
    </row>
    <row r="74" spans="1:8" x14ac:dyDescent="0.25">
      <c r="A74" s="25" t="s">
        <v>419</v>
      </c>
      <c r="B74" s="25" t="s">
        <v>183</v>
      </c>
      <c r="C74" s="9" t="s">
        <v>184</v>
      </c>
      <c r="D74" s="25" t="s">
        <v>416</v>
      </c>
      <c r="E74" s="39">
        <v>69802</v>
      </c>
      <c r="F74" s="7">
        <v>68843618.540000007</v>
      </c>
      <c r="G74" s="8">
        <f t="shared" si="2"/>
        <v>1.2622434872197578E-2</v>
      </c>
      <c r="H74" s="97"/>
    </row>
    <row r="75" spans="1:8" ht="30" x14ac:dyDescent="0.25">
      <c r="A75" s="68" t="s">
        <v>656</v>
      </c>
      <c r="B75" s="68" t="s">
        <v>657</v>
      </c>
      <c r="C75" s="9" t="s">
        <v>136</v>
      </c>
      <c r="D75" s="68" t="s">
        <v>655</v>
      </c>
      <c r="E75" s="39">
        <v>14500</v>
      </c>
      <c r="F75" s="7">
        <v>13958135</v>
      </c>
      <c r="G75" s="8">
        <f t="shared" si="2"/>
        <v>2.559215417656655E-3</v>
      </c>
      <c r="H75" s="97"/>
    </row>
    <row r="76" spans="1:8" ht="30" x14ac:dyDescent="0.25">
      <c r="A76" s="25" t="s">
        <v>622</v>
      </c>
      <c r="B76" s="25" t="s">
        <v>181</v>
      </c>
      <c r="C76" s="93" t="s">
        <v>182</v>
      </c>
      <c r="D76" s="33" t="s">
        <v>621</v>
      </c>
      <c r="E76" s="39">
        <v>1228</v>
      </c>
      <c r="F76" s="7">
        <v>1211802.68</v>
      </c>
      <c r="G76" s="8">
        <f t="shared" si="2"/>
        <v>2.2218327174895882E-4</v>
      </c>
      <c r="H76" s="97"/>
    </row>
    <row r="77" spans="1:8" x14ac:dyDescent="0.25">
      <c r="A77" s="25" t="s">
        <v>523</v>
      </c>
      <c r="B77" s="25" t="s">
        <v>173</v>
      </c>
      <c r="C77" s="9" t="s">
        <v>174</v>
      </c>
      <c r="D77" s="93" t="s">
        <v>526</v>
      </c>
      <c r="E77" s="50">
        <v>15054</v>
      </c>
      <c r="F77" s="7">
        <v>11923069.08</v>
      </c>
      <c r="G77" s="8">
        <f t="shared" si="2"/>
        <v>2.1860873401297054E-3</v>
      </c>
      <c r="H77" s="97"/>
    </row>
    <row r="78" spans="1:8" ht="30" x14ac:dyDescent="0.25">
      <c r="A78" s="25" t="s">
        <v>290</v>
      </c>
      <c r="B78" s="25" t="s">
        <v>392</v>
      </c>
      <c r="C78" s="9" t="s">
        <v>206</v>
      </c>
      <c r="D78" s="25" t="s">
        <v>413</v>
      </c>
      <c r="E78" s="39">
        <v>55000</v>
      </c>
      <c r="F78" s="7">
        <v>53501800</v>
      </c>
      <c r="G78" s="8">
        <f t="shared" si="2"/>
        <v>9.809521933437584E-3</v>
      </c>
      <c r="H78" s="97"/>
    </row>
    <row r="79" spans="1:8" x14ac:dyDescent="0.25">
      <c r="A79" s="25" t="s">
        <v>266</v>
      </c>
      <c r="B79" s="25" t="s">
        <v>171</v>
      </c>
      <c r="C79" s="9" t="s">
        <v>172</v>
      </c>
      <c r="D79" s="25" t="s">
        <v>56</v>
      </c>
      <c r="E79" s="39">
        <v>2000</v>
      </c>
      <c r="F79" s="7">
        <v>1919520</v>
      </c>
      <c r="G79" s="8">
        <f t="shared" si="2"/>
        <v>3.5194280457240902E-4</v>
      </c>
      <c r="H79" s="97"/>
    </row>
    <row r="80" spans="1:8" ht="30" x14ac:dyDescent="0.25">
      <c r="A80" s="80" t="s">
        <v>236</v>
      </c>
      <c r="B80" s="80" t="s">
        <v>131</v>
      </c>
      <c r="C80" s="9" t="s">
        <v>132</v>
      </c>
      <c r="D80" s="80" t="s">
        <v>83</v>
      </c>
      <c r="E80" s="39">
        <v>15609</v>
      </c>
      <c r="F80" s="7">
        <v>15964104.75</v>
      </c>
      <c r="G80" s="8">
        <f t="shared" si="2"/>
        <v>2.9270087304131848E-3</v>
      </c>
      <c r="H80" s="97"/>
    </row>
    <row r="81" spans="1:8" x14ac:dyDescent="0.25">
      <c r="A81" s="25" t="s">
        <v>349</v>
      </c>
      <c r="B81" s="25" t="s">
        <v>216</v>
      </c>
      <c r="C81" s="9" t="s">
        <v>217</v>
      </c>
      <c r="D81" s="25" t="s">
        <v>51</v>
      </c>
      <c r="E81" s="39">
        <v>13459</v>
      </c>
      <c r="F81" s="7">
        <v>12044324.51</v>
      </c>
      <c r="G81" s="8">
        <f t="shared" si="2"/>
        <v>2.2083194482108055E-3</v>
      </c>
      <c r="H81" s="97"/>
    </row>
    <row r="82" spans="1:8" x14ac:dyDescent="0.25">
      <c r="A82" s="25" t="s">
        <v>34</v>
      </c>
      <c r="B82" s="25" t="s">
        <v>115</v>
      </c>
      <c r="C82" s="9" t="s">
        <v>116</v>
      </c>
      <c r="D82" s="25" t="s">
        <v>91</v>
      </c>
      <c r="E82" s="39">
        <v>63000</v>
      </c>
      <c r="F82" s="7">
        <v>53114670</v>
      </c>
      <c r="G82" s="8">
        <f t="shared" si="2"/>
        <v>9.7385418874187269E-3</v>
      </c>
      <c r="H82" s="97"/>
    </row>
    <row r="83" spans="1:8" ht="30" x14ac:dyDescent="0.25">
      <c r="A83" s="25" t="s">
        <v>238</v>
      </c>
      <c r="B83" s="25" t="s">
        <v>137</v>
      </c>
      <c r="C83" s="9" t="s">
        <v>138</v>
      </c>
      <c r="D83" s="25" t="s">
        <v>104</v>
      </c>
      <c r="E83" s="39">
        <v>3850</v>
      </c>
      <c r="F83" s="7">
        <v>2359289.63</v>
      </c>
      <c r="G83" s="8">
        <f t="shared" si="2"/>
        <v>4.3257429418854773E-4</v>
      </c>
      <c r="H83" s="97"/>
    </row>
    <row r="84" spans="1:8" x14ac:dyDescent="0.25">
      <c r="A84" s="25" t="s">
        <v>577</v>
      </c>
      <c r="B84" s="25" t="s">
        <v>117</v>
      </c>
      <c r="C84" s="9" t="s">
        <v>118</v>
      </c>
      <c r="D84" s="25" t="s">
        <v>590</v>
      </c>
      <c r="E84" s="39">
        <v>23000</v>
      </c>
      <c r="F84" s="7">
        <v>15540640</v>
      </c>
      <c r="G84" s="8">
        <f t="shared" si="2"/>
        <v>2.8493667304587407E-3</v>
      </c>
      <c r="H84" s="97"/>
    </row>
    <row r="85" spans="1:8" x14ac:dyDescent="0.25">
      <c r="A85" s="25" t="s">
        <v>450</v>
      </c>
      <c r="B85" s="25" t="s">
        <v>115</v>
      </c>
      <c r="C85" s="9" t="s">
        <v>116</v>
      </c>
      <c r="D85" s="25" t="s">
        <v>447</v>
      </c>
      <c r="E85" s="39">
        <v>94900</v>
      </c>
      <c r="F85" s="7">
        <v>97028607</v>
      </c>
      <c r="G85" s="8">
        <f t="shared" si="2"/>
        <v>1.7790135070920896E-2</v>
      </c>
      <c r="H85" s="97"/>
    </row>
    <row r="86" spans="1:8" ht="30" x14ac:dyDescent="0.25">
      <c r="A86" s="46" t="s">
        <v>256</v>
      </c>
      <c r="B86" s="46" t="s">
        <v>163</v>
      </c>
      <c r="C86" s="9" t="s">
        <v>164</v>
      </c>
      <c r="D86" s="46" t="s">
        <v>101</v>
      </c>
      <c r="E86" s="39">
        <v>15698</v>
      </c>
      <c r="F86" s="7">
        <v>14713578.42</v>
      </c>
      <c r="G86" s="8">
        <f t="shared" si="2"/>
        <v>2.6977255013914282E-3</v>
      </c>
      <c r="H86" s="97"/>
    </row>
    <row r="87" spans="1:8" x14ac:dyDescent="0.25">
      <c r="A87" s="25" t="s">
        <v>35</v>
      </c>
      <c r="B87" s="25" t="s">
        <v>115</v>
      </c>
      <c r="C87" s="9" t="s">
        <v>116</v>
      </c>
      <c r="D87" s="25" t="s">
        <v>92</v>
      </c>
      <c r="E87" s="39">
        <v>15000</v>
      </c>
      <c r="F87" s="7">
        <v>9850200</v>
      </c>
      <c r="G87" s="8">
        <f t="shared" si="2"/>
        <v>1.8060280766020375E-3</v>
      </c>
      <c r="H87" s="97"/>
    </row>
    <row r="88" spans="1:8" x14ac:dyDescent="0.25">
      <c r="A88" s="25" t="s">
        <v>574</v>
      </c>
      <c r="B88" s="25" t="s">
        <v>115</v>
      </c>
      <c r="C88" s="9" t="s">
        <v>116</v>
      </c>
      <c r="D88" s="25" t="s">
        <v>563</v>
      </c>
      <c r="E88" s="39">
        <v>158244</v>
      </c>
      <c r="F88" s="7">
        <v>162244408.31999999</v>
      </c>
      <c r="G88" s="8">
        <f t="shared" si="2"/>
        <v>2.9747411900022863E-2</v>
      </c>
      <c r="H88" s="97"/>
    </row>
    <row r="89" spans="1:8" x14ac:dyDescent="0.25">
      <c r="A89" s="25" t="s">
        <v>280</v>
      </c>
      <c r="B89" s="25" t="s">
        <v>185</v>
      </c>
      <c r="C89" s="9" t="s">
        <v>186</v>
      </c>
      <c r="D89" s="25" t="s">
        <v>96</v>
      </c>
      <c r="E89" s="39">
        <v>1310</v>
      </c>
      <c r="F89" s="7">
        <v>1119421.2</v>
      </c>
      <c r="G89" s="8">
        <f t="shared" si="2"/>
        <v>2.0524518453874489E-4</v>
      </c>
      <c r="H89" s="97"/>
    </row>
    <row r="90" spans="1:8" ht="30" x14ac:dyDescent="0.25">
      <c r="A90" s="25" t="s">
        <v>229</v>
      </c>
      <c r="B90" s="25" t="s">
        <v>123</v>
      </c>
      <c r="C90" s="9" t="s">
        <v>124</v>
      </c>
      <c r="D90" s="25" t="s">
        <v>407</v>
      </c>
      <c r="E90" s="39">
        <v>7200</v>
      </c>
      <c r="F90" s="7">
        <v>7014024</v>
      </c>
      <c r="G90" s="8">
        <f t="shared" si="2"/>
        <v>1.2860169614790085E-3</v>
      </c>
      <c r="H90" s="97"/>
    </row>
    <row r="91" spans="1:8" ht="30" x14ac:dyDescent="0.25">
      <c r="A91" s="25" t="s">
        <v>568</v>
      </c>
      <c r="B91" s="25" t="s">
        <v>199</v>
      </c>
      <c r="C91" s="9" t="s">
        <v>200</v>
      </c>
      <c r="D91" s="25" t="s">
        <v>400</v>
      </c>
      <c r="E91" s="39">
        <v>5550</v>
      </c>
      <c r="F91" s="7">
        <v>5203858.88</v>
      </c>
      <c r="G91" s="8">
        <f t="shared" si="2"/>
        <v>9.5412430650695761E-4</v>
      </c>
      <c r="H91" s="97"/>
    </row>
    <row r="92" spans="1:8" ht="30" x14ac:dyDescent="0.25">
      <c r="A92" s="25" t="s">
        <v>246</v>
      </c>
      <c r="B92" s="25" t="s">
        <v>141</v>
      </c>
      <c r="C92" s="9" t="s">
        <v>142</v>
      </c>
      <c r="D92" s="25" t="s">
        <v>73</v>
      </c>
      <c r="E92" s="39">
        <v>35992</v>
      </c>
      <c r="F92" s="7">
        <v>32440309.440000001</v>
      </c>
      <c r="G92" s="8">
        <f t="shared" si="2"/>
        <v>5.9479106680370066E-3</v>
      </c>
      <c r="H92" s="97"/>
    </row>
    <row r="93" spans="1:8" x14ac:dyDescent="0.25">
      <c r="A93" s="62" t="s">
        <v>284</v>
      </c>
      <c r="B93" s="62" t="s">
        <v>193</v>
      </c>
      <c r="C93" s="9" t="s">
        <v>194</v>
      </c>
      <c r="D93" s="62" t="s">
        <v>100</v>
      </c>
      <c r="E93" s="39">
        <v>20000</v>
      </c>
      <c r="F93" s="7">
        <v>20275262</v>
      </c>
      <c r="G93" s="8">
        <f t="shared" si="2"/>
        <v>3.7174567452906929E-3</v>
      </c>
      <c r="H93" s="97"/>
    </row>
    <row r="94" spans="1:8" x14ac:dyDescent="0.25">
      <c r="A94" s="25" t="s">
        <v>389</v>
      </c>
      <c r="B94" s="25" t="s">
        <v>115</v>
      </c>
      <c r="C94" s="9" t="s">
        <v>116</v>
      </c>
      <c r="D94" s="25" t="s">
        <v>388</v>
      </c>
      <c r="E94" s="39">
        <v>101706</v>
      </c>
      <c r="F94" s="7">
        <v>90506135.280000001</v>
      </c>
      <c r="G94" s="8">
        <f t="shared" si="2"/>
        <v>1.6594243915902439E-2</v>
      </c>
      <c r="H94" s="97"/>
    </row>
    <row r="95" spans="1:8" ht="30" x14ac:dyDescent="0.25">
      <c r="A95" s="25" t="s">
        <v>250</v>
      </c>
      <c r="B95" s="25" t="s">
        <v>147</v>
      </c>
      <c r="C95" s="9" t="s">
        <v>148</v>
      </c>
      <c r="D95" s="25" t="s">
        <v>53</v>
      </c>
      <c r="E95" s="39">
        <v>220</v>
      </c>
      <c r="F95" s="7">
        <v>183990.39999999999</v>
      </c>
      <c r="G95" s="8">
        <f t="shared" si="2"/>
        <v>3.3734526022338581E-5</v>
      </c>
      <c r="H95" s="97"/>
    </row>
    <row r="96" spans="1:8" x14ac:dyDescent="0.25">
      <c r="A96" s="71" t="s">
        <v>234</v>
      </c>
      <c r="B96" s="71" t="s">
        <v>129</v>
      </c>
      <c r="C96" s="9" t="s">
        <v>130</v>
      </c>
      <c r="D96" s="71" t="s">
        <v>76</v>
      </c>
      <c r="E96" s="39">
        <v>38000</v>
      </c>
      <c r="F96" s="7">
        <v>35699860</v>
      </c>
      <c r="G96" s="8">
        <f t="shared" si="2"/>
        <v>6.5455472468337718E-3</v>
      </c>
      <c r="H96" s="97"/>
    </row>
    <row r="97" spans="1:8" ht="30" x14ac:dyDescent="0.25">
      <c r="A97" s="25" t="s">
        <v>270</v>
      </c>
      <c r="B97" s="25" t="s">
        <v>179</v>
      </c>
      <c r="C97" s="9" t="s">
        <v>180</v>
      </c>
      <c r="D97" s="25" t="s">
        <v>98</v>
      </c>
      <c r="E97" s="39">
        <v>2492</v>
      </c>
      <c r="F97" s="7">
        <v>2265375.73</v>
      </c>
      <c r="G97" s="8">
        <f t="shared" si="2"/>
        <v>4.1535523871929879E-4</v>
      </c>
      <c r="H97" s="97"/>
    </row>
    <row r="98" spans="1:8" ht="30" x14ac:dyDescent="0.25">
      <c r="A98" s="25" t="s">
        <v>291</v>
      </c>
      <c r="B98" s="25" t="s">
        <v>392</v>
      </c>
      <c r="C98" s="9" t="s">
        <v>206</v>
      </c>
      <c r="D98" s="25" t="s">
        <v>45</v>
      </c>
      <c r="E98" s="39">
        <v>13949</v>
      </c>
      <c r="F98" s="7">
        <v>13318644.689999999</v>
      </c>
      <c r="G98" s="8">
        <f t="shared" si="2"/>
        <v>2.4419652649110314E-3</v>
      </c>
      <c r="H98" s="97"/>
    </row>
    <row r="99" spans="1:8" x14ac:dyDescent="0.25">
      <c r="A99" s="25" t="s">
        <v>232</v>
      </c>
      <c r="B99" s="25" t="s">
        <v>125</v>
      </c>
      <c r="C99" s="9" t="s">
        <v>126</v>
      </c>
      <c r="D99" s="25" t="s">
        <v>67</v>
      </c>
      <c r="E99" s="39">
        <v>25000</v>
      </c>
      <c r="F99" s="7">
        <v>23848500</v>
      </c>
      <c r="G99" s="8">
        <f t="shared" si="2"/>
        <v>4.3726077221623617E-3</v>
      </c>
      <c r="H99" s="97"/>
    </row>
    <row r="100" spans="1:8" x14ac:dyDescent="0.25">
      <c r="A100" s="25" t="s">
        <v>39</v>
      </c>
      <c r="B100" s="25" t="s">
        <v>115</v>
      </c>
      <c r="C100" s="9" t="s">
        <v>116</v>
      </c>
      <c r="D100" s="25" t="s">
        <v>66</v>
      </c>
      <c r="E100" s="39">
        <v>40301</v>
      </c>
      <c r="F100" s="7">
        <v>48871039.25</v>
      </c>
      <c r="G100" s="8">
        <f t="shared" si="2"/>
        <v>8.9604748145438867E-3</v>
      </c>
      <c r="H100" s="97"/>
    </row>
    <row r="101" spans="1:8" x14ac:dyDescent="0.25">
      <c r="A101" s="54" t="s">
        <v>254</v>
      </c>
      <c r="B101" s="54" t="s">
        <v>159</v>
      </c>
      <c r="C101" s="9" t="s">
        <v>160</v>
      </c>
      <c r="D101" s="54" t="s">
        <v>68</v>
      </c>
      <c r="E101" s="39">
        <v>7100</v>
      </c>
      <c r="F101" s="7">
        <v>6818272</v>
      </c>
      <c r="G101" s="8">
        <f t="shared" ref="G101:G132" si="3">F101/$F$270</f>
        <v>1.2501259533724725E-3</v>
      </c>
      <c r="H101" s="97"/>
    </row>
    <row r="102" spans="1:8" x14ac:dyDescent="0.25">
      <c r="A102" s="61" t="s">
        <v>41</v>
      </c>
      <c r="B102" s="61" t="s">
        <v>119</v>
      </c>
      <c r="C102" s="9" t="s">
        <v>120</v>
      </c>
      <c r="D102" s="61" t="s">
        <v>62</v>
      </c>
      <c r="E102" s="39">
        <v>2000</v>
      </c>
      <c r="F102" s="7">
        <v>742940</v>
      </c>
      <c r="G102" s="8">
        <f t="shared" si="3"/>
        <v>1.362175894124706E-4</v>
      </c>
      <c r="H102" s="97"/>
    </row>
    <row r="103" spans="1:8" x14ac:dyDescent="0.25">
      <c r="A103" s="25" t="s">
        <v>684</v>
      </c>
      <c r="B103" s="25" t="s">
        <v>115</v>
      </c>
      <c r="C103" s="93" t="s">
        <v>116</v>
      </c>
      <c r="D103" s="25" t="s">
        <v>685</v>
      </c>
      <c r="E103" s="39">
        <v>51281</v>
      </c>
      <c r="F103" s="7">
        <v>51121003.280000001</v>
      </c>
      <c r="G103" s="8">
        <f t="shared" si="3"/>
        <v>9.3730043276019637E-3</v>
      </c>
      <c r="H103" s="97"/>
    </row>
    <row r="104" spans="1:8" ht="30" x14ac:dyDescent="0.25">
      <c r="A104" s="25" t="s">
        <v>239</v>
      </c>
      <c r="B104" s="25" t="s">
        <v>139</v>
      </c>
      <c r="C104" s="9" t="s">
        <v>140</v>
      </c>
      <c r="D104" s="25" t="s">
        <v>46</v>
      </c>
      <c r="E104" s="39">
        <v>28650</v>
      </c>
      <c r="F104" s="7">
        <v>28342879.449999999</v>
      </c>
      <c r="G104" s="8">
        <f t="shared" si="3"/>
        <v>5.1966494140674212E-3</v>
      </c>
      <c r="H104" s="97"/>
    </row>
    <row r="105" spans="1:8" x14ac:dyDescent="0.25">
      <c r="A105" s="84" t="s">
        <v>476</v>
      </c>
      <c r="B105" s="84" t="s">
        <v>207</v>
      </c>
      <c r="C105" s="9" t="s">
        <v>208</v>
      </c>
      <c r="D105" s="84" t="s">
        <v>475</v>
      </c>
      <c r="E105" s="39">
        <v>21430</v>
      </c>
      <c r="F105" s="7">
        <v>21835884.199999999</v>
      </c>
      <c r="G105" s="8">
        <f t="shared" si="3"/>
        <v>4.0035958602496211E-3</v>
      </c>
      <c r="H105" s="97"/>
    </row>
    <row r="106" spans="1:8" ht="30" x14ac:dyDescent="0.25">
      <c r="A106" s="25" t="s">
        <v>247</v>
      </c>
      <c r="B106" s="25" t="s">
        <v>143</v>
      </c>
      <c r="C106" s="9" t="s">
        <v>144</v>
      </c>
      <c r="D106" s="102" t="s">
        <v>47</v>
      </c>
      <c r="E106" s="39">
        <v>11000</v>
      </c>
      <c r="F106" s="7">
        <v>11147400</v>
      </c>
      <c r="G106" s="8">
        <f t="shared" si="3"/>
        <v>2.0438688941456572E-3</v>
      </c>
      <c r="H106" s="97"/>
    </row>
    <row r="107" spans="1:8" x14ac:dyDescent="0.25">
      <c r="A107" s="25" t="s">
        <v>233</v>
      </c>
      <c r="B107" s="25" t="s">
        <v>127</v>
      </c>
      <c r="C107" s="9" t="s">
        <v>128</v>
      </c>
      <c r="D107" s="25" t="s">
        <v>75</v>
      </c>
      <c r="E107" s="39">
        <v>50000</v>
      </c>
      <c r="F107" s="7">
        <v>51127500</v>
      </c>
      <c r="G107" s="8">
        <f t="shared" si="3"/>
        <v>9.3741954971950491E-3</v>
      </c>
      <c r="H107" s="97"/>
    </row>
    <row r="108" spans="1:8" ht="30" x14ac:dyDescent="0.25">
      <c r="A108" s="25" t="s">
        <v>352</v>
      </c>
      <c r="B108" s="25" t="s">
        <v>220</v>
      </c>
      <c r="C108" s="9" t="s">
        <v>221</v>
      </c>
      <c r="D108" s="25" t="s">
        <v>102</v>
      </c>
      <c r="E108" s="39">
        <v>12000</v>
      </c>
      <c r="F108" s="7">
        <v>8716892.4000000004</v>
      </c>
      <c r="G108" s="8">
        <f t="shared" si="3"/>
        <v>1.5982368292135104E-3</v>
      </c>
      <c r="H108" s="97"/>
    </row>
    <row r="109" spans="1:8" ht="30" x14ac:dyDescent="0.25">
      <c r="A109" s="25" t="s">
        <v>422</v>
      </c>
      <c r="B109" s="25" t="s">
        <v>329</v>
      </c>
      <c r="C109" s="9" t="s">
        <v>330</v>
      </c>
      <c r="D109" s="25" t="s">
        <v>315</v>
      </c>
      <c r="E109" s="39">
        <v>2780</v>
      </c>
      <c r="F109" s="7">
        <v>2547258.4</v>
      </c>
      <c r="G109" s="8">
        <f t="shared" si="3"/>
        <v>4.6703825188934068E-4</v>
      </c>
      <c r="H109" s="97"/>
    </row>
    <row r="110" spans="1:8" ht="30" x14ac:dyDescent="0.25">
      <c r="A110" s="25" t="s">
        <v>288</v>
      </c>
      <c r="B110" s="25" t="s">
        <v>201</v>
      </c>
      <c r="C110" s="9" t="s">
        <v>202</v>
      </c>
      <c r="D110" s="25" t="s">
        <v>105</v>
      </c>
      <c r="E110" s="39">
        <v>32500</v>
      </c>
      <c r="F110" s="7">
        <v>33521475</v>
      </c>
      <c r="G110" s="8">
        <f t="shared" si="3"/>
        <v>6.1461417046469397E-3</v>
      </c>
      <c r="H110" s="97"/>
    </row>
    <row r="111" spans="1:8" x14ac:dyDescent="0.25">
      <c r="A111" s="25" t="s">
        <v>350</v>
      </c>
      <c r="B111" s="25" t="s">
        <v>216</v>
      </c>
      <c r="C111" s="9" t="s">
        <v>217</v>
      </c>
      <c r="D111" s="25" t="s">
        <v>52</v>
      </c>
      <c r="E111" s="39">
        <v>18671</v>
      </c>
      <c r="F111" s="7">
        <v>18817567.350000001</v>
      </c>
      <c r="G111" s="8">
        <f t="shared" si="3"/>
        <v>3.4501893329526106E-3</v>
      </c>
      <c r="H111" s="97"/>
    </row>
    <row r="112" spans="1:8" x14ac:dyDescent="0.25">
      <c r="A112" s="25" t="s">
        <v>40</v>
      </c>
      <c r="B112" s="25" t="s">
        <v>117</v>
      </c>
      <c r="C112" s="9" t="s">
        <v>118</v>
      </c>
      <c r="D112" s="25" t="s">
        <v>63</v>
      </c>
      <c r="E112" s="39">
        <v>10500</v>
      </c>
      <c r="F112" s="7">
        <v>7249887.5899999999</v>
      </c>
      <c r="G112" s="8">
        <f t="shared" si="3"/>
        <v>1.3292624047987534E-3</v>
      </c>
      <c r="H112" s="97"/>
    </row>
    <row r="113" spans="1:8" ht="30" x14ac:dyDescent="0.25">
      <c r="A113" s="25" t="s">
        <v>248</v>
      </c>
      <c r="B113" s="25" t="s">
        <v>145</v>
      </c>
      <c r="C113" s="9" t="s">
        <v>146</v>
      </c>
      <c r="D113" s="25" t="s">
        <v>48</v>
      </c>
      <c r="E113" s="39">
        <v>7959</v>
      </c>
      <c r="F113" s="7">
        <v>7099109.6399999997</v>
      </c>
      <c r="G113" s="8">
        <f t="shared" si="3"/>
        <v>1.3016173609384767E-3</v>
      </c>
      <c r="H113" s="97"/>
    </row>
    <row r="114" spans="1:8" ht="30" x14ac:dyDescent="0.25">
      <c r="A114" s="25" t="s">
        <v>351</v>
      </c>
      <c r="B114" s="25" t="s">
        <v>218</v>
      </c>
      <c r="C114" s="9" t="s">
        <v>219</v>
      </c>
      <c r="D114" s="25" t="s">
        <v>42</v>
      </c>
      <c r="E114" s="39">
        <v>74800</v>
      </c>
      <c r="F114" s="7">
        <v>62876655.600000001</v>
      </c>
      <c r="G114" s="8">
        <f t="shared" si="3"/>
        <v>1.1528395908350768E-2</v>
      </c>
      <c r="H114" s="97"/>
    </row>
    <row r="115" spans="1:8" x14ac:dyDescent="0.25">
      <c r="A115" s="66" t="s">
        <v>613</v>
      </c>
      <c r="B115" s="66" t="s">
        <v>573</v>
      </c>
      <c r="C115" s="9" t="s">
        <v>572</v>
      </c>
      <c r="D115" s="66" t="s">
        <v>614</v>
      </c>
      <c r="E115" s="39">
        <v>580</v>
      </c>
      <c r="F115" s="7">
        <v>581513.80000000005</v>
      </c>
      <c r="G115" s="8">
        <f t="shared" si="3"/>
        <v>1.0662019550177073E-4</v>
      </c>
      <c r="H115" s="97"/>
    </row>
    <row r="116" spans="1:8" ht="30" x14ac:dyDescent="0.25">
      <c r="A116" s="25" t="s">
        <v>255</v>
      </c>
      <c r="B116" s="25" t="s">
        <v>161</v>
      </c>
      <c r="C116" s="9" t="s">
        <v>162</v>
      </c>
      <c r="D116" s="25" t="s">
        <v>69</v>
      </c>
      <c r="E116" s="39">
        <v>15000</v>
      </c>
      <c r="F116" s="7">
        <v>15066600</v>
      </c>
      <c r="G116" s="8">
        <f t="shared" si="3"/>
        <v>2.7624517897029766E-3</v>
      </c>
      <c r="H116" s="97"/>
    </row>
    <row r="117" spans="1:8" x14ac:dyDescent="0.25">
      <c r="A117" s="25" t="s">
        <v>251</v>
      </c>
      <c r="B117" s="25" t="s">
        <v>151</v>
      </c>
      <c r="C117" s="9" t="s">
        <v>152</v>
      </c>
      <c r="D117" s="25" t="s">
        <v>57</v>
      </c>
      <c r="E117" s="39">
        <v>47100</v>
      </c>
      <c r="F117" s="7">
        <v>46694940</v>
      </c>
      <c r="G117" s="8">
        <f t="shared" si="3"/>
        <v>8.561488363205574E-3</v>
      </c>
      <c r="H117" s="97"/>
    </row>
    <row r="118" spans="1:8" ht="30" x14ac:dyDescent="0.25">
      <c r="A118" s="83" t="s">
        <v>420</v>
      </c>
      <c r="B118" s="83" t="s">
        <v>141</v>
      </c>
      <c r="C118" s="9" t="s">
        <v>142</v>
      </c>
      <c r="D118" s="83" t="s">
        <v>417</v>
      </c>
      <c r="E118" s="39">
        <v>56100</v>
      </c>
      <c r="F118" s="7">
        <v>48235341</v>
      </c>
      <c r="G118" s="8">
        <f t="shared" si="3"/>
        <v>8.8439199336534692E-3</v>
      </c>
      <c r="H118" s="97"/>
    </row>
    <row r="119" spans="1:8" x14ac:dyDescent="0.25">
      <c r="A119" s="25" t="s">
        <v>511</v>
      </c>
      <c r="B119" s="25" t="s">
        <v>207</v>
      </c>
      <c r="C119" s="9" t="s">
        <v>208</v>
      </c>
      <c r="D119" s="25" t="s">
        <v>510</v>
      </c>
      <c r="E119" s="39">
        <v>12300</v>
      </c>
      <c r="F119" s="7">
        <v>12681054</v>
      </c>
      <c r="G119" s="8">
        <f t="shared" si="3"/>
        <v>2.3250634063172906E-3</v>
      </c>
      <c r="H119" s="97"/>
    </row>
    <row r="120" spans="1:8" x14ac:dyDescent="0.25">
      <c r="A120" s="25" t="s">
        <v>424</v>
      </c>
      <c r="B120" s="25" t="s">
        <v>423</v>
      </c>
      <c r="C120" s="9" t="s">
        <v>425</v>
      </c>
      <c r="D120" s="25" t="s">
        <v>418</v>
      </c>
      <c r="E120" s="39">
        <v>40000</v>
      </c>
      <c r="F120" s="7">
        <v>39556800</v>
      </c>
      <c r="G120" s="8">
        <f t="shared" si="3"/>
        <v>7.2527148099055328E-3</v>
      </c>
      <c r="H120" s="97"/>
    </row>
    <row r="121" spans="1:8" x14ac:dyDescent="0.25">
      <c r="A121" s="25" t="s">
        <v>522</v>
      </c>
      <c r="B121" s="25" t="s">
        <v>173</v>
      </c>
      <c r="C121" s="9" t="s">
        <v>174</v>
      </c>
      <c r="D121" s="25" t="s">
        <v>525</v>
      </c>
      <c r="E121" s="50">
        <v>1829</v>
      </c>
      <c r="F121" s="7">
        <v>1710462.51</v>
      </c>
      <c r="G121" s="8">
        <f t="shared" si="3"/>
        <v>3.1361224310523576E-4</v>
      </c>
      <c r="H121" s="97"/>
    </row>
    <row r="122" spans="1:8" x14ac:dyDescent="0.25">
      <c r="A122" s="25" t="s">
        <v>444</v>
      </c>
      <c r="B122" s="25" t="s">
        <v>443</v>
      </c>
      <c r="C122" s="9" t="s">
        <v>445</v>
      </c>
      <c r="D122" s="25" t="s">
        <v>440</v>
      </c>
      <c r="E122" s="39">
        <v>21218</v>
      </c>
      <c r="F122" s="7">
        <v>21130369.66</v>
      </c>
      <c r="G122" s="8">
        <f t="shared" si="3"/>
        <v>3.8742402057765175E-3</v>
      </c>
      <c r="H122" s="97"/>
    </row>
    <row r="123" spans="1:8" x14ac:dyDescent="0.25">
      <c r="A123" s="68" t="s">
        <v>457</v>
      </c>
      <c r="B123" s="68" t="s">
        <v>177</v>
      </c>
      <c r="C123" s="9" t="s">
        <v>178</v>
      </c>
      <c r="D123" s="68" t="s">
        <v>458</v>
      </c>
      <c r="E123" s="39">
        <v>10000</v>
      </c>
      <c r="F123" s="7">
        <v>9962700</v>
      </c>
      <c r="G123" s="8">
        <f t="shared" si="3"/>
        <v>1.8266548820088039E-3</v>
      </c>
      <c r="H123" s="97"/>
    </row>
    <row r="124" spans="1:8" x14ac:dyDescent="0.25">
      <c r="A124" s="25" t="s">
        <v>459</v>
      </c>
      <c r="B124" s="25" t="s">
        <v>423</v>
      </c>
      <c r="C124" s="9" t="s">
        <v>425</v>
      </c>
      <c r="D124" s="25" t="s">
        <v>460</v>
      </c>
      <c r="E124" s="39">
        <v>10000</v>
      </c>
      <c r="F124" s="7">
        <v>9952380.5</v>
      </c>
      <c r="G124" s="8">
        <f t="shared" si="3"/>
        <v>1.8247628080675139E-3</v>
      </c>
      <c r="H124" s="97"/>
    </row>
    <row r="125" spans="1:8" x14ac:dyDescent="0.25">
      <c r="A125" s="25" t="s">
        <v>482</v>
      </c>
      <c r="B125" s="25" t="s">
        <v>115</v>
      </c>
      <c r="C125" s="9" t="s">
        <v>116</v>
      </c>
      <c r="D125" s="25" t="s">
        <v>484</v>
      </c>
      <c r="E125" s="39">
        <v>32509</v>
      </c>
      <c r="F125" s="7">
        <v>25931128.940000001</v>
      </c>
      <c r="G125" s="8">
        <f t="shared" si="3"/>
        <v>4.7544564499835164E-3</v>
      </c>
      <c r="H125" s="97"/>
    </row>
    <row r="126" spans="1:8" x14ac:dyDescent="0.25">
      <c r="A126" s="25" t="s">
        <v>481</v>
      </c>
      <c r="B126" s="25" t="s">
        <v>115</v>
      </c>
      <c r="C126" s="82" t="s">
        <v>116</v>
      </c>
      <c r="D126" s="25" t="s">
        <v>483</v>
      </c>
      <c r="E126" s="39">
        <v>30000</v>
      </c>
      <c r="F126" s="7">
        <v>22982100</v>
      </c>
      <c r="G126" s="8">
        <f t="shared" si="3"/>
        <v>4.2137538181230517E-3</v>
      </c>
      <c r="H126" s="97"/>
    </row>
    <row r="127" spans="1:8" x14ac:dyDescent="0.25">
      <c r="A127" s="25" t="s">
        <v>467</v>
      </c>
      <c r="B127" s="25" t="s">
        <v>466</v>
      </c>
      <c r="C127" s="9" t="s">
        <v>468</v>
      </c>
      <c r="D127" s="25" t="s">
        <v>461</v>
      </c>
      <c r="E127" s="39">
        <v>10000</v>
      </c>
      <c r="F127" s="7">
        <v>9401700</v>
      </c>
      <c r="G127" s="8">
        <f t="shared" si="3"/>
        <v>1.7237958790470628E-3</v>
      </c>
      <c r="H127" s="97"/>
    </row>
    <row r="128" spans="1:8" ht="30" x14ac:dyDescent="0.25">
      <c r="A128" s="25" t="s">
        <v>464</v>
      </c>
      <c r="B128" s="25" t="s">
        <v>463</v>
      </c>
      <c r="C128" s="9" t="s">
        <v>465</v>
      </c>
      <c r="D128" s="25" t="s">
        <v>462</v>
      </c>
      <c r="E128" s="39">
        <v>28500</v>
      </c>
      <c r="F128" s="7">
        <v>27904350</v>
      </c>
      <c r="G128" s="8">
        <f t="shared" si="3"/>
        <v>5.1162453106870995E-3</v>
      </c>
      <c r="H128" s="97"/>
    </row>
    <row r="129" spans="1:8" ht="30" x14ac:dyDescent="0.25">
      <c r="A129" s="25" t="s">
        <v>473</v>
      </c>
      <c r="B129" s="25" t="s">
        <v>131</v>
      </c>
      <c r="C129" s="9" t="s">
        <v>132</v>
      </c>
      <c r="D129" s="25" t="s">
        <v>474</v>
      </c>
      <c r="E129" s="39">
        <v>16000</v>
      </c>
      <c r="F129" s="7">
        <v>15637920</v>
      </c>
      <c r="G129" s="8">
        <f t="shared" si="3"/>
        <v>2.8672029582806984E-3</v>
      </c>
      <c r="H129" s="97"/>
    </row>
    <row r="130" spans="1:8" x14ac:dyDescent="0.25">
      <c r="A130" s="25" t="s">
        <v>509</v>
      </c>
      <c r="B130" s="25" t="s">
        <v>115</v>
      </c>
      <c r="C130" s="9" t="s">
        <v>116</v>
      </c>
      <c r="D130" s="25" t="s">
        <v>508</v>
      </c>
      <c r="E130" s="39">
        <v>49444</v>
      </c>
      <c r="F130" s="7">
        <v>55833667.829999998</v>
      </c>
      <c r="G130" s="8">
        <f t="shared" si="3"/>
        <v>1.0237068457559437E-2</v>
      </c>
      <c r="H130" s="97"/>
    </row>
    <row r="131" spans="1:8" ht="30" x14ac:dyDescent="0.25">
      <c r="A131" s="25" t="s">
        <v>477</v>
      </c>
      <c r="B131" s="61" t="s">
        <v>155</v>
      </c>
      <c r="C131" s="9" t="s">
        <v>156</v>
      </c>
      <c r="D131" s="25" t="s">
        <v>478</v>
      </c>
      <c r="E131" s="39">
        <v>22000</v>
      </c>
      <c r="F131" s="7">
        <v>21158646.739999998</v>
      </c>
      <c r="G131" s="8">
        <f t="shared" si="3"/>
        <v>3.8794247909021309E-3</v>
      </c>
      <c r="H131" s="97"/>
    </row>
    <row r="132" spans="1:8" ht="30" x14ac:dyDescent="0.25">
      <c r="A132" s="25" t="s">
        <v>487</v>
      </c>
      <c r="B132" s="25" t="s">
        <v>131</v>
      </c>
      <c r="C132" s="9" t="s">
        <v>132</v>
      </c>
      <c r="D132" s="25" t="s">
        <v>485</v>
      </c>
      <c r="E132" s="39">
        <v>2562</v>
      </c>
      <c r="F132" s="7">
        <v>2522801.4</v>
      </c>
      <c r="G132" s="8">
        <f t="shared" si="3"/>
        <v>4.6255407606860037E-4</v>
      </c>
      <c r="H132" s="97"/>
    </row>
    <row r="133" spans="1:8" x14ac:dyDescent="0.25">
      <c r="A133" s="25" t="s">
        <v>479</v>
      </c>
      <c r="B133" s="25" t="s">
        <v>423</v>
      </c>
      <c r="C133" s="9" t="s">
        <v>425</v>
      </c>
      <c r="D133" s="25" t="s">
        <v>480</v>
      </c>
      <c r="E133" s="39">
        <v>91000</v>
      </c>
      <c r="F133" s="7">
        <v>88452000</v>
      </c>
      <c r="G133" s="8">
        <f t="shared" ref="G133:G164" si="4">F133/$F$270</f>
        <v>1.6217619483015921E-2</v>
      </c>
      <c r="H133" s="97"/>
    </row>
    <row r="134" spans="1:8" x14ac:dyDescent="0.25">
      <c r="A134" s="46" t="s">
        <v>564</v>
      </c>
      <c r="B134" s="46" t="s">
        <v>207</v>
      </c>
      <c r="C134" s="9" t="s">
        <v>208</v>
      </c>
      <c r="D134" s="46" t="s">
        <v>565</v>
      </c>
      <c r="E134" s="39">
        <v>81300</v>
      </c>
      <c r="F134" s="7">
        <v>81152847</v>
      </c>
      <c r="G134" s="8">
        <f t="shared" si="4"/>
        <v>1.4879324295769571E-2</v>
      </c>
      <c r="H134" s="97"/>
    </row>
    <row r="135" spans="1:8" x14ac:dyDescent="0.25">
      <c r="A135" s="25" t="s">
        <v>494</v>
      </c>
      <c r="B135" s="25" t="s">
        <v>149</v>
      </c>
      <c r="C135" s="9" t="s">
        <v>150</v>
      </c>
      <c r="D135" s="25" t="s">
        <v>493</v>
      </c>
      <c r="E135" s="39">
        <v>27000</v>
      </c>
      <c r="F135" s="7">
        <v>26139510</v>
      </c>
      <c r="G135" s="8">
        <f t="shared" si="4"/>
        <v>4.7926629884286337E-3</v>
      </c>
      <c r="H135" s="97"/>
    </row>
    <row r="136" spans="1:8" x14ac:dyDescent="0.25">
      <c r="A136" s="25" t="s">
        <v>553</v>
      </c>
      <c r="B136" s="25" t="s">
        <v>216</v>
      </c>
      <c r="C136" s="9" t="s">
        <v>217</v>
      </c>
      <c r="D136" s="25" t="s">
        <v>551</v>
      </c>
      <c r="E136" s="39">
        <v>134750</v>
      </c>
      <c r="F136" s="7">
        <v>146322330</v>
      </c>
      <c r="G136" s="8">
        <f t="shared" si="4"/>
        <v>2.6828108689552356E-2</v>
      </c>
      <c r="H136" s="97"/>
    </row>
    <row r="137" spans="1:8" ht="30" x14ac:dyDescent="0.25">
      <c r="A137" s="71" t="s">
        <v>543</v>
      </c>
      <c r="B137" s="71" t="s">
        <v>544</v>
      </c>
      <c r="C137" s="9" t="s">
        <v>545</v>
      </c>
      <c r="D137" s="71" t="s">
        <v>542</v>
      </c>
      <c r="E137" s="39">
        <v>52444</v>
      </c>
      <c r="F137" s="7">
        <v>52573012.240000002</v>
      </c>
      <c r="G137" s="8">
        <f t="shared" si="4"/>
        <v>9.6392292721957512E-3</v>
      </c>
      <c r="H137" s="97"/>
    </row>
    <row r="138" spans="1:8" ht="30" x14ac:dyDescent="0.25">
      <c r="A138" s="72" t="s">
        <v>268</v>
      </c>
      <c r="B138" s="72" t="s">
        <v>175</v>
      </c>
      <c r="C138" s="9" t="s">
        <v>176</v>
      </c>
      <c r="D138" s="72" t="s">
        <v>513</v>
      </c>
      <c r="E138" s="39">
        <v>45000</v>
      </c>
      <c r="F138" s="7">
        <v>45631350</v>
      </c>
      <c r="G138" s="8">
        <f t="shared" si="4"/>
        <v>8.3664797946492852E-3</v>
      </c>
      <c r="H138" s="97"/>
    </row>
    <row r="139" spans="1:8" x14ac:dyDescent="0.25">
      <c r="A139" s="71" t="s">
        <v>514</v>
      </c>
      <c r="B139" s="71" t="s">
        <v>149</v>
      </c>
      <c r="C139" s="9" t="s">
        <v>150</v>
      </c>
      <c r="D139" s="71" t="s">
        <v>515</v>
      </c>
      <c r="E139" s="39">
        <v>37000</v>
      </c>
      <c r="F139" s="7">
        <v>37034780</v>
      </c>
      <c r="G139" s="8">
        <f t="shared" si="4"/>
        <v>6.7903040030435537E-3</v>
      </c>
      <c r="H139" s="97"/>
    </row>
    <row r="140" spans="1:8" x14ac:dyDescent="0.25">
      <c r="A140" s="25" t="s">
        <v>520</v>
      </c>
      <c r="B140" s="25" t="s">
        <v>125</v>
      </c>
      <c r="C140" s="9" t="s">
        <v>126</v>
      </c>
      <c r="D140" s="25" t="s">
        <v>521</v>
      </c>
      <c r="E140" s="39">
        <v>36999</v>
      </c>
      <c r="F140" s="7">
        <v>36562781.789999999</v>
      </c>
      <c r="G140" s="8">
        <f t="shared" si="4"/>
        <v>6.7037634232212243E-3</v>
      </c>
      <c r="H140" s="97"/>
    </row>
    <row r="141" spans="1:8" x14ac:dyDescent="0.25">
      <c r="A141" s="62" t="s">
        <v>518</v>
      </c>
      <c r="B141" s="62" t="s">
        <v>185</v>
      </c>
      <c r="C141" s="9" t="s">
        <v>186</v>
      </c>
      <c r="D141" s="62" t="s">
        <v>519</v>
      </c>
      <c r="E141" s="39">
        <v>9498</v>
      </c>
      <c r="F141" s="7">
        <v>9424865.4000000004</v>
      </c>
      <c r="G141" s="8">
        <f t="shared" si="4"/>
        <v>1.7280432408067951E-3</v>
      </c>
      <c r="H141" s="97"/>
    </row>
    <row r="142" spans="1:8" ht="30" x14ac:dyDescent="0.25">
      <c r="A142" s="25" t="s">
        <v>531</v>
      </c>
      <c r="B142" s="25" t="s">
        <v>218</v>
      </c>
      <c r="C142" s="9" t="s">
        <v>219</v>
      </c>
      <c r="D142" s="25" t="s">
        <v>532</v>
      </c>
      <c r="E142" s="39">
        <v>10000</v>
      </c>
      <c r="F142" s="7">
        <v>9473500</v>
      </c>
      <c r="G142" s="8">
        <f t="shared" si="4"/>
        <v>1.7369603646311144E-3</v>
      </c>
      <c r="H142" s="97"/>
    </row>
    <row r="143" spans="1:8" x14ac:dyDescent="0.25">
      <c r="A143" s="25" t="s">
        <v>533</v>
      </c>
      <c r="B143" s="25" t="s">
        <v>466</v>
      </c>
      <c r="C143" s="9" t="s">
        <v>468</v>
      </c>
      <c r="D143" s="25" t="s">
        <v>534</v>
      </c>
      <c r="E143" s="39">
        <v>8000</v>
      </c>
      <c r="F143" s="7">
        <v>7721280</v>
      </c>
      <c r="G143" s="8">
        <f t="shared" si="4"/>
        <v>1.4156919115658343E-3</v>
      </c>
      <c r="H143" s="97"/>
    </row>
    <row r="144" spans="1:8" x14ac:dyDescent="0.25">
      <c r="A144" s="72" t="s">
        <v>535</v>
      </c>
      <c r="B144" s="72" t="s">
        <v>216</v>
      </c>
      <c r="C144" s="9" t="s">
        <v>217</v>
      </c>
      <c r="D144" s="72" t="s">
        <v>536</v>
      </c>
      <c r="E144" s="39">
        <v>67000</v>
      </c>
      <c r="F144" s="7">
        <v>63645980</v>
      </c>
      <c r="G144" s="8">
        <f t="shared" si="4"/>
        <v>1.1669451061181677E-2</v>
      </c>
      <c r="H144" s="97"/>
    </row>
    <row r="145" spans="1:8" x14ac:dyDescent="0.25">
      <c r="A145" s="25" t="s">
        <v>541</v>
      </c>
      <c r="B145" s="25" t="s">
        <v>121</v>
      </c>
      <c r="C145" s="9" t="s">
        <v>122</v>
      </c>
      <c r="D145" s="25" t="s">
        <v>540</v>
      </c>
      <c r="E145" s="39">
        <v>50000</v>
      </c>
      <c r="F145" s="7">
        <v>50178239.5</v>
      </c>
      <c r="G145" s="8">
        <f t="shared" si="4"/>
        <v>9.2001491717387859E-3</v>
      </c>
      <c r="H145" s="97"/>
    </row>
    <row r="146" spans="1:8" ht="29.25" customHeight="1" x14ac:dyDescent="0.25">
      <c r="A146" s="25" t="s">
        <v>539</v>
      </c>
      <c r="B146" s="25" t="s">
        <v>199</v>
      </c>
      <c r="C146" s="9" t="s">
        <v>200</v>
      </c>
      <c r="D146" s="69" t="s">
        <v>538</v>
      </c>
      <c r="E146" s="39">
        <v>10000</v>
      </c>
      <c r="F146" s="7">
        <v>9259500</v>
      </c>
      <c r="G146" s="8">
        <f t="shared" si="4"/>
        <v>1.6977235970129102E-3</v>
      </c>
      <c r="H146" s="97"/>
    </row>
    <row r="147" spans="1:8" ht="36" customHeight="1" x14ac:dyDescent="0.25">
      <c r="A147" s="25" t="s">
        <v>549</v>
      </c>
      <c r="B147" s="25" t="s">
        <v>121</v>
      </c>
      <c r="C147" s="9" t="s">
        <v>122</v>
      </c>
      <c r="D147" s="25" t="s">
        <v>548</v>
      </c>
      <c r="E147" s="39">
        <v>10000</v>
      </c>
      <c r="F147" s="7">
        <v>9637550.9000000004</v>
      </c>
      <c r="G147" s="8">
        <f t="shared" si="4"/>
        <v>1.7670389956631579E-3</v>
      </c>
      <c r="H147" s="97"/>
    </row>
    <row r="148" spans="1:8" ht="26.25" customHeight="1" x14ac:dyDescent="0.25">
      <c r="A148" s="25" t="s">
        <v>569</v>
      </c>
      <c r="B148" s="25" t="s">
        <v>199</v>
      </c>
      <c r="C148" s="9" t="s">
        <v>200</v>
      </c>
      <c r="D148" s="25" t="s">
        <v>567</v>
      </c>
      <c r="E148" s="39">
        <v>19991</v>
      </c>
      <c r="F148" s="7">
        <v>19139205.48</v>
      </c>
      <c r="G148" s="8">
        <f t="shared" si="4"/>
        <v>3.5091614851206652E-3</v>
      </c>
      <c r="H148" s="97"/>
    </row>
    <row r="149" spans="1:8" ht="27.75" customHeight="1" x14ac:dyDescent="0.25">
      <c r="A149" s="54" t="s">
        <v>554</v>
      </c>
      <c r="B149" s="54" t="s">
        <v>167</v>
      </c>
      <c r="C149" s="9" t="s">
        <v>168</v>
      </c>
      <c r="D149" s="54" t="s">
        <v>552</v>
      </c>
      <c r="E149" s="39">
        <v>75154</v>
      </c>
      <c r="F149" s="7">
        <v>74896973.319999993</v>
      </c>
      <c r="G149" s="8">
        <f t="shared" si="4"/>
        <v>1.373231372646583E-2</v>
      </c>
      <c r="H149" s="97"/>
    </row>
    <row r="150" spans="1:8" ht="27.75" customHeight="1" x14ac:dyDescent="0.25">
      <c r="A150" s="91" t="s">
        <v>672</v>
      </c>
      <c r="B150" s="91" t="s">
        <v>147</v>
      </c>
      <c r="C150" s="9" t="s">
        <v>148</v>
      </c>
      <c r="D150" s="91" t="s">
        <v>566</v>
      </c>
      <c r="E150" s="39">
        <v>14999</v>
      </c>
      <c r="F150" s="7">
        <v>14629874.609999999</v>
      </c>
      <c r="G150" s="8">
        <f t="shared" si="4"/>
        <v>2.682378459607651E-3</v>
      </c>
      <c r="H150" s="97"/>
    </row>
    <row r="151" spans="1:8" ht="31.5" customHeight="1" x14ac:dyDescent="0.25">
      <c r="A151" s="25" t="s">
        <v>571</v>
      </c>
      <c r="B151" s="25" t="s">
        <v>573</v>
      </c>
      <c r="C151" s="9" t="s">
        <v>572</v>
      </c>
      <c r="D151" s="25" t="s">
        <v>570</v>
      </c>
      <c r="E151" s="39">
        <v>33000</v>
      </c>
      <c r="F151" s="7">
        <v>32888460</v>
      </c>
      <c r="G151" s="8">
        <f t="shared" si="4"/>
        <v>6.030078795984147E-3</v>
      </c>
      <c r="H151" s="97"/>
    </row>
    <row r="152" spans="1:8" ht="31.5" customHeight="1" x14ac:dyDescent="0.25">
      <c r="A152" s="91" t="s">
        <v>578</v>
      </c>
      <c r="B152" s="91" t="s">
        <v>155</v>
      </c>
      <c r="C152" s="9" t="s">
        <v>156</v>
      </c>
      <c r="D152" s="91" t="s">
        <v>579</v>
      </c>
      <c r="E152" s="39">
        <v>30000</v>
      </c>
      <c r="F152" s="7">
        <v>29173800</v>
      </c>
      <c r="G152" s="8">
        <f t="shared" si="4"/>
        <v>5.3489981828970506E-3</v>
      </c>
      <c r="H152" s="97"/>
    </row>
    <row r="153" spans="1:8" ht="31.5" customHeight="1" x14ac:dyDescent="0.25">
      <c r="A153" s="73" t="s">
        <v>581</v>
      </c>
      <c r="B153" s="73" t="s">
        <v>216</v>
      </c>
      <c r="C153" s="9" t="s">
        <v>217</v>
      </c>
      <c r="D153" s="73" t="s">
        <v>580</v>
      </c>
      <c r="E153" s="39">
        <v>30000</v>
      </c>
      <c r="F153" s="7">
        <v>29896800</v>
      </c>
      <c r="G153" s="8">
        <f t="shared" si="4"/>
        <v>5.4815597856445351E-3</v>
      </c>
      <c r="H153" s="97"/>
    </row>
    <row r="154" spans="1:8" ht="31.5" customHeight="1" x14ac:dyDescent="0.25">
      <c r="A154" s="91" t="s">
        <v>585</v>
      </c>
      <c r="B154" s="91" t="s">
        <v>171</v>
      </c>
      <c r="C154" s="9" t="s">
        <v>172</v>
      </c>
      <c r="D154" s="91" t="s">
        <v>584</v>
      </c>
      <c r="E154" s="39">
        <v>48000</v>
      </c>
      <c r="F154" s="7">
        <v>45389760</v>
      </c>
      <c r="G154" s="8">
        <f t="shared" si="4"/>
        <v>8.3221844175984348E-3</v>
      </c>
      <c r="H154" s="97"/>
    </row>
    <row r="155" spans="1:8" ht="30.75" customHeight="1" x14ac:dyDescent="0.25">
      <c r="A155" s="61" t="s">
        <v>586</v>
      </c>
      <c r="B155" s="61" t="s">
        <v>189</v>
      </c>
      <c r="C155" s="9" t="s">
        <v>190</v>
      </c>
      <c r="D155" s="61" t="s">
        <v>587</v>
      </c>
      <c r="E155" s="39">
        <v>47500</v>
      </c>
      <c r="F155" s="7">
        <v>46369500</v>
      </c>
      <c r="G155" s="8">
        <f t="shared" si="4"/>
        <v>8.5018191405248807E-3</v>
      </c>
      <c r="H155" s="97"/>
    </row>
    <row r="156" spans="1:8" ht="30.75" customHeight="1" x14ac:dyDescent="0.25">
      <c r="A156" s="25" t="s">
        <v>588</v>
      </c>
      <c r="B156" s="25" t="s">
        <v>199</v>
      </c>
      <c r="C156" s="9" t="s">
        <v>200</v>
      </c>
      <c r="D156" s="25" t="s">
        <v>589</v>
      </c>
      <c r="E156" s="39">
        <v>72500</v>
      </c>
      <c r="F156" s="7">
        <v>68854700</v>
      </c>
      <c r="G156" s="8">
        <f t="shared" si="4"/>
        <v>1.2624466651033514E-2</v>
      </c>
      <c r="H156" s="97"/>
    </row>
    <row r="157" spans="1:8" ht="30.75" customHeight="1" x14ac:dyDescent="0.25">
      <c r="A157" s="83" t="s">
        <v>653</v>
      </c>
      <c r="B157" s="83" t="s">
        <v>115</v>
      </c>
      <c r="C157" s="91" t="s">
        <v>116</v>
      </c>
      <c r="D157" s="83" t="s">
        <v>654</v>
      </c>
      <c r="E157" s="39">
        <v>51450</v>
      </c>
      <c r="F157" s="7">
        <v>45722071.5</v>
      </c>
      <c r="G157" s="8">
        <f t="shared" si="4"/>
        <v>8.3831135255533727E-3</v>
      </c>
      <c r="H157" s="97"/>
    </row>
    <row r="158" spans="1:8" ht="30.75" customHeight="1" x14ac:dyDescent="0.25">
      <c r="A158" s="91" t="s">
        <v>594</v>
      </c>
      <c r="B158" s="91" t="s">
        <v>121</v>
      </c>
      <c r="C158" s="9" t="s">
        <v>122</v>
      </c>
      <c r="D158" s="91" t="s">
        <v>593</v>
      </c>
      <c r="E158" s="39">
        <v>40000</v>
      </c>
      <c r="F158" s="7">
        <v>39982000</v>
      </c>
      <c r="G158" s="8">
        <f t="shared" si="4"/>
        <v>7.3306749668740397E-3</v>
      </c>
      <c r="H158" s="97"/>
    </row>
    <row r="159" spans="1:8" ht="30.75" customHeight="1" x14ac:dyDescent="0.25">
      <c r="A159" s="81" t="s">
        <v>607</v>
      </c>
      <c r="B159" s="81" t="s">
        <v>189</v>
      </c>
      <c r="C159" s="9" t="s">
        <v>190</v>
      </c>
      <c r="D159" s="81" t="s">
        <v>608</v>
      </c>
      <c r="E159" s="39">
        <v>38000</v>
      </c>
      <c r="F159" s="7">
        <v>36009560</v>
      </c>
      <c r="G159" s="8">
        <f t="shared" si="4"/>
        <v>6.6023305502513315E-3</v>
      </c>
      <c r="H159" s="97"/>
    </row>
    <row r="160" spans="1:8" ht="30.75" customHeight="1" x14ac:dyDescent="0.25">
      <c r="A160" s="25" t="s">
        <v>603</v>
      </c>
      <c r="B160" s="25" t="s">
        <v>216</v>
      </c>
      <c r="C160" s="90" t="s">
        <v>217</v>
      </c>
      <c r="D160" s="25" t="s">
        <v>604</v>
      </c>
      <c r="E160" s="39">
        <v>30000</v>
      </c>
      <c r="F160" s="7">
        <v>31207240.199999999</v>
      </c>
      <c r="G160" s="8">
        <f t="shared" si="4"/>
        <v>5.72182818566768E-3</v>
      </c>
      <c r="H160" s="97"/>
    </row>
    <row r="161" spans="1:8" ht="30.75" customHeight="1" x14ac:dyDescent="0.25">
      <c r="A161" s="69" t="s">
        <v>605</v>
      </c>
      <c r="B161" s="69" t="s">
        <v>185</v>
      </c>
      <c r="C161" s="91" t="s">
        <v>186</v>
      </c>
      <c r="D161" s="69" t="s">
        <v>606</v>
      </c>
      <c r="E161" s="39">
        <v>34000</v>
      </c>
      <c r="F161" s="7">
        <v>32320060</v>
      </c>
      <c r="G161" s="8">
        <f t="shared" si="4"/>
        <v>5.9258630076000941E-3</v>
      </c>
      <c r="H161" s="97"/>
    </row>
    <row r="162" spans="1:8" ht="30.75" customHeight="1" x14ac:dyDescent="0.25">
      <c r="A162" s="25" t="s">
        <v>609</v>
      </c>
      <c r="B162" s="25" t="s">
        <v>183</v>
      </c>
      <c r="C162" s="9" t="s">
        <v>184</v>
      </c>
      <c r="D162" s="32" t="s">
        <v>610</v>
      </c>
      <c r="E162" s="39">
        <v>37000</v>
      </c>
      <c r="F162" s="7">
        <v>35219190</v>
      </c>
      <c r="G162" s="8">
        <f t="shared" si="4"/>
        <v>6.4574166996793688E-3</v>
      </c>
      <c r="H162" s="97"/>
    </row>
    <row r="163" spans="1:8" ht="30.75" customHeight="1" x14ac:dyDescent="0.25">
      <c r="A163" s="66" t="s">
        <v>600</v>
      </c>
      <c r="B163" s="66" t="s">
        <v>601</v>
      </c>
      <c r="C163" s="9" t="s">
        <v>602</v>
      </c>
      <c r="D163" s="66" t="s">
        <v>599</v>
      </c>
      <c r="E163" s="39">
        <v>23000</v>
      </c>
      <c r="F163" s="7">
        <v>23287270</v>
      </c>
      <c r="G163" s="8">
        <f t="shared" si="4"/>
        <v>4.2697065488428998E-3</v>
      </c>
      <c r="H163" s="97"/>
    </row>
    <row r="164" spans="1:8" ht="30.75" customHeight="1" x14ac:dyDescent="0.25">
      <c r="A164" s="72" t="s">
        <v>624</v>
      </c>
      <c r="B164" s="72" t="s">
        <v>175</v>
      </c>
      <c r="C164" s="9" t="s">
        <v>176</v>
      </c>
      <c r="D164" s="72" t="s">
        <v>623</v>
      </c>
      <c r="E164" s="39">
        <v>15000</v>
      </c>
      <c r="F164" s="7">
        <v>14399700</v>
      </c>
      <c r="G164" s="8">
        <f t="shared" si="4"/>
        <v>2.6401760872516661E-3</v>
      </c>
      <c r="H164" s="97"/>
    </row>
    <row r="165" spans="1:8" ht="15" customHeight="1" x14ac:dyDescent="0.25">
      <c r="A165" s="66" t="s">
        <v>626</v>
      </c>
      <c r="B165" s="66" t="s">
        <v>573</v>
      </c>
      <c r="C165" s="9" t="s">
        <v>572</v>
      </c>
      <c r="D165" s="66" t="s">
        <v>625</v>
      </c>
      <c r="E165" s="39">
        <v>22000</v>
      </c>
      <c r="F165" s="7">
        <v>21994940</v>
      </c>
      <c r="G165" s="8">
        <f t="shared" ref="G165:G174" si="5">F165/$F$270</f>
        <v>4.0327586427866659E-3</v>
      </c>
      <c r="H165" s="97"/>
    </row>
    <row r="166" spans="1:8" x14ac:dyDescent="0.25">
      <c r="A166" s="69" t="s">
        <v>635</v>
      </c>
      <c r="B166" s="69" t="s">
        <v>636</v>
      </c>
      <c r="C166" s="9" t="s">
        <v>637</v>
      </c>
      <c r="D166" s="69" t="s">
        <v>634</v>
      </c>
      <c r="E166" s="39">
        <v>28936</v>
      </c>
      <c r="F166" s="7">
        <v>27924686.800000001</v>
      </c>
      <c r="G166" s="8">
        <f t="shared" si="5"/>
        <v>5.1199740503866222E-3</v>
      </c>
      <c r="H166" s="97"/>
    </row>
    <row r="167" spans="1:8" ht="30" x14ac:dyDescent="0.25">
      <c r="A167" s="80" t="s">
        <v>628</v>
      </c>
      <c r="B167" s="80" t="s">
        <v>147</v>
      </c>
      <c r="C167" s="9" t="s">
        <v>148</v>
      </c>
      <c r="D167" s="80" t="s">
        <v>627</v>
      </c>
      <c r="E167" s="39">
        <v>13015</v>
      </c>
      <c r="F167" s="7">
        <v>12268980.199999999</v>
      </c>
      <c r="G167" s="8">
        <f t="shared" si="5"/>
        <v>2.2495099299988308E-3</v>
      </c>
      <c r="H167" s="97"/>
    </row>
    <row r="168" spans="1:8" ht="30" x14ac:dyDescent="0.25">
      <c r="A168" s="71" t="s">
        <v>638</v>
      </c>
      <c r="B168" s="71" t="s">
        <v>167</v>
      </c>
      <c r="C168" s="9" t="s">
        <v>168</v>
      </c>
      <c r="D168" s="71" t="s">
        <v>639</v>
      </c>
      <c r="E168" s="39">
        <v>48000</v>
      </c>
      <c r="F168" s="7">
        <v>49047360</v>
      </c>
      <c r="G168" s="8">
        <f t="shared" si="5"/>
        <v>8.9928031149832197E-3</v>
      </c>
      <c r="H168" s="97"/>
    </row>
    <row r="169" spans="1:8" x14ac:dyDescent="0.25">
      <c r="A169" s="83" t="s">
        <v>640</v>
      </c>
      <c r="B169" s="83" t="s">
        <v>207</v>
      </c>
      <c r="C169" s="9" t="s">
        <v>208</v>
      </c>
      <c r="D169" s="83" t="s">
        <v>641</v>
      </c>
      <c r="E169" s="39">
        <v>20000</v>
      </c>
      <c r="F169" s="7">
        <v>19244000</v>
      </c>
      <c r="G169" s="8">
        <f t="shared" si="5"/>
        <v>3.5283754955360916E-3</v>
      </c>
      <c r="H169" s="97"/>
    </row>
    <row r="170" spans="1:8" ht="30" x14ac:dyDescent="0.25">
      <c r="A170" s="84" t="s">
        <v>680</v>
      </c>
      <c r="B170" s="84" t="s">
        <v>681</v>
      </c>
      <c r="C170" s="9" t="s">
        <v>682</v>
      </c>
      <c r="D170" s="84" t="s">
        <v>683</v>
      </c>
      <c r="E170" s="39">
        <v>29950</v>
      </c>
      <c r="F170" s="7">
        <v>28807108</v>
      </c>
      <c r="G170" s="8">
        <f t="shared" si="5"/>
        <v>5.2817654315351131E-3</v>
      </c>
      <c r="H170" s="97"/>
    </row>
    <row r="171" spans="1:8" ht="30" x14ac:dyDescent="0.25">
      <c r="A171" s="90" t="s">
        <v>671</v>
      </c>
      <c r="B171" s="90" t="s">
        <v>189</v>
      </c>
      <c r="C171" s="9" t="s">
        <v>190</v>
      </c>
      <c r="D171" s="90" t="s">
        <v>670</v>
      </c>
      <c r="E171" s="39">
        <v>65000</v>
      </c>
      <c r="F171" s="7">
        <v>64014600</v>
      </c>
      <c r="G171" s="8">
        <f t="shared" si="5"/>
        <v>1.173703731015094E-2</v>
      </c>
      <c r="H171" s="97"/>
    </row>
    <row r="172" spans="1:8" ht="30" x14ac:dyDescent="0.25">
      <c r="A172" s="93" t="s">
        <v>668</v>
      </c>
      <c r="B172" s="93" t="s">
        <v>667</v>
      </c>
      <c r="C172" s="9" t="s">
        <v>669</v>
      </c>
      <c r="D172" s="93" t="s">
        <v>666</v>
      </c>
      <c r="E172" s="39">
        <v>21000</v>
      </c>
      <c r="F172" s="7">
        <v>20468280</v>
      </c>
      <c r="G172" s="8">
        <f t="shared" si="5"/>
        <v>3.752846476188499E-3</v>
      </c>
      <c r="H172" s="97"/>
    </row>
    <row r="173" spans="1:8" x14ac:dyDescent="0.25">
      <c r="A173" s="72" t="s">
        <v>665</v>
      </c>
      <c r="B173" s="72" t="s">
        <v>573</v>
      </c>
      <c r="C173" s="9" t="s">
        <v>572</v>
      </c>
      <c r="D173" s="72" t="s">
        <v>664</v>
      </c>
      <c r="E173" s="39">
        <v>33000</v>
      </c>
      <c r="F173" s="7">
        <v>32087220</v>
      </c>
      <c r="G173" s="8">
        <f t="shared" si="5"/>
        <v>5.8831719376364368E-3</v>
      </c>
      <c r="H173" s="97"/>
    </row>
    <row r="174" spans="1:8" x14ac:dyDescent="0.25">
      <c r="A174" s="25" t="s">
        <v>222</v>
      </c>
      <c r="B174" s="25"/>
      <c r="C174" s="69"/>
      <c r="D174" s="25"/>
      <c r="E174" s="39"/>
      <c r="F174" s="7">
        <f>SUM(F5:F173)</f>
        <v>4955973044.3200006</v>
      </c>
      <c r="G174" s="8">
        <f t="shared" si="5"/>
        <v>0.90867459187882438</v>
      </c>
    </row>
    <row r="175" spans="1:8" x14ac:dyDescent="0.25">
      <c r="A175" s="13"/>
      <c r="B175" s="13"/>
      <c r="C175" s="13"/>
      <c r="D175" s="13"/>
      <c r="E175" s="14"/>
      <c r="F175" s="15"/>
      <c r="G175" s="16"/>
    </row>
    <row r="176" spans="1:8" x14ac:dyDescent="0.25">
      <c r="A176" s="17" t="s">
        <v>355</v>
      </c>
      <c r="B176" s="13"/>
      <c r="C176" s="13"/>
      <c r="D176" s="13"/>
      <c r="E176" s="14"/>
      <c r="F176" s="15"/>
      <c r="G176" s="16"/>
    </row>
    <row r="177" spans="1:8" ht="30" x14ac:dyDescent="0.25">
      <c r="A177" s="25" t="s">
        <v>0</v>
      </c>
      <c r="B177" s="25" t="s">
        <v>20</v>
      </c>
      <c r="C177" s="69" t="s">
        <v>1</v>
      </c>
      <c r="D177" s="25" t="s">
        <v>22</v>
      </c>
      <c r="E177" s="69" t="s">
        <v>10</v>
      </c>
      <c r="F177" s="69" t="s">
        <v>6</v>
      </c>
      <c r="G177" s="69" t="s">
        <v>2</v>
      </c>
    </row>
    <row r="178" spans="1:8" ht="30" x14ac:dyDescent="0.25">
      <c r="A178" s="25" t="s">
        <v>292</v>
      </c>
      <c r="B178" s="25" t="s">
        <v>209</v>
      </c>
      <c r="C178" s="25" t="s">
        <v>210</v>
      </c>
      <c r="D178" s="25" t="s">
        <v>106</v>
      </c>
      <c r="E178" s="6">
        <v>30000</v>
      </c>
      <c r="F178" s="7">
        <v>2213700</v>
      </c>
      <c r="G178" s="8">
        <f t="shared" ref="G178:G189" si="6">F178/$F$270</f>
        <v>4.0588052559074238E-4</v>
      </c>
      <c r="H178" s="97"/>
    </row>
    <row r="179" spans="1:8" ht="30" x14ac:dyDescent="0.25">
      <c r="A179" s="25" t="s">
        <v>293</v>
      </c>
      <c r="B179" s="25" t="s">
        <v>167</v>
      </c>
      <c r="C179" s="25" t="s">
        <v>168</v>
      </c>
      <c r="D179" s="25" t="s">
        <v>108</v>
      </c>
      <c r="E179" s="6">
        <v>985</v>
      </c>
      <c r="F179" s="7">
        <v>15937300</v>
      </c>
      <c r="G179" s="8">
        <f t="shared" si="6"/>
        <v>2.9220940960822781E-3</v>
      </c>
      <c r="H179" s="97"/>
    </row>
    <row r="180" spans="1:8" ht="28.5" customHeight="1" x14ac:dyDescent="0.25">
      <c r="A180" s="25" t="s">
        <v>294</v>
      </c>
      <c r="B180" s="25" t="s">
        <v>211</v>
      </c>
      <c r="C180" s="25" t="s">
        <v>212</v>
      </c>
      <c r="D180" s="25" t="s">
        <v>107</v>
      </c>
      <c r="E180" s="6">
        <v>105400</v>
      </c>
      <c r="F180" s="7">
        <v>17611286</v>
      </c>
      <c r="G180" s="8">
        <f t="shared" si="6"/>
        <v>3.2290183936436205E-3</v>
      </c>
      <c r="H180" s="97"/>
    </row>
    <row r="181" spans="1:8" ht="30" x14ac:dyDescent="0.25">
      <c r="A181" s="25" t="s">
        <v>296</v>
      </c>
      <c r="B181" s="25" t="s">
        <v>175</v>
      </c>
      <c r="C181" s="25" t="s">
        <v>176</v>
      </c>
      <c r="D181" s="25" t="s">
        <v>110</v>
      </c>
      <c r="E181" s="6">
        <v>34100</v>
      </c>
      <c r="F181" s="7">
        <v>9379205</v>
      </c>
      <c r="G181" s="8">
        <f t="shared" si="6"/>
        <v>1.7196714347126165E-3</v>
      </c>
      <c r="H181" s="97"/>
    </row>
    <row r="182" spans="1:8" ht="30" x14ac:dyDescent="0.25">
      <c r="A182" s="25" t="s">
        <v>295</v>
      </c>
      <c r="B182" s="25" t="s">
        <v>213</v>
      </c>
      <c r="C182" s="69" t="s">
        <v>214</v>
      </c>
      <c r="D182" s="25" t="s">
        <v>109</v>
      </c>
      <c r="E182" s="6">
        <v>3165</v>
      </c>
      <c r="F182" s="7">
        <v>21131122.5</v>
      </c>
      <c r="G182" s="8">
        <f t="shared" si="6"/>
        <v>3.8743782385248057E-3</v>
      </c>
      <c r="H182" s="97"/>
    </row>
    <row r="183" spans="1:8" ht="26.25" customHeight="1" x14ac:dyDescent="0.25">
      <c r="A183" s="25" t="s">
        <v>302</v>
      </c>
      <c r="B183" s="25" t="s">
        <v>207</v>
      </c>
      <c r="C183" s="25" t="s">
        <v>208</v>
      </c>
      <c r="D183" s="25" t="s">
        <v>113</v>
      </c>
      <c r="E183" s="6">
        <v>115600</v>
      </c>
      <c r="F183" s="7">
        <v>30136920</v>
      </c>
      <c r="G183" s="8">
        <f t="shared" si="6"/>
        <v>5.5255856391047365E-3</v>
      </c>
      <c r="H183" s="97"/>
    </row>
    <row r="184" spans="1:8" ht="30.75" customHeight="1" x14ac:dyDescent="0.25">
      <c r="A184" s="25" t="s">
        <v>300</v>
      </c>
      <c r="B184" s="25" t="s">
        <v>195</v>
      </c>
      <c r="C184" s="25" t="s">
        <v>196</v>
      </c>
      <c r="D184" s="25" t="s">
        <v>114</v>
      </c>
      <c r="E184" s="6">
        <v>5835</v>
      </c>
      <c r="F184" s="7">
        <v>3648625.5</v>
      </c>
      <c r="G184" s="8">
        <f t="shared" si="6"/>
        <v>6.6897322836146961E-4</v>
      </c>
      <c r="H184" s="97"/>
    </row>
    <row r="185" spans="1:8" ht="27.75" customHeight="1" x14ac:dyDescent="0.25">
      <c r="A185" s="25" t="s">
        <v>436</v>
      </c>
      <c r="B185" s="25" t="s">
        <v>191</v>
      </c>
      <c r="C185" s="25" t="s">
        <v>192</v>
      </c>
      <c r="D185" s="25" t="s">
        <v>433</v>
      </c>
      <c r="E185" s="6">
        <v>4175</v>
      </c>
      <c r="F185" s="7">
        <v>5709730</v>
      </c>
      <c r="G185" s="8">
        <f t="shared" si="6"/>
        <v>1.0468754634237836E-3</v>
      </c>
      <c r="H185" s="97"/>
    </row>
    <row r="186" spans="1:8" ht="33.75" customHeight="1" x14ac:dyDescent="0.25">
      <c r="A186" s="69" t="s">
        <v>298</v>
      </c>
      <c r="B186" s="69" t="s">
        <v>615</v>
      </c>
      <c r="C186" s="69" t="s">
        <v>215</v>
      </c>
      <c r="D186" s="69" t="s">
        <v>111</v>
      </c>
      <c r="E186" s="6">
        <v>6000</v>
      </c>
      <c r="F186" s="7">
        <v>9997200</v>
      </c>
      <c r="G186" s="8">
        <f t="shared" si="6"/>
        <v>1.8329804356668788E-3</v>
      </c>
      <c r="H186" s="97"/>
    </row>
    <row r="187" spans="1:8" ht="33.75" customHeight="1" x14ac:dyDescent="0.25">
      <c r="A187" s="81" t="s">
        <v>297</v>
      </c>
      <c r="B187" s="81" t="s">
        <v>616</v>
      </c>
      <c r="C187" s="83" t="s">
        <v>182</v>
      </c>
      <c r="D187" s="83" t="s">
        <v>112</v>
      </c>
      <c r="E187" s="6">
        <v>25920</v>
      </c>
      <c r="F187" s="7">
        <v>13913856</v>
      </c>
      <c r="G187" s="8">
        <f t="shared" si="6"/>
        <v>2.551096890397933E-3</v>
      </c>
      <c r="H187" s="97"/>
    </row>
    <row r="188" spans="1:8" ht="33.75" customHeight="1" x14ac:dyDescent="0.25">
      <c r="A188" s="91" t="s">
        <v>661</v>
      </c>
      <c r="B188" s="91" t="s">
        <v>177</v>
      </c>
      <c r="C188" s="9" t="s">
        <v>178</v>
      </c>
      <c r="D188" s="91" t="s">
        <v>660</v>
      </c>
      <c r="E188" s="6">
        <v>300</v>
      </c>
      <c r="F188" s="7">
        <v>1650750</v>
      </c>
      <c r="G188" s="8">
        <f t="shared" si="6"/>
        <v>3.0266399133528388E-4</v>
      </c>
      <c r="H188" s="97"/>
    </row>
    <row r="189" spans="1:8" x14ac:dyDescent="0.25">
      <c r="A189" s="25" t="s">
        <v>222</v>
      </c>
      <c r="B189" s="25"/>
      <c r="C189" s="25"/>
      <c r="D189" s="69"/>
      <c r="E189" s="6"/>
      <c r="F189" s="7">
        <f>SUM(F178:F188)</f>
        <v>131329695</v>
      </c>
      <c r="G189" s="8">
        <f t="shared" si="6"/>
        <v>2.4079218336844149E-2</v>
      </c>
    </row>
    <row r="190" spans="1:8" x14ac:dyDescent="0.25">
      <c r="A190" s="13"/>
      <c r="B190" s="13"/>
      <c r="C190" s="13"/>
      <c r="D190" s="13"/>
      <c r="E190" s="14"/>
      <c r="F190" s="15"/>
      <c r="G190" s="16"/>
    </row>
    <row r="191" spans="1:8" x14ac:dyDescent="0.25">
      <c r="A191" s="3" t="s">
        <v>356</v>
      </c>
    </row>
    <row r="192" spans="1:8" ht="28.5" customHeight="1" x14ac:dyDescent="0.25">
      <c r="A192" s="25" t="s">
        <v>3</v>
      </c>
      <c r="B192" s="25" t="s">
        <v>1</v>
      </c>
      <c r="C192" s="25" t="s">
        <v>364</v>
      </c>
      <c r="D192" s="25" t="s">
        <v>7</v>
      </c>
      <c r="E192" s="25" t="s">
        <v>5</v>
      </c>
      <c r="F192" s="25" t="s">
        <v>12</v>
      </c>
      <c r="G192" s="25" t="s">
        <v>2</v>
      </c>
    </row>
    <row r="193" spans="1:7" ht="28.5" customHeight="1" x14ac:dyDescent="0.25">
      <c r="A193" s="102" t="s">
        <v>224</v>
      </c>
      <c r="B193" s="11">
        <v>1027700167110</v>
      </c>
      <c r="C193" s="55" t="s">
        <v>675</v>
      </c>
      <c r="D193" s="56">
        <v>45195</v>
      </c>
      <c r="E193" s="2">
        <v>15000000</v>
      </c>
      <c r="F193" s="57">
        <v>15016335.619999999</v>
      </c>
      <c r="G193" s="58">
        <f>F193/$F$270</f>
        <v>2.7532358467238496E-3</v>
      </c>
    </row>
    <row r="194" spans="1:7" ht="16.5" customHeight="1" x14ac:dyDescent="0.25">
      <c r="A194" s="25" t="s">
        <v>222</v>
      </c>
      <c r="B194" s="25"/>
      <c r="C194" s="25"/>
      <c r="D194" s="25"/>
      <c r="E194" s="6"/>
      <c r="F194" s="7">
        <f>SUM(F193)</f>
        <v>15016335.619999999</v>
      </c>
      <c r="G194" s="8">
        <f>F194/$F$270</f>
        <v>2.7532358467238496E-3</v>
      </c>
    </row>
    <row r="196" spans="1:7" ht="45" customHeight="1" x14ac:dyDescent="0.25">
      <c r="A196" s="3" t="s">
        <v>357</v>
      </c>
    </row>
    <row r="197" spans="1:7" ht="111" customHeight="1" x14ac:dyDescent="0.25">
      <c r="A197" s="25" t="s">
        <v>11</v>
      </c>
      <c r="B197" s="25" t="s">
        <v>8</v>
      </c>
      <c r="C197" s="25" t="s">
        <v>9</v>
      </c>
      <c r="D197" s="25" t="s">
        <v>17</v>
      </c>
      <c r="E197" s="25" t="s">
        <v>10</v>
      </c>
      <c r="F197" s="25" t="s">
        <v>6</v>
      </c>
      <c r="G197" s="25" t="s">
        <v>2</v>
      </c>
    </row>
    <row r="198" spans="1:7" x14ac:dyDescent="0.25">
      <c r="A198" s="25" t="s">
        <v>222</v>
      </c>
      <c r="B198" s="25"/>
      <c r="C198" s="25"/>
      <c r="D198" s="25"/>
      <c r="E198" s="6"/>
      <c r="F198" s="7"/>
      <c r="G198" s="8"/>
    </row>
    <row r="200" spans="1:7" ht="58.5" customHeight="1" x14ac:dyDescent="0.25">
      <c r="A200" s="3" t="s">
        <v>358</v>
      </c>
    </row>
    <row r="201" spans="1:7" ht="17.25" customHeight="1" x14ac:dyDescent="0.25">
      <c r="A201" s="25" t="s">
        <v>15</v>
      </c>
      <c r="B201" s="25" t="s">
        <v>14</v>
      </c>
      <c r="C201" s="25" t="s">
        <v>16</v>
      </c>
      <c r="D201" s="108" t="s">
        <v>13</v>
      </c>
      <c r="E201" s="109"/>
      <c r="F201" s="25" t="s">
        <v>6</v>
      </c>
      <c r="G201" s="25" t="s">
        <v>2</v>
      </c>
    </row>
    <row r="202" spans="1:7" x14ac:dyDescent="0.25">
      <c r="A202" s="25" t="s">
        <v>222</v>
      </c>
      <c r="B202" s="25"/>
      <c r="C202" s="25"/>
      <c r="D202" s="108"/>
      <c r="E202" s="109"/>
      <c r="F202" s="7"/>
      <c r="G202" s="8"/>
    </row>
    <row r="204" spans="1:7" ht="42.75" customHeight="1" x14ac:dyDescent="0.25">
      <c r="A204" s="3" t="s">
        <v>359</v>
      </c>
    </row>
    <row r="205" spans="1:7" ht="32.25" customHeight="1" x14ac:dyDescent="0.25">
      <c r="A205" s="25" t="s">
        <v>3</v>
      </c>
      <c r="B205" s="21" t="s">
        <v>1</v>
      </c>
      <c r="C205" s="25" t="s">
        <v>364</v>
      </c>
      <c r="D205" s="108" t="s">
        <v>4</v>
      </c>
      <c r="E205" s="109"/>
      <c r="F205" s="22" t="s">
        <v>18</v>
      </c>
      <c r="G205" s="44" t="s">
        <v>2</v>
      </c>
    </row>
    <row r="206" spans="1:7" x14ac:dyDescent="0.25">
      <c r="A206" s="25" t="s">
        <v>224</v>
      </c>
      <c r="B206" s="34">
        <v>1027700167110</v>
      </c>
      <c r="C206" s="35" t="s">
        <v>367</v>
      </c>
      <c r="D206" s="127" t="s">
        <v>223</v>
      </c>
      <c r="E206" s="127"/>
      <c r="F206" s="7">
        <v>11892.38</v>
      </c>
      <c r="G206" s="8">
        <f t="shared" ref="G206:G214" si="7">F206/$F$270</f>
        <v>2.1804605162961706E-6</v>
      </c>
    </row>
    <row r="207" spans="1:7" x14ac:dyDescent="0.25">
      <c r="A207" s="25" t="s">
        <v>224</v>
      </c>
      <c r="B207" s="34">
        <v>1027700167110</v>
      </c>
      <c r="C207" s="35" t="s">
        <v>368</v>
      </c>
      <c r="D207" s="127" t="s">
        <v>223</v>
      </c>
      <c r="E207" s="127"/>
      <c r="F207" s="7">
        <v>7633.05</v>
      </c>
      <c r="G207" s="8">
        <f t="shared" si="7"/>
        <v>1.3995149956454878E-6</v>
      </c>
    </row>
    <row r="208" spans="1:7" ht="28.5" customHeight="1" x14ac:dyDescent="0.25">
      <c r="A208" s="25" t="s">
        <v>224</v>
      </c>
      <c r="B208" s="34">
        <v>1027700167110</v>
      </c>
      <c r="C208" s="35" t="s">
        <v>366</v>
      </c>
      <c r="D208" s="127" t="s">
        <v>223</v>
      </c>
      <c r="E208" s="127"/>
      <c r="F208" s="7">
        <v>123980.49</v>
      </c>
      <c r="G208" s="8">
        <f t="shared" si="7"/>
        <v>2.2731746146360294E-5</v>
      </c>
    </row>
    <row r="209" spans="1:7" x14ac:dyDescent="0.25">
      <c r="A209" s="25" t="s">
        <v>224</v>
      </c>
      <c r="B209" s="34">
        <v>1027700167110</v>
      </c>
      <c r="C209" s="35" t="s">
        <v>365</v>
      </c>
      <c r="D209" s="127" t="s">
        <v>223</v>
      </c>
      <c r="E209" s="127"/>
      <c r="F209" s="7">
        <v>1128.1099999999999</v>
      </c>
      <c r="G209" s="8">
        <f t="shared" si="7"/>
        <v>2.0683827064379651E-7</v>
      </c>
    </row>
    <row r="210" spans="1:7" ht="30" hidden="1" x14ac:dyDescent="0.25">
      <c r="A210" s="25" t="s">
        <v>225</v>
      </c>
      <c r="B210" s="34">
        <v>1027700167110</v>
      </c>
      <c r="C210" s="19" t="s">
        <v>555</v>
      </c>
      <c r="D210" s="128" t="s">
        <v>223</v>
      </c>
      <c r="E210" s="128"/>
      <c r="F210" s="7">
        <v>0</v>
      </c>
      <c r="G210" s="8">
        <f t="shared" si="7"/>
        <v>0</v>
      </c>
    </row>
    <row r="211" spans="1:7" ht="30" hidden="1" customHeight="1" x14ac:dyDescent="0.25">
      <c r="A211" s="65" t="s">
        <v>225</v>
      </c>
      <c r="B211" s="34">
        <v>1027700167111</v>
      </c>
      <c r="C211" s="19" t="s">
        <v>633</v>
      </c>
      <c r="D211" s="128" t="s">
        <v>223</v>
      </c>
      <c r="E211" s="128"/>
      <c r="F211" s="7">
        <v>0</v>
      </c>
      <c r="G211" s="8">
        <f t="shared" si="7"/>
        <v>0</v>
      </c>
    </row>
    <row r="212" spans="1:7" ht="30" x14ac:dyDescent="0.25">
      <c r="A212" s="25" t="s">
        <v>225</v>
      </c>
      <c r="B212" s="34">
        <v>1027700167110</v>
      </c>
      <c r="C212" s="35" t="s">
        <v>557</v>
      </c>
      <c r="D212" s="128" t="s">
        <v>223</v>
      </c>
      <c r="E212" s="128"/>
      <c r="F212" s="7">
        <v>1429801.57</v>
      </c>
      <c r="G212" s="8">
        <f t="shared" si="7"/>
        <v>2.6215323337492371E-4</v>
      </c>
    </row>
    <row r="213" spans="1:7" ht="30" customHeight="1" x14ac:dyDescent="0.25">
      <c r="A213" s="25" t="s">
        <v>225</v>
      </c>
      <c r="B213" s="34">
        <v>1027700167110</v>
      </c>
      <c r="C213" s="35" t="s">
        <v>556</v>
      </c>
      <c r="D213" s="128" t="s">
        <v>223</v>
      </c>
      <c r="E213" s="128"/>
      <c r="F213" s="7">
        <v>72786.11</v>
      </c>
      <c r="G213" s="8">
        <f t="shared" si="7"/>
        <v>1.3345288242537647E-5</v>
      </c>
    </row>
    <row r="214" spans="1:7" ht="30" customHeight="1" x14ac:dyDescent="0.25">
      <c r="A214" s="25" t="s">
        <v>222</v>
      </c>
      <c r="B214" s="126"/>
      <c r="C214" s="126"/>
      <c r="D214" s="125"/>
      <c r="E214" s="125"/>
      <c r="F214" s="7">
        <f>SUM(F206:F213)</f>
        <v>1647221.7100000002</v>
      </c>
      <c r="G214" s="8">
        <f t="shared" si="7"/>
        <v>3.0201708154640712E-4</v>
      </c>
    </row>
    <row r="216" spans="1:7" ht="15.75" x14ac:dyDescent="0.25">
      <c r="A216" s="3" t="s">
        <v>360</v>
      </c>
      <c r="B216" s="26"/>
    </row>
    <row r="217" spans="1:7" ht="30" x14ac:dyDescent="0.25">
      <c r="A217" s="25" t="s">
        <v>19</v>
      </c>
      <c r="B217" s="28" t="s">
        <v>1</v>
      </c>
      <c r="C217" s="24" t="s">
        <v>369</v>
      </c>
      <c r="D217" s="132" t="s">
        <v>372</v>
      </c>
      <c r="E217" s="133"/>
      <c r="F217" s="22" t="s">
        <v>18</v>
      </c>
      <c r="G217" s="25" t="s">
        <v>2</v>
      </c>
    </row>
    <row r="218" spans="1:7" ht="30" x14ac:dyDescent="0.25">
      <c r="A218" s="25" t="s">
        <v>224</v>
      </c>
      <c r="B218" s="36">
        <v>1027700167110</v>
      </c>
      <c r="C218" s="25" t="s">
        <v>370</v>
      </c>
      <c r="D218" s="129" t="s">
        <v>374</v>
      </c>
      <c r="E218" s="130"/>
      <c r="F218" s="40">
        <v>52699.46</v>
      </c>
      <c r="G218" s="41">
        <f t="shared" ref="G218:G224" si="8">F218/$F$270</f>
        <v>9.6624133907703406E-6</v>
      </c>
    </row>
    <row r="219" spans="1:7" ht="30" x14ac:dyDescent="0.25">
      <c r="A219" s="25" t="s">
        <v>224</v>
      </c>
      <c r="B219" s="36">
        <v>1027700167110</v>
      </c>
      <c r="C219" s="25" t="s">
        <v>370</v>
      </c>
      <c r="D219" s="129" t="s">
        <v>375</v>
      </c>
      <c r="E219" s="130"/>
      <c r="F219" s="40">
        <v>3179.01</v>
      </c>
      <c r="G219" s="41">
        <f t="shared" si="8"/>
        <v>5.828695169436807E-7</v>
      </c>
    </row>
    <row r="220" spans="1:7" ht="30" x14ac:dyDescent="0.25">
      <c r="A220" s="25" t="s">
        <v>224</v>
      </c>
      <c r="B220" s="36">
        <v>1027700167110</v>
      </c>
      <c r="C220" s="25" t="s">
        <v>370</v>
      </c>
      <c r="D220" s="129" t="s">
        <v>376</v>
      </c>
      <c r="E220" s="130"/>
      <c r="F220" s="40">
        <v>1997.55</v>
      </c>
      <c r="G220" s="41">
        <f t="shared" si="8"/>
        <v>3.6624955680254208E-7</v>
      </c>
    </row>
    <row r="221" spans="1:7" ht="30" x14ac:dyDescent="0.25">
      <c r="A221" s="25" t="s">
        <v>537</v>
      </c>
      <c r="B221" s="36">
        <v>1027700067328</v>
      </c>
      <c r="C221" s="25" t="s">
        <v>537</v>
      </c>
      <c r="D221" s="129" t="s">
        <v>373</v>
      </c>
      <c r="E221" s="130"/>
      <c r="F221" s="40">
        <v>70561.100000000006</v>
      </c>
      <c r="G221" s="41">
        <f t="shared" si="8"/>
        <v>1.2937334035443345E-5</v>
      </c>
    </row>
    <row r="222" spans="1:7" ht="30" x14ac:dyDescent="0.25">
      <c r="A222" s="25" t="s">
        <v>226</v>
      </c>
      <c r="B222" s="36">
        <v>1047796383030</v>
      </c>
      <c r="C222" s="25" t="s">
        <v>371</v>
      </c>
      <c r="D222" s="129" t="s">
        <v>377</v>
      </c>
      <c r="E222" s="130"/>
      <c r="F222" s="40">
        <v>14683.09</v>
      </c>
      <c r="G222" s="41">
        <f t="shared" si="8"/>
        <v>2.6921354684447638E-6</v>
      </c>
    </row>
    <row r="223" spans="1:7" ht="30.75" customHeight="1" x14ac:dyDescent="0.25">
      <c r="A223" s="25" t="s">
        <v>226</v>
      </c>
      <c r="B223" s="36">
        <v>1047796383030</v>
      </c>
      <c r="C223" s="25" t="s">
        <v>371</v>
      </c>
      <c r="D223" s="129" t="s">
        <v>378</v>
      </c>
      <c r="E223" s="130"/>
      <c r="F223" s="40">
        <v>7559.62</v>
      </c>
      <c r="G223" s="41">
        <f t="shared" si="8"/>
        <v>1.3860516505697647E-6</v>
      </c>
    </row>
    <row r="224" spans="1:7" ht="34.5" customHeight="1" x14ac:dyDescent="0.25">
      <c r="A224" s="25" t="s">
        <v>222</v>
      </c>
      <c r="B224" s="131"/>
      <c r="C224" s="132"/>
      <c r="D224" s="132"/>
      <c r="E224" s="133"/>
      <c r="F224" s="7">
        <f>SUM(F218:F223)</f>
        <v>150679.83000000002</v>
      </c>
      <c r="G224" s="8">
        <f t="shared" si="8"/>
        <v>2.7627053618974439E-5</v>
      </c>
    </row>
    <row r="226" spans="1:7" x14ac:dyDescent="0.25">
      <c r="A226" s="3" t="s">
        <v>361</v>
      </c>
    </row>
    <row r="227" spans="1:7" ht="30" x14ac:dyDescent="0.25">
      <c r="A227" s="25" t="s">
        <v>20</v>
      </c>
      <c r="B227" s="126" t="s">
        <v>1</v>
      </c>
      <c r="C227" s="126"/>
      <c r="D227" s="126" t="s">
        <v>22</v>
      </c>
      <c r="E227" s="126"/>
      <c r="F227" s="31" t="s">
        <v>21</v>
      </c>
      <c r="G227" s="25" t="s">
        <v>2</v>
      </c>
    </row>
    <row r="228" spans="1:7" hidden="1" x14ac:dyDescent="0.25">
      <c r="A228" s="91" t="s">
        <v>688</v>
      </c>
      <c r="B228" s="106" t="s">
        <v>126</v>
      </c>
      <c r="C228" s="107"/>
      <c r="D228" s="108" t="s">
        <v>398</v>
      </c>
      <c r="E228" s="109"/>
      <c r="F228" s="37"/>
      <c r="G228" s="41">
        <f t="shared" ref="G228:G237" si="9">F228/$F$270</f>
        <v>0</v>
      </c>
    </row>
    <row r="229" spans="1:7" x14ac:dyDescent="0.25">
      <c r="A229" s="90" t="s">
        <v>662</v>
      </c>
      <c r="B229" s="106" t="s">
        <v>174</v>
      </c>
      <c r="C229" s="107"/>
      <c r="D229" s="108" t="s">
        <v>527</v>
      </c>
      <c r="E229" s="109"/>
      <c r="F229" s="37">
        <v>24136.799999999999</v>
      </c>
      <c r="G229" s="41">
        <f t="shared" si="9"/>
        <v>4.4254673488181008E-6</v>
      </c>
    </row>
    <row r="230" spans="1:7" ht="15" hidden="1" customHeight="1" x14ac:dyDescent="0.25">
      <c r="A230" s="84" t="s">
        <v>642</v>
      </c>
      <c r="B230" s="106" t="s">
        <v>174</v>
      </c>
      <c r="C230" s="107"/>
      <c r="D230" s="108" t="s">
        <v>411</v>
      </c>
      <c r="E230" s="109"/>
      <c r="F230" s="37"/>
      <c r="G230" s="41">
        <f t="shared" si="9"/>
        <v>0</v>
      </c>
    </row>
    <row r="231" spans="1:7" ht="15" hidden="1" customHeight="1" x14ac:dyDescent="0.25">
      <c r="A231" s="84" t="s">
        <v>115</v>
      </c>
      <c r="B231" s="106" t="s">
        <v>174</v>
      </c>
      <c r="C231" s="107"/>
      <c r="D231" s="108" t="s">
        <v>439</v>
      </c>
      <c r="E231" s="109"/>
      <c r="F231" s="37"/>
      <c r="G231" s="41">
        <f t="shared" si="9"/>
        <v>0</v>
      </c>
    </row>
    <row r="232" spans="1:7" ht="15" hidden="1" customHeight="1" x14ac:dyDescent="0.25">
      <c r="A232" s="84" t="s">
        <v>643</v>
      </c>
      <c r="B232" s="106" t="s">
        <v>174</v>
      </c>
      <c r="C232" s="107"/>
      <c r="D232" s="108" t="s">
        <v>458</v>
      </c>
      <c r="E232" s="109"/>
      <c r="F232" s="37"/>
      <c r="G232" s="41">
        <f t="shared" si="9"/>
        <v>0</v>
      </c>
    </row>
    <row r="233" spans="1:7" ht="15" hidden="1" customHeight="1" x14ac:dyDescent="0.25">
      <c r="A233" s="84" t="s">
        <v>642</v>
      </c>
      <c r="B233" s="106" t="s">
        <v>174</v>
      </c>
      <c r="C233" s="107"/>
      <c r="D233" s="108" t="s">
        <v>538</v>
      </c>
      <c r="E233" s="109"/>
      <c r="F233" s="37"/>
      <c r="G233" s="41">
        <f t="shared" si="9"/>
        <v>0</v>
      </c>
    </row>
    <row r="234" spans="1:7" ht="15" hidden="1" customHeight="1" x14ac:dyDescent="0.25">
      <c r="A234" s="84" t="s">
        <v>644</v>
      </c>
      <c r="B234" s="106" t="s">
        <v>174</v>
      </c>
      <c r="C234" s="107"/>
      <c r="D234" s="108" t="s">
        <v>76</v>
      </c>
      <c r="E234" s="109"/>
      <c r="F234" s="37"/>
      <c r="G234" s="41">
        <f t="shared" si="9"/>
        <v>0</v>
      </c>
    </row>
    <row r="235" spans="1:7" ht="15" hidden="1" customHeight="1" x14ac:dyDescent="0.25">
      <c r="A235" s="65" t="s">
        <v>645</v>
      </c>
      <c r="B235" s="106" t="s">
        <v>174</v>
      </c>
      <c r="C235" s="107"/>
      <c r="D235" s="108" t="s">
        <v>104</v>
      </c>
      <c r="E235" s="109"/>
      <c r="F235" s="37"/>
      <c r="G235" s="41">
        <f t="shared" si="9"/>
        <v>0</v>
      </c>
    </row>
    <row r="236" spans="1:7" x14ac:dyDescent="0.25">
      <c r="A236" s="102" t="s">
        <v>216</v>
      </c>
      <c r="B236" s="106" t="s">
        <v>217</v>
      </c>
      <c r="C236" s="107"/>
      <c r="D236" s="108" t="s">
        <v>431</v>
      </c>
      <c r="E236" s="109"/>
      <c r="F236" s="37">
        <v>37704.639999999999</v>
      </c>
      <c r="G236" s="41">
        <f t="shared" si="9"/>
        <v>6.9131224196637884E-6</v>
      </c>
    </row>
    <row r="237" spans="1:7" x14ac:dyDescent="0.25">
      <c r="A237" s="25" t="s">
        <v>222</v>
      </c>
      <c r="B237" s="113"/>
      <c r="C237" s="114"/>
      <c r="D237" s="108"/>
      <c r="E237" s="109"/>
      <c r="F237" s="7">
        <f>SUM(F229:F236)</f>
        <v>61841.440000000002</v>
      </c>
      <c r="G237" s="41">
        <f t="shared" si="9"/>
        <v>1.133858976848189E-5</v>
      </c>
    </row>
    <row r="239" spans="1:7" x14ac:dyDescent="0.25">
      <c r="A239" s="3" t="s">
        <v>362</v>
      </c>
    </row>
    <row r="240" spans="1:7" ht="34.5" customHeight="1" x14ac:dyDescent="0.25">
      <c r="A240" s="25" t="s">
        <v>23</v>
      </c>
      <c r="B240" s="108" t="s">
        <v>20</v>
      </c>
      <c r="C240" s="109"/>
      <c r="D240" s="25" t="s">
        <v>22</v>
      </c>
      <c r="E240" s="25" t="s">
        <v>24</v>
      </c>
      <c r="F240" s="25" t="s">
        <v>21</v>
      </c>
      <c r="G240" s="25" t="s">
        <v>2</v>
      </c>
    </row>
    <row r="241" spans="1:7" ht="45" x14ac:dyDescent="0.25">
      <c r="A241" s="25" t="s">
        <v>227</v>
      </c>
      <c r="B241" s="113" t="s">
        <v>115</v>
      </c>
      <c r="C241" s="114"/>
      <c r="D241" s="102" t="s">
        <v>65</v>
      </c>
      <c r="E241" s="2">
        <v>52899</v>
      </c>
      <c r="F241" s="7">
        <v>66649927.509999998</v>
      </c>
      <c r="G241" s="8">
        <f t="shared" ref="G241:G252" si="10">F241/$F$270</f>
        <v>1.2220222978878655E-2</v>
      </c>
    </row>
    <row r="242" spans="1:7" ht="45" x14ac:dyDescent="0.25">
      <c r="A242" s="84" t="s">
        <v>227</v>
      </c>
      <c r="B242" s="113" t="s">
        <v>115</v>
      </c>
      <c r="C242" s="114"/>
      <c r="D242" s="102" t="s">
        <v>692</v>
      </c>
      <c r="E242" s="2">
        <v>2965</v>
      </c>
      <c r="F242" s="7">
        <v>1919995.91</v>
      </c>
      <c r="G242" s="8">
        <f t="shared" si="10"/>
        <v>3.5203006237650796E-4</v>
      </c>
    </row>
    <row r="243" spans="1:7" ht="52.5" customHeight="1" x14ac:dyDescent="0.25">
      <c r="A243" s="25" t="s">
        <v>227</v>
      </c>
      <c r="B243" s="113" t="s">
        <v>115</v>
      </c>
      <c r="C243" s="114"/>
      <c r="D243" s="102" t="s">
        <v>693</v>
      </c>
      <c r="E243" s="2">
        <v>194498</v>
      </c>
      <c r="F243" s="7">
        <v>179797051.41</v>
      </c>
      <c r="G243" s="8">
        <f t="shared" si="10"/>
        <v>3.2965678152394873E-2</v>
      </c>
    </row>
    <row r="244" spans="1:7" ht="45" customHeight="1" x14ac:dyDescent="0.25">
      <c r="A244" s="54" t="s">
        <v>227</v>
      </c>
      <c r="B244" s="113" t="s">
        <v>115</v>
      </c>
      <c r="C244" s="114"/>
      <c r="D244" s="102" t="s">
        <v>692</v>
      </c>
      <c r="E244" s="2">
        <v>441</v>
      </c>
      <c r="F244" s="7">
        <v>285571.06</v>
      </c>
      <c r="G244" s="8">
        <f t="shared" si="10"/>
        <v>5.2359277194879807E-5</v>
      </c>
    </row>
    <row r="245" spans="1:7" ht="45" customHeight="1" x14ac:dyDescent="0.25">
      <c r="A245" s="66" t="s">
        <v>227</v>
      </c>
      <c r="B245" s="113" t="s">
        <v>115</v>
      </c>
      <c r="C245" s="114"/>
      <c r="D245" s="102" t="s">
        <v>693</v>
      </c>
      <c r="E245" s="2">
        <v>10777</v>
      </c>
      <c r="F245" s="7">
        <v>9962430.5800000001</v>
      </c>
      <c r="G245" s="8">
        <f t="shared" si="10"/>
        <v>1.8266054840184688E-3</v>
      </c>
    </row>
    <row r="246" spans="1:7" ht="45" customHeight="1" x14ac:dyDescent="0.25">
      <c r="A246" s="94" t="s">
        <v>227</v>
      </c>
      <c r="B246" s="113" t="s">
        <v>115</v>
      </c>
      <c r="C246" s="114"/>
      <c r="D246" s="102" t="s">
        <v>92</v>
      </c>
      <c r="E246" s="2">
        <v>304</v>
      </c>
      <c r="F246" s="7">
        <v>184448.58</v>
      </c>
      <c r="G246" s="8">
        <f t="shared" si="10"/>
        <v>3.3818533041905449E-5</v>
      </c>
    </row>
    <row r="247" spans="1:7" ht="45" customHeight="1" x14ac:dyDescent="0.25">
      <c r="A247" s="94" t="s">
        <v>227</v>
      </c>
      <c r="B247" s="113" t="s">
        <v>115</v>
      </c>
      <c r="C247" s="114"/>
      <c r="D247" s="102" t="s">
        <v>563</v>
      </c>
      <c r="E247" s="2">
        <v>3000</v>
      </c>
      <c r="F247" s="7">
        <v>2151058.15</v>
      </c>
      <c r="G247" s="8">
        <f t="shared" si="10"/>
        <v>3.9439518114389933E-4</v>
      </c>
    </row>
    <row r="248" spans="1:7" ht="45" customHeight="1" x14ac:dyDescent="0.25">
      <c r="A248" s="94" t="s">
        <v>227</v>
      </c>
      <c r="B248" s="113" t="s">
        <v>115</v>
      </c>
      <c r="C248" s="114"/>
      <c r="D248" s="102" t="s">
        <v>563</v>
      </c>
      <c r="E248" s="2">
        <v>5023</v>
      </c>
      <c r="F248" s="7">
        <v>3601588.36</v>
      </c>
      <c r="G248" s="8">
        <f t="shared" si="10"/>
        <v>6.6034899783995113E-4</v>
      </c>
    </row>
    <row r="249" spans="1:7" ht="45" customHeight="1" x14ac:dyDescent="0.25">
      <c r="A249" s="94" t="s">
        <v>227</v>
      </c>
      <c r="B249" s="113" t="s">
        <v>115</v>
      </c>
      <c r="C249" s="114"/>
      <c r="D249" s="102" t="s">
        <v>92</v>
      </c>
      <c r="E249" s="2">
        <v>129711</v>
      </c>
      <c r="F249" s="7">
        <v>78700688.670000002</v>
      </c>
      <c r="G249" s="8">
        <f t="shared" si="10"/>
        <v>1.4429722582885208E-2</v>
      </c>
    </row>
    <row r="250" spans="1:7" ht="45" customHeight="1" x14ac:dyDescent="0.25">
      <c r="A250" s="102" t="s">
        <v>227</v>
      </c>
      <c r="B250" s="113" t="s">
        <v>115</v>
      </c>
      <c r="C250" s="114"/>
      <c r="D250" s="102" t="s">
        <v>92</v>
      </c>
      <c r="E250" s="2">
        <v>5191</v>
      </c>
      <c r="F250" s="7">
        <v>3149580.79</v>
      </c>
      <c r="G250" s="8">
        <f t="shared" ref="G250" si="11">F250/$F$270</f>
        <v>5.7747368949528195E-4</v>
      </c>
    </row>
    <row r="251" spans="1:7" ht="45" customHeight="1" x14ac:dyDescent="0.25">
      <c r="A251" s="81" t="s">
        <v>227</v>
      </c>
      <c r="B251" s="113" t="s">
        <v>115</v>
      </c>
      <c r="C251" s="114"/>
      <c r="D251" s="102" t="s">
        <v>92</v>
      </c>
      <c r="E251" s="2">
        <v>4759</v>
      </c>
      <c r="F251" s="7">
        <v>2887469.67</v>
      </c>
      <c r="G251" s="8">
        <f t="shared" si="10"/>
        <v>5.2941577778693022E-4</v>
      </c>
    </row>
    <row r="252" spans="1:7" ht="45" customHeight="1" x14ac:dyDescent="0.25">
      <c r="A252" s="25" t="s">
        <v>222</v>
      </c>
      <c r="B252" s="116"/>
      <c r="C252" s="116"/>
      <c r="D252" s="30"/>
      <c r="E252" s="1"/>
      <c r="F252" s="7">
        <f>SUM(F241:F251)</f>
        <v>349289810.69000006</v>
      </c>
      <c r="G252" s="8">
        <f t="shared" si="10"/>
        <v>6.4042070717056573E-2</v>
      </c>
    </row>
    <row r="253" spans="1:7" ht="12.75" customHeight="1" x14ac:dyDescent="0.25"/>
    <row r="254" spans="1:7" ht="14.25" customHeight="1" x14ac:dyDescent="0.25">
      <c r="A254" s="3" t="s">
        <v>363</v>
      </c>
    </row>
    <row r="255" spans="1:7" ht="30" x14ac:dyDescent="0.25">
      <c r="A255" s="117" t="s">
        <v>25</v>
      </c>
      <c r="B255" s="118"/>
      <c r="C255" s="118"/>
      <c r="D255" s="118"/>
      <c r="E255" s="119"/>
      <c r="F255" s="25" t="s">
        <v>21</v>
      </c>
      <c r="G255" s="25" t="s">
        <v>2</v>
      </c>
    </row>
    <row r="256" spans="1:7" hidden="1" x14ac:dyDescent="0.25">
      <c r="A256" s="47" t="s">
        <v>646</v>
      </c>
      <c r="B256" s="48"/>
      <c r="C256" s="48"/>
      <c r="D256" s="48"/>
      <c r="E256" s="49"/>
      <c r="F256" s="7"/>
      <c r="G256" s="8">
        <f>F256/$F$270</f>
        <v>0</v>
      </c>
    </row>
    <row r="257" spans="1:7" x14ac:dyDescent="0.25">
      <c r="A257" s="98" t="s">
        <v>695</v>
      </c>
      <c r="B257" s="103"/>
      <c r="C257" s="103"/>
      <c r="D257" s="103"/>
      <c r="E257" s="104"/>
      <c r="F257" s="7">
        <v>569600</v>
      </c>
      <c r="G257" s="8">
        <f>F257/$F$270</f>
        <v>1.044358076417251E-4</v>
      </c>
    </row>
    <row r="258" spans="1:7" hidden="1" x14ac:dyDescent="0.25">
      <c r="A258" s="74" t="s">
        <v>596</v>
      </c>
      <c r="B258" s="75"/>
      <c r="C258" s="75"/>
      <c r="D258" s="75"/>
      <c r="E258" s="76"/>
      <c r="F258" s="7"/>
      <c r="G258" s="8">
        <f>F258/$F$270</f>
        <v>0</v>
      </c>
    </row>
    <row r="259" spans="1:7" hidden="1" x14ac:dyDescent="0.25">
      <c r="A259" s="47" t="s">
        <v>617</v>
      </c>
      <c r="B259" s="51"/>
      <c r="C259" s="48"/>
      <c r="D259" s="48"/>
      <c r="E259" s="49"/>
      <c r="F259" s="7"/>
      <c r="G259" s="8">
        <f>F259/$F$270</f>
        <v>0</v>
      </c>
    </row>
    <row r="260" spans="1:7" hidden="1" x14ac:dyDescent="0.25">
      <c r="A260" s="74" t="s">
        <v>611</v>
      </c>
      <c r="B260" s="51"/>
      <c r="C260" s="75"/>
      <c r="D260" s="75"/>
      <c r="E260" s="76"/>
      <c r="F260" s="7"/>
      <c r="G260" s="8">
        <f t="shared" ref="G260:G261" si="12">F260/$F$270</f>
        <v>0</v>
      </c>
    </row>
    <row r="261" spans="1:7" hidden="1" x14ac:dyDescent="0.25">
      <c r="A261" s="74" t="s">
        <v>597</v>
      </c>
      <c r="B261" s="51"/>
      <c r="C261" s="75"/>
      <c r="D261" s="75"/>
      <c r="E261" s="76"/>
      <c r="F261" s="7"/>
      <c r="G261" s="8">
        <f t="shared" si="12"/>
        <v>0</v>
      </c>
    </row>
    <row r="262" spans="1:7" x14ac:dyDescent="0.25">
      <c r="A262" s="120" t="s">
        <v>696</v>
      </c>
      <c r="B262" s="121"/>
      <c r="C262" s="121"/>
      <c r="D262" s="121"/>
      <c r="E262" s="122"/>
      <c r="F262" s="7">
        <v>6604.87</v>
      </c>
      <c r="G262" s="8">
        <f>F262/$F$270</f>
        <v>1.2109988286843413E-6</v>
      </c>
    </row>
    <row r="263" spans="1:7" x14ac:dyDescent="0.25">
      <c r="A263" s="120" t="s">
        <v>694</v>
      </c>
      <c r="B263" s="121"/>
      <c r="C263" s="121"/>
      <c r="D263" s="121"/>
      <c r="E263" s="122"/>
      <c r="F263" s="7">
        <v>249.91</v>
      </c>
      <c r="G263" s="8">
        <f>F263/$F$270</f>
        <v>4.5820843904044098E-8</v>
      </c>
    </row>
    <row r="264" spans="1:7" x14ac:dyDescent="0.25">
      <c r="A264" s="99" t="s">
        <v>618</v>
      </c>
      <c r="B264" s="100"/>
      <c r="C264" s="100"/>
      <c r="D264" s="100"/>
      <c r="E264" s="101"/>
      <c r="F264" s="7">
        <v>22950</v>
      </c>
      <c r="G264" s="8">
        <f>F264/$F$270</f>
        <v>4.2078683029803216E-6</v>
      </c>
    </row>
    <row r="265" spans="1:7" hidden="1" x14ac:dyDescent="0.25">
      <c r="A265" s="134" t="s">
        <v>558</v>
      </c>
      <c r="B265" s="135"/>
      <c r="C265" s="135"/>
      <c r="D265" s="135"/>
      <c r="E265" s="136"/>
      <c r="F265" s="54"/>
      <c r="G265" s="8">
        <f t="shared" ref="G265:G267" si="13">F265/$F$270</f>
        <v>0</v>
      </c>
    </row>
    <row r="266" spans="1:7" ht="15" hidden="1" customHeight="1" x14ac:dyDescent="0.25">
      <c r="A266" s="134" t="s">
        <v>559</v>
      </c>
      <c r="B266" s="135"/>
      <c r="C266" s="135"/>
      <c r="D266" s="135"/>
      <c r="E266" s="136"/>
      <c r="F266" s="54"/>
      <c r="G266" s="8">
        <f t="shared" si="13"/>
        <v>0</v>
      </c>
    </row>
    <row r="267" spans="1:7" ht="15" hidden="1" customHeight="1" x14ac:dyDescent="0.25">
      <c r="A267" s="134" t="s">
        <v>663</v>
      </c>
      <c r="B267" s="135"/>
      <c r="C267" s="135"/>
      <c r="D267" s="135"/>
      <c r="E267" s="136"/>
      <c r="F267" s="7"/>
      <c r="G267" s="8">
        <f t="shared" si="13"/>
        <v>0</v>
      </c>
    </row>
    <row r="268" spans="1:7" ht="15" customHeight="1" x14ac:dyDescent="0.25">
      <c r="A268" s="108" t="s">
        <v>222</v>
      </c>
      <c r="B268" s="115"/>
      <c r="C268" s="115"/>
      <c r="D268" s="115"/>
      <c r="E268" s="109"/>
      <c r="F268" s="7">
        <f>SUM(F257:F267)</f>
        <v>599404.78</v>
      </c>
      <c r="G268" s="8"/>
    </row>
    <row r="269" spans="1:7" ht="15" customHeight="1" x14ac:dyDescent="0.25"/>
    <row r="270" spans="1:7" ht="15" customHeight="1" x14ac:dyDescent="0.25">
      <c r="A270" s="110" t="s">
        <v>26</v>
      </c>
      <c r="B270" s="111"/>
      <c r="C270" s="111"/>
      <c r="D270" s="111"/>
      <c r="E270" s="112"/>
      <c r="F270" s="7">
        <f>F174+F194+F198+F202+F214+F224+F237+F252+F268+F189</f>
        <v>5454068033.3900003</v>
      </c>
      <c r="G270" s="8">
        <f>F270/$F$270</f>
        <v>1</v>
      </c>
    </row>
    <row r="271" spans="1:7" ht="15" customHeight="1" x14ac:dyDescent="0.25"/>
  </sheetData>
  <mergeCells count="65">
    <mergeCell ref="B236:C236"/>
    <mergeCell ref="A262:E262"/>
    <mergeCell ref="B251:C251"/>
    <mergeCell ref="B242:C242"/>
    <mergeCell ref="A265:E265"/>
    <mergeCell ref="A266:E266"/>
    <mergeCell ref="B246:C246"/>
    <mergeCell ref="B247:C247"/>
    <mergeCell ref="B248:C248"/>
    <mergeCell ref="B249:C249"/>
    <mergeCell ref="D222:E222"/>
    <mergeCell ref="D223:E223"/>
    <mergeCell ref="D212:E212"/>
    <mergeCell ref="D213:E213"/>
    <mergeCell ref="D233:E233"/>
    <mergeCell ref="B224:E224"/>
    <mergeCell ref="B229:C229"/>
    <mergeCell ref="D229:E229"/>
    <mergeCell ref="D217:E217"/>
    <mergeCell ref="D218:E218"/>
    <mergeCell ref="D219:E219"/>
    <mergeCell ref="D220:E220"/>
    <mergeCell ref="D221:E221"/>
    <mergeCell ref="B228:C228"/>
    <mergeCell ref="D228:E228"/>
    <mergeCell ref="D232:E232"/>
    <mergeCell ref="A1:G1"/>
    <mergeCell ref="B240:C240"/>
    <mergeCell ref="D214:E214"/>
    <mergeCell ref="B227:C227"/>
    <mergeCell ref="D227:E227"/>
    <mergeCell ref="B214:C214"/>
    <mergeCell ref="D206:E206"/>
    <mergeCell ref="D201:E201"/>
    <mergeCell ref="D205:E205"/>
    <mergeCell ref="D207:E207"/>
    <mergeCell ref="D208:E208"/>
    <mergeCell ref="D210:E210"/>
    <mergeCell ref="D209:E209"/>
    <mergeCell ref="D202:E202"/>
    <mergeCell ref="D211:E211"/>
    <mergeCell ref="D236:E236"/>
    <mergeCell ref="A270:E270"/>
    <mergeCell ref="B245:C245"/>
    <mergeCell ref="B235:C235"/>
    <mergeCell ref="D234:E234"/>
    <mergeCell ref="D235:E235"/>
    <mergeCell ref="A268:E268"/>
    <mergeCell ref="B252:C252"/>
    <mergeCell ref="A255:E255"/>
    <mergeCell ref="A263:E263"/>
    <mergeCell ref="B243:C243"/>
    <mergeCell ref="B241:C241"/>
    <mergeCell ref="B244:C244"/>
    <mergeCell ref="B250:C250"/>
    <mergeCell ref="A267:E267"/>
    <mergeCell ref="B237:C237"/>
    <mergeCell ref="D237:E237"/>
    <mergeCell ref="B230:C230"/>
    <mergeCell ref="B234:C234"/>
    <mergeCell ref="B231:C231"/>
    <mergeCell ref="D230:E230"/>
    <mergeCell ref="D231:E231"/>
    <mergeCell ref="B232:C232"/>
    <mergeCell ref="B233:C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9"/>
  <sheetViews>
    <sheetView zoomScale="80" zoomScaleNormal="80" workbookViewId="0">
      <selection activeCell="E216" sqref="E216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5.570312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23" t="s">
        <v>697</v>
      </c>
      <c r="B1" s="124"/>
      <c r="C1" s="124"/>
      <c r="D1" s="124"/>
      <c r="E1" s="124"/>
      <c r="F1" s="124"/>
      <c r="G1" s="124"/>
    </row>
    <row r="2" spans="1:8" ht="18.75" x14ac:dyDescent="0.3">
      <c r="A2" s="4"/>
      <c r="B2" s="4"/>
      <c r="C2" s="4"/>
    </row>
    <row r="3" spans="1:8" x14ac:dyDescent="0.25">
      <c r="A3" s="3" t="s">
        <v>354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353</v>
      </c>
    </row>
    <row r="5" spans="1:8" ht="30" x14ac:dyDescent="0.25">
      <c r="A5" s="5" t="s">
        <v>309</v>
      </c>
      <c r="B5" s="5" t="s">
        <v>141</v>
      </c>
      <c r="C5" s="5" t="s">
        <v>142</v>
      </c>
      <c r="D5" s="88" t="s">
        <v>321</v>
      </c>
      <c r="E5" s="6">
        <v>1002</v>
      </c>
      <c r="F5" s="7">
        <v>984885.84</v>
      </c>
      <c r="G5" s="8">
        <f t="shared" ref="G5:G36" si="0">F5/$F$209</f>
        <v>5.8672914419955553E-4</v>
      </c>
      <c r="H5" s="97"/>
    </row>
    <row r="6" spans="1:8" x14ac:dyDescent="0.25">
      <c r="A6" s="80" t="s">
        <v>506</v>
      </c>
      <c r="B6" s="80" t="s">
        <v>115</v>
      </c>
      <c r="C6" s="80" t="s">
        <v>116</v>
      </c>
      <c r="D6" s="80" t="s">
        <v>507</v>
      </c>
      <c r="E6" s="6">
        <v>30800</v>
      </c>
      <c r="F6" s="7">
        <v>27984572</v>
      </c>
      <c r="G6" s="8">
        <f t="shared" si="0"/>
        <v>1.6671337238791904E-2</v>
      </c>
      <c r="H6" s="97"/>
    </row>
    <row r="7" spans="1:8" x14ac:dyDescent="0.25">
      <c r="A7" s="95" t="s">
        <v>347</v>
      </c>
      <c r="B7" s="95" t="s">
        <v>216</v>
      </c>
      <c r="C7" s="95" t="s">
        <v>217</v>
      </c>
      <c r="D7" s="95" t="s">
        <v>49</v>
      </c>
      <c r="E7" s="6">
        <v>9840</v>
      </c>
      <c r="F7" s="7">
        <v>9968608.8000000007</v>
      </c>
      <c r="G7" s="8">
        <f t="shared" si="0"/>
        <v>5.9386307250433798E-3</v>
      </c>
      <c r="H7" s="97"/>
    </row>
    <row r="8" spans="1:8" ht="30" x14ac:dyDescent="0.25">
      <c r="A8" s="5" t="s">
        <v>449</v>
      </c>
      <c r="B8" s="5" t="s">
        <v>141</v>
      </c>
      <c r="C8" s="5" t="s">
        <v>142</v>
      </c>
      <c r="D8" s="5" t="s">
        <v>446</v>
      </c>
      <c r="E8" s="6">
        <v>1000</v>
      </c>
      <c r="F8" s="7">
        <v>976060</v>
      </c>
      <c r="G8" s="8">
        <f t="shared" si="0"/>
        <v>5.8147129873185931E-4</v>
      </c>
      <c r="H8" s="97"/>
    </row>
    <row r="9" spans="1:8" ht="30" x14ac:dyDescent="0.25">
      <c r="A9" s="5" t="s">
        <v>276</v>
      </c>
      <c r="B9" s="5" t="s">
        <v>181</v>
      </c>
      <c r="C9" s="5" t="s">
        <v>182</v>
      </c>
      <c r="D9" s="5" t="s">
        <v>82</v>
      </c>
      <c r="E9" s="6">
        <v>4140</v>
      </c>
      <c r="F9" s="7">
        <v>4214023.2</v>
      </c>
      <c r="G9" s="8">
        <f t="shared" si="0"/>
        <v>2.5104333165893345E-3</v>
      </c>
      <c r="H9" s="97"/>
    </row>
    <row r="10" spans="1:8" x14ac:dyDescent="0.25">
      <c r="A10" s="5" t="s">
        <v>308</v>
      </c>
      <c r="B10" s="5" t="s">
        <v>121</v>
      </c>
      <c r="C10" s="5" t="s">
        <v>122</v>
      </c>
      <c r="D10" s="5" t="s">
        <v>320</v>
      </c>
      <c r="E10" s="6">
        <v>5000</v>
      </c>
      <c r="F10" s="7">
        <v>5028344.95</v>
      </c>
      <c r="G10" s="8">
        <f t="shared" si="0"/>
        <v>2.9955517781163924E-3</v>
      </c>
      <c r="H10" s="97"/>
    </row>
    <row r="11" spans="1:8" ht="30" x14ac:dyDescent="0.25">
      <c r="A11" s="5" t="s">
        <v>272</v>
      </c>
      <c r="B11" s="5" t="s">
        <v>181</v>
      </c>
      <c r="C11" s="5" t="s">
        <v>182</v>
      </c>
      <c r="D11" s="5" t="s">
        <v>81</v>
      </c>
      <c r="E11" s="6">
        <v>4000</v>
      </c>
      <c r="F11" s="7">
        <v>3995600</v>
      </c>
      <c r="G11" s="8">
        <f t="shared" si="0"/>
        <v>2.380311375543529E-3</v>
      </c>
      <c r="H11" s="97"/>
    </row>
    <row r="12" spans="1:8" x14ac:dyDescent="0.25">
      <c r="A12" s="95" t="s">
        <v>36</v>
      </c>
      <c r="B12" s="95" t="s">
        <v>115</v>
      </c>
      <c r="C12" s="95" t="s">
        <v>116</v>
      </c>
      <c r="D12" s="95" t="s">
        <v>93</v>
      </c>
      <c r="E12" s="6">
        <v>25000</v>
      </c>
      <c r="F12" s="7">
        <v>25167750</v>
      </c>
      <c r="G12" s="8">
        <f t="shared" si="0"/>
        <v>1.4993262994753141E-2</v>
      </c>
      <c r="H12" s="97"/>
    </row>
    <row r="13" spans="1:8" ht="30" x14ac:dyDescent="0.25">
      <c r="A13" s="5" t="s">
        <v>260</v>
      </c>
      <c r="B13" s="5" t="s">
        <v>169</v>
      </c>
      <c r="C13" s="5" t="s">
        <v>170</v>
      </c>
      <c r="D13" s="5" t="s">
        <v>60</v>
      </c>
      <c r="E13" s="6">
        <v>741</v>
      </c>
      <c r="F13" s="7">
        <v>752129.82</v>
      </c>
      <c r="G13" s="8">
        <f t="shared" si="0"/>
        <v>4.4806866714173257E-4</v>
      </c>
      <c r="H13" s="97"/>
    </row>
    <row r="14" spans="1:8" ht="30" x14ac:dyDescent="0.25">
      <c r="A14" s="5" t="s">
        <v>263</v>
      </c>
      <c r="B14" s="5" t="s">
        <v>169</v>
      </c>
      <c r="C14" s="5" t="s">
        <v>170</v>
      </c>
      <c r="D14" s="5" t="s">
        <v>61</v>
      </c>
      <c r="E14" s="6">
        <v>22100</v>
      </c>
      <c r="F14" s="7">
        <v>21900437</v>
      </c>
      <c r="G14" s="8">
        <f t="shared" si="0"/>
        <v>1.3046816328079486E-2</v>
      </c>
      <c r="H14" s="97"/>
    </row>
    <row r="15" spans="1:8" ht="30" x14ac:dyDescent="0.25">
      <c r="A15" s="66" t="s">
        <v>244</v>
      </c>
      <c r="B15" s="66" t="s">
        <v>141</v>
      </c>
      <c r="C15" s="66" t="s">
        <v>142</v>
      </c>
      <c r="D15" s="66" t="s">
        <v>74</v>
      </c>
      <c r="E15" s="6">
        <v>4700</v>
      </c>
      <c r="F15" s="7">
        <v>4291891.95</v>
      </c>
      <c r="G15" s="8">
        <f t="shared" si="0"/>
        <v>2.5568223123407499E-3</v>
      </c>
      <c r="H15" s="97"/>
    </row>
    <row r="16" spans="1:8" ht="30" x14ac:dyDescent="0.25">
      <c r="A16" s="72" t="s">
        <v>264</v>
      </c>
      <c r="B16" s="72" t="s">
        <v>169</v>
      </c>
      <c r="C16" s="72" t="s">
        <v>170</v>
      </c>
      <c r="D16" s="72" t="s">
        <v>402</v>
      </c>
      <c r="E16" s="6">
        <v>2440</v>
      </c>
      <c r="F16" s="7">
        <v>2302628</v>
      </c>
      <c r="G16" s="8">
        <f t="shared" si="0"/>
        <v>1.3717518325270411E-3</v>
      </c>
      <c r="H16" s="97"/>
    </row>
    <row r="17" spans="1:8" x14ac:dyDescent="0.25">
      <c r="A17" s="5" t="s">
        <v>306</v>
      </c>
      <c r="B17" s="5" t="s">
        <v>333</v>
      </c>
      <c r="C17" s="5" t="s">
        <v>334</v>
      </c>
      <c r="D17" s="5" t="s">
        <v>318</v>
      </c>
      <c r="E17" s="6">
        <v>142</v>
      </c>
      <c r="F17" s="7">
        <v>56945.36</v>
      </c>
      <c r="G17" s="8">
        <f t="shared" si="0"/>
        <v>3.3924238710687118E-5</v>
      </c>
      <c r="H17" s="97"/>
    </row>
    <row r="18" spans="1:8" x14ac:dyDescent="0.25">
      <c r="A18" s="5" t="s">
        <v>304</v>
      </c>
      <c r="B18" s="5" t="s">
        <v>117</v>
      </c>
      <c r="C18" s="88" t="s">
        <v>118</v>
      </c>
      <c r="D18" s="5" t="s">
        <v>316</v>
      </c>
      <c r="E18" s="6">
        <v>2500</v>
      </c>
      <c r="F18" s="7">
        <v>883712.5</v>
      </c>
      <c r="G18" s="8">
        <f t="shared" si="0"/>
        <v>5.2645683162979553E-4</v>
      </c>
      <c r="H18" s="97"/>
    </row>
    <row r="19" spans="1:8" x14ac:dyDescent="0.25">
      <c r="A19" s="5" t="s">
        <v>307</v>
      </c>
      <c r="B19" s="5" t="s">
        <v>335</v>
      </c>
      <c r="C19" s="72">
        <v>1028900508735</v>
      </c>
      <c r="D19" s="5" t="s">
        <v>319</v>
      </c>
      <c r="E19" s="6">
        <v>14717</v>
      </c>
      <c r="F19" s="7">
        <v>739455.67</v>
      </c>
      <c r="G19" s="8">
        <f t="shared" si="0"/>
        <v>4.4051825583420813E-4</v>
      </c>
      <c r="H19" s="97"/>
    </row>
    <row r="20" spans="1:8" ht="30" x14ac:dyDescent="0.25">
      <c r="A20" s="5" t="s">
        <v>271</v>
      </c>
      <c r="B20" s="5" t="s">
        <v>181</v>
      </c>
      <c r="C20" s="71" t="s">
        <v>182</v>
      </c>
      <c r="D20" s="5" t="s">
        <v>77</v>
      </c>
      <c r="E20" s="6">
        <v>1800</v>
      </c>
      <c r="F20" s="7">
        <v>1823850</v>
      </c>
      <c r="G20" s="8">
        <f t="shared" si="0"/>
        <v>1.0865279062681613E-3</v>
      </c>
      <c r="H20" s="97"/>
    </row>
    <row r="21" spans="1:8" x14ac:dyDescent="0.25">
      <c r="A21" s="5" t="s">
        <v>27</v>
      </c>
      <c r="B21" s="5" t="s">
        <v>115</v>
      </c>
      <c r="C21" s="70" t="s">
        <v>116</v>
      </c>
      <c r="D21" s="5" t="s">
        <v>84</v>
      </c>
      <c r="E21" s="6">
        <v>13000</v>
      </c>
      <c r="F21" s="7">
        <v>10560420</v>
      </c>
      <c r="G21" s="8">
        <f t="shared" si="0"/>
        <v>6.2911922756325447E-3</v>
      </c>
      <c r="H21" s="97"/>
    </row>
    <row r="22" spans="1:8" ht="30" x14ac:dyDescent="0.25">
      <c r="A22" s="5" t="s">
        <v>261</v>
      </c>
      <c r="B22" s="5" t="s">
        <v>169</v>
      </c>
      <c r="C22" s="62" t="s">
        <v>170</v>
      </c>
      <c r="D22" s="5" t="s">
        <v>58</v>
      </c>
      <c r="E22" s="6">
        <v>21849</v>
      </c>
      <c r="F22" s="7">
        <v>22105944.239999998</v>
      </c>
      <c r="G22" s="8">
        <f t="shared" si="0"/>
        <v>1.316924380358468E-2</v>
      </c>
      <c r="H22" s="97"/>
    </row>
    <row r="23" spans="1:8" x14ac:dyDescent="0.25">
      <c r="A23" s="5" t="s">
        <v>279</v>
      </c>
      <c r="B23" s="5" t="s">
        <v>185</v>
      </c>
      <c r="C23" s="5" t="s">
        <v>186</v>
      </c>
      <c r="D23" s="5" t="s">
        <v>401</v>
      </c>
      <c r="E23" s="6">
        <v>5591</v>
      </c>
      <c r="F23" s="7">
        <v>5808937.1799999997</v>
      </c>
      <c r="G23" s="8">
        <f t="shared" si="0"/>
        <v>3.4605764464340143E-3</v>
      </c>
      <c r="H23" s="97"/>
    </row>
    <row r="24" spans="1:8" x14ac:dyDescent="0.25">
      <c r="A24" s="66" t="s">
        <v>561</v>
      </c>
      <c r="B24" s="66" t="s">
        <v>115</v>
      </c>
      <c r="C24" s="66" t="s">
        <v>116</v>
      </c>
      <c r="D24" s="66" t="s">
        <v>560</v>
      </c>
      <c r="E24" s="6">
        <v>3800</v>
      </c>
      <c r="F24" s="7">
        <v>3737566</v>
      </c>
      <c r="G24" s="8">
        <f t="shared" si="0"/>
        <v>2.2265919678257895E-3</v>
      </c>
      <c r="H24" s="97"/>
    </row>
    <row r="25" spans="1:8" ht="30" x14ac:dyDescent="0.25">
      <c r="A25" s="5" t="s">
        <v>273</v>
      </c>
      <c r="B25" s="5" t="s">
        <v>181</v>
      </c>
      <c r="C25" s="5" t="s">
        <v>182</v>
      </c>
      <c r="D25" s="5" t="s">
        <v>78</v>
      </c>
      <c r="E25" s="6">
        <v>10098</v>
      </c>
      <c r="F25" s="7">
        <v>10241391.6</v>
      </c>
      <c r="G25" s="8">
        <f t="shared" si="0"/>
        <v>6.1011364818490191E-3</v>
      </c>
      <c r="H25" s="97"/>
    </row>
    <row r="26" spans="1:8" x14ac:dyDescent="0.25">
      <c r="A26" s="5" t="s">
        <v>305</v>
      </c>
      <c r="B26" s="5" t="s">
        <v>331</v>
      </c>
      <c r="C26" s="5" t="s">
        <v>332</v>
      </c>
      <c r="D26" s="5" t="s">
        <v>317</v>
      </c>
      <c r="E26" s="6">
        <v>138</v>
      </c>
      <c r="F26" s="7">
        <v>48164.72</v>
      </c>
      <c r="G26" s="8">
        <f t="shared" si="0"/>
        <v>2.8693320381386756E-5</v>
      </c>
      <c r="H26" s="97"/>
    </row>
    <row r="27" spans="1:8" x14ac:dyDescent="0.25">
      <c r="A27" s="80" t="s">
        <v>686</v>
      </c>
      <c r="B27" s="80" t="s">
        <v>689</v>
      </c>
      <c r="C27" s="9" t="s">
        <v>126</v>
      </c>
      <c r="D27" s="80" t="s">
        <v>687</v>
      </c>
      <c r="E27" s="6">
        <v>5000</v>
      </c>
      <c r="F27" s="7">
        <v>5021350</v>
      </c>
      <c r="G27" s="8">
        <f t="shared" si="0"/>
        <v>2.9913846545163427E-3</v>
      </c>
      <c r="H27" s="97"/>
    </row>
    <row r="28" spans="1:8" ht="30" x14ac:dyDescent="0.25">
      <c r="A28" s="5" t="s">
        <v>241</v>
      </c>
      <c r="B28" s="5" t="s">
        <v>141</v>
      </c>
      <c r="C28" s="5" t="s">
        <v>142</v>
      </c>
      <c r="D28" s="5" t="s">
        <v>70</v>
      </c>
      <c r="E28" s="6">
        <v>4737</v>
      </c>
      <c r="F28" s="7">
        <v>4465372.22</v>
      </c>
      <c r="G28" s="8">
        <f t="shared" si="0"/>
        <v>2.6601702601116383E-3</v>
      </c>
      <c r="H28" s="97"/>
    </row>
    <row r="29" spans="1:8" x14ac:dyDescent="0.25">
      <c r="A29" s="83" t="s">
        <v>576</v>
      </c>
      <c r="B29" s="83" t="s">
        <v>573</v>
      </c>
      <c r="C29" s="9" t="s">
        <v>572</v>
      </c>
      <c r="D29" s="83" t="s">
        <v>575</v>
      </c>
      <c r="E29" s="6">
        <v>8500</v>
      </c>
      <c r="F29" s="7">
        <v>8743015</v>
      </c>
      <c r="G29" s="8">
        <f t="shared" si="0"/>
        <v>5.2085038695183971E-3</v>
      </c>
      <c r="H29" s="97"/>
    </row>
    <row r="30" spans="1:8" x14ac:dyDescent="0.25">
      <c r="A30" s="70" t="s">
        <v>428</v>
      </c>
      <c r="B30" s="70" t="s">
        <v>197</v>
      </c>
      <c r="C30" s="95" t="s">
        <v>198</v>
      </c>
      <c r="D30" s="70" t="s">
        <v>426</v>
      </c>
      <c r="E30" s="6">
        <v>4000</v>
      </c>
      <c r="F30" s="7">
        <v>3929520</v>
      </c>
      <c r="G30" s="8">
        <f t="shared" si="0"/>
        <v>2.3409453289683171E-3</v>
      </c>
      <c r="H30" s="97"/>
    </row>
    <row r="31" spans="1:8" ht="30" x14ac:dyDescent="0.25">
      <c r="A31" s="5" t="s">
        <v>274</v>
      </c>
      <c r="B31" s="5" t="s">
        <v>181</v>
      </c>
      <c r="C31" s="88" t="s">
        <v>182</v>
      </c>
      <c r="D31" s="5" t="s">
        <v>79</v>
      </c>
      <c r="E31" s="6">
        <v>4000</v>
      </c>
      <c r="F31" s="7">
        <v>3830640</v>
      </c>
      <c r="G31" s="8">
        <f t="shared" si="0"/>
        <v>2.2820392350615835E-3</v>
      </c>
      <c r="H31" s="97"/>
    </row>
    <row r="32" spans="1:8" x14ac:dyDescent="0.25">
      <c r="A32" s="83" t="s">
        <v>505</v>
      </c>
      <c r="B32" s="83" t="s">
        <v>115</v>
      </c>
      <c r="C32" s="83" t="s">
        <v>116</v>
      </c>
      <c r="D32" s="83" t="s">
        <v>499</v>
      </c>
      <c r="E32" s="6">
        <v>72800</v>
      </c>
      <c r="F32" s="7">
        <v>71660680</v>
      </c>
      <c r="G32" s="8">
        <f t="shared" si="0"/>
        <v>4.2690642652714147E-2</v>
      </c>
      <c r="H32" s="97"/>
    </row>
    <row r="33" spans="1:8" x14ac:dyDescent="0.25">
      <c r="A33" s="5" t="s">
        <v>310</v>
      </c>
      <c r="B33" s="5" t="s">
        <v>147</v>
      </c>
      <c r="C33" s="5" t="s">
        <v>148</v>
      </c>
      <c r="D33" s="5" t="s">
        <v>322</v>
      </c>
      <c r="E33" s="6">
        <v>20000</v>
      </c>
      <c r="F33" s="7">
        <v>18813391.199999999</v>
      </c>
      <c r="G33" s="8">
        <f t="shared" si="0"/>
        <v>1.1207760808366834E-2</v>
      </c>
      <c r="H33" s="97"/>
    </row>
    <row r="34" spans="1:8" x14ac:dyDescent="0.25">
      <c r="A34" s="5" t="s">
        <v>312</v>
      </c>
      <c r="B34" s="5" t="s">
        <v>147</v>
      </c>
      <c r="C34" s="5" t="s">
        <v>148</v>
      </c>
      <c r="D34" s="5" t="s">
        <v>324</v>
      </c>
      <c r="E34" s="6">
        <v>5500</v>
      </c>
      <c r="F34" s="7">
        <v>5151520</v>
      </c>
      <c r="G34" s="8">
        <f t="shared" si="0"/>
        <v>3.0689312386975674E-3</v>
      </c>
      <c r="H34" s="97"/>
    </row>
    <row r="35" spans="1:8" ht="16.5" customHeight="1" x14ac:dyDescent="0.25">
      <c r="A35" s="5" t="s">
        <v>275</v>
      </c>
      <c r="B35" s="5" t="s">
        <v>181</v>
      </c>
      <c r="C35" s="5" t="s">
        <v>182</v>
      </c>
      <c r="D35" s="5" t="s">
        <v>80</v>
      </c>
      <c r="E35" s="6">
        <v>12170</v>
      </c>
      <c r="F35" s="7">
        <v>12014224</v>
      </c>
      <c r="G35" s="8">
        <f t="shared" si="0"/>
        <v>7.1572715125458198E-3</v>
      </c>
      <c r="H35" s="97"/>
    </row>
    <row r="36" spans="1:8" x14ac:dyDescent="0.25">
      <c r="A36" s="5" t="s">
        <v>267</v>
      </c>
      <c r="B36" s="5" t="s">
        <v>171</v>
      </c>
      <c r="C36" s="66" t="s">
        <v>172</v>
      </c>
      <c r="D36" s="5" t="s">
        <v>55</v>
      </c>
      <c r="E36" s="6">
        <v>29647</v>
      </c>
      <c r="F36" s="7">
        <v>29206445.579999998</v>
      </c>
      <c r="G36" s="8">
        <f t="shared" si="0"/>
        <v>1.7399247835936285E-2</v>
      </c>
      <c r="H36" s="97"/>
    </row>
    <row r="37" spans="1:8" x14ac:dyDescent="0.25">
      <c r="A37" s="5" t="s">
        <v>281</v>
      </c>
      <c r="B37" s="5" t="s">
        <v>185</v>
      </c>
      <c r="C37" s="5" t="s">
        <v>186</v>
      </c>
      <c r="D37" s="5" t="s">
        <v>95</v>
      </c>
      <c r="E37" s="6">
        <v>23998</v>
      </c>
      <c r="F37" s="7">
        <v>23508680.780000001</v>
      </c>
      <c r="G37" s="8">
        <f t="shared" ref="G37:G68" si="1">F37/$F$209</f>
        <v>1.4004900461671721E-2</v>
      </c>
      <c r="H37" s="97"/>
    </row>
    <row r="38" spans="1:8" x14ac:dyDescent="0.25">
      <c r="A38" s="5" t="s">
        <v>38</v>
      </c>
      <c r="B38" s="5" t="s">
        <v>115</v>
      </c>
      <c r="C38" s="5" t="s">
        <v>116</v>
      </c>
      <c r="D38" s="5" t="s">
        <v>65</v>
      </c>
      <c r="E38" s="6">
        <v>50324</v>
      </c>
      <c r="F38" s="7">
        <v>68227771.310000002</v>
      </c>
      <c r="G38" s="8">
        <f t="shared" si="1"/>
        <v>4.0645545143952203E-2</v>
      </c>
      <c r="H38" s="97"/>
    </row>
    <row r="39" spans="1:8" ht="30" x14ac:dyDescent="0.25">
      <c r="A39" s="45" t="s">
        <v>243</v>
      </c>
      <c r="B39" s="45" t="s">
        <v>141</v>
      </c>
      <c r="C39" s="45" t="s">
        <v>142</v>
      </c>
      <c r="D39" s="45" t="s">
        <v>71</v>
      </c>
      <c r="E39" s="6">
        <v>630</v>
      </c>
      <c r="F39" s="7">
        <v>635596.11</v>
      </c>
      <c r="G39" s="8">
        <f t="shared" si="1"/>
        <v>3.7864567296131145E-4</v>
      </c>
      <c r="H39" s="97"/>
    </row>
    <row r="40" spans="1:8" ht="30" x14ac:dyDescent="0.25">
      <c r="A40" s="5" t="s">
        <v>245</v>
      </c>
      <c r="B40" s="5" t="s">
        <v>141</v>
      </c>
      <c r="C40" s="5" t="s">
        <v>142</v>
      </c>
      <c r="D40" s="88" t="s">
        <v>72</v>
      </c>
      <c r="E40" s="6">
        <v>2000</v>
      </c>
      <c r="F40" s="7">
        <v>1974200</v>
      </c>
      <c r="G40" s="8">
        <f t="shared" si="1"/>
        <v>1.1760963854234746E-3</v>
      </c>
      <c r="H40" s="97"/>
    </row>
    <row r="41" spans="1:8" ht="30" x14ac:dyDescent="0.25">
      <c r="A41" s="5" t="s">
        <v>286</v>
      </c>
      <c r="B41" s="5" t="s">
        <v>199</v>
      </c>
      <c r="C41" s="5" t="s">
        <v>200</v>
      </c>
      <c r="D41" s="5" t="s">
        <v>103</v>
      </c>
      <c r="E41" s="6">
        <v>5735</v>
      </c>
      <c r="F41" s="7">
        <v>5828595.2000000002</v>
      </c>
      <c r="G41" s="8">
        <f t="shared" si="1"/>
        <v>3.4722873806182827E-3</v>
      </c>
      <c r="H41" s="97"/>
    </row>
    <row r="42" spans="1:8" x14ac:dyDescent="0.25">
      <c r="A42" s="5" t="s">
        <v>29</v>
      </c>
      <c r="B42" s="5" t="s">
        <v>115</v>
      </c>
      <c r="C42" s="5" t="s">
        <v>116</v>
      </c>
      <c r="D42" s="5" t="s">
        <v>86</v>
      </c>
      <c r="E42" s="6">
        <v>40961</v>
      </c>
      <c r="F42" s="7">
        <v>38384553.100000001</v>
      </c>
      <c r="G42" s="8">
        <f t="shared" si="1"/>
        <v>2.2866950743088556E-2</v>
      </c>
      <c r="H42" s="97"/>
    </row>
    <row r="43" spans="1:8" x14ac:dyDescent="0.25">
      <c r="A43" s="5" t="s">
        <v>30</v>
      </c>
      <c r="B43" s="5" t="s">
        <v>115</v>
      </c>
      <c r="C43" s="5" t="s">
        <v>116</v>
      </c>
      <c r="D43" s="5" t="s">
        <v>87</v>
      </c>
      <c r="E43" s="6">
        <v>88150</v>
      </c>
      <c r="F43" s="7">
        <v>86318243</v>
      </c>
      <c r="G43" s="8">
        <f t="shared" si="1"/>
        <v>5.1422638835176344E-2</v>
      </c>
      <c r="H43" s="97"/>
    </row>
    <row r="44" spans="1:8" x14ac:dyDescent="0.25">
      <c r="A44" s="5" t="s">
        <v>31</v>
      </c>
      <c r="B44" s="5" t="s">
        <v>115</v>
      </c>
      <c r="C44" s="5" t="s">
        <v>116</v>
      </c>
      <c r="D44" s="5" t="s">
        <v>88</v>
      </c>
      <c r="E44" s="6">
        <v>10000</v>
      </c>
      <c r="F44" s="7">
        <v>8491700</v>
      </c>
      <c r="G44" s="8">
        <f t="shared" si="1"/>
        <v>5.0587871928378676E-3</v>
      </c>
      <c r="H44" s="97"/>
    </row>
    <row r="45" spans="1:8" x14ac:dyDescent="0.25">
      <c r="A45" s="54" t="s">
        <v>285</v>
      </c>
      <c r="B45" s="54" t="s">
        <v>193</v>
      </c>
      <c r="C45" s="54" t="s">
        <v>194</v>
      </c>
      <c r="D45" s="54" t="s">
        <v>99</v>
      </c>
      <c r="E45" s="6">
        <v>4545</v>
      </c>
      <c r="F45" s="7">
        <v>4549454.0999999996</v>
      </c>
      <c r="G45" s="8">
        <f t="shared" si="1"/>
        <v>2.7102606233714954E-3</v>
      </c>
      <c r="H45" s="97"/>
    </row>
    <row r="46" spans="1:8" x14ac:dyDescent="0.25">
      <c r="A46" s="71" t="s">
        <v>32</v>
      </c>
      <c r="B46" s="71" t="s">
        <v>115</v>
      </c>
      <c r="C46" s="71" t="s">
        <v>116</v>
      </c>
      <c r="D46" s="71" t="s">
        <v>89</v>
      </c>
      <c r="E46" s="6">
        <v>55126</v>
      </c>
      <c r="F46" s="7">
        <v>51539502.439999998</v>
      </c>
      <c r="G46" s="8">
        <f t="shared" si="1"/>
        <v>3.0703790156118096E-2</v>
      </c>
      <c r="H46" s="97"/>
    </row>
    <row r="47" spans="1:8" x14ac:dyDescent="0.25">
      <c r="A47" s="5" t="s">
        <v>269</v>
      </c>
      <c r="B47" s="5" t="s">
        <v>175</v>
      </c>
      <c r="C47" s="5" t="s">
        <v>176</v>
      </c>
      <c r="D47" s="5" t="s">
        <v>64</v>
      </c>
      <c r="E47" s="6">
        <v>2000</v>
      </c>
      <c r="F47" s="7">
        <v>1865080</v>
      </c>
      <c r="G47" s="8">
        <f t="shared" si="1"/>
        <v>1.1110899840571441E-3</v>
      </c>
      <c r="H47" s="97"/>
    </row>
    <row r="48" spans="1:8" ht="30" x14ac:dyDescent="0.25">
      <c r="A48" s="38" t="s">
        <v>289</v>
      </c>
      <c r="B48" s="38" t="s">
        <v>392</v>
      </c>
      <c r="C48" s="38" t="s">
        <v>206</v>
      </c>
      <c r="D48" s="38" t="s">
        <v>44</v>
      </c>
      <c r="E48" s="6">
        <v>17548</v>
      </c>
      <c r="F48" s="7">
        <v>16602338.279999999</v>
      </c>
      <c r="G48" s="8">
        <f t="shared" si="1"/>
        <v>9.8905632867418627E-3</v>
      </c>
      <c r="H48" s="97"/>
    </row>
    <row r="49" spans="1:8" x14ac:dyDescent="0.25">
      <c r="A49" s="65" t="s">
        <v>492</v>
      </c>
      <c r="B49" s="65" t="s">
        <v>175</v>
      </c>
      <c r="C49" s="65" t="s">
        <v>176</v>
      </c>
      <c r="D49" s="65" t="s">
        <v>491</v>
      </c>
      <c r="E49" s="6">
        <v>2500</v>
      </c>
      <c r="F49" s="7">
        <v>2521025</v>
      </c>
      <c r="G49" s="8">
        <f t="shared" si="1"/>
        <v>1.5018581653643071E-3</v>
      </c>
      <c r="H49" s="97"/>
    </row>
    <row r="50" spans="1:8" x14ac:dyDescent="0.25">
      <c r="A50" s="65" t="s">
        <v>266</v>
      </c>
      <c r="B50" s="65" t="s">
        <v>171</v>
      </c>
      <c r="C50" s="65" t="s">
        <v>172</v>
      </c>
      <c r="D50" s="65" t="s">
        <v>56</v>
      </c>
      <c r="E50" s="6">
        <v>2813</v>
      </c>
      <c r="F50" s="7">
        <v>2699804.88</v>
      </c>
      <c r="G50" s="8">
        <f t="shared" si="1"/>
        <v>1.6083632664961288E-3</v>
      </c>
      <c r="H50" s="97"/>
    </row>
    <row r="51" spans="1:8" ht="30" x14ac:dyDescent="0.25">
      <c r="A51" s="5" t="s">
        <v>236</v>
      </c>
      <c r="B51" s="5" t="s">
        <v>131</v>
      </c>
      <c r="C51" s="5" t="s">
        <v>132</v>
      </c>
      <c r="D51" s="80" t="s">
        <v>83</v>
      </c>
      <c r="E51" s="6">
        <v>5000</v>
      </c>
      <c r="F51" s="7">
        <v>5113750</v>
      </c>
      <c r="G51" s="8">
        <f t="shared" si="1"/>
        <v>3.0464303976088002E-3</v>
      </c>
      <c r="H51" s="97"/>
    </row>
    <row r="52" spans="1:8" x14ac:dyDescent="0.25">
      <c r="A52" s="5" t="s">
        <v>453</v>
      </c>
      <c r="B52" s="5" t="s">
        <v>133</v>
      </c>
      <c r="C52" s="5" t="s">
        <v>134</v>
      </c>
      <c r="D52" s="70" t="s">
        <v>452</v>
      </c>
      <c r="E52" s="6">
        <v>1499</v>
      </c>
      <c r="F52" s="7">
        <v>1380744.1</v>
      </c>
      <c r="G52" s="8">
        <f t="shared" si="1"/>
        <v>8.225550325219272E-4</v>
      </c>
      <c r="H52" s="97"/>
    </row>
    <row r="53" spans="1:8" x14ac:dyDescent="0.25">
      <c r="A53" s="5" t="s">
        <v>530</v>
      </c>
      <c r="B53" s="5" t="s">
        <v>216</v>
      </c>
      <c r="C53" s="5" t="s">
        <v>217</v>
      </c>
      <c r="D53" s="5" t="s">
        <v>51</v>
      </c>
      <c r="E53" s="6">
        <v>136</v>
      </c>
      <c r="F53" s="7">
        <v>121705.04</v>
      </c>
      <c r="G53" s="8">
        <f t="shared" si="1"/>
        <v>7.250372689282716E-5</v>
      </c>
      <c r="H53" s="97"/>
    </row>
    <row r="54" spans="1:8" x14ac:dyDescent="0.25">
      <c r="A54" s="5" t="s">
        <v>34</v>
      </c>
      <c r="B54" s="5" t="s">
        <v>115</v>
      </c>
      <c r="C54" s="5" t="s">
        <v>116</v>
      </c>
      <c r="D54" s="5" t="s">
        <v>91</v>
      </c>
      <c r="E54" s="6">
        <v>22100</v>
      </c>
      <c r="F54" s="7">
        <v>18632289</v>
      </c>
      <c r="G54" s="8">
        <f t="shared" si="1"/>
        <v>1.109987222422529E-2</v>
      </c>
      <c r="H54" s="97"/>
    </row>
    <row r="55" spans="1:8" x14ac:dyDescent="0.25">
      <c r="A55" s="5" t="s">
        <v>238</v>
      </c>
      <c r="B55" s="5" t="s">
        <v>137</v>
      </c>
      <c r="C55" s="5">
        <v>1064205128745</v>
      </c>
      <c r="D55" s="5" t="s">
        <v>104</v>
      </c>
      <c r="E55" s="6">
        <v>2350</v>
      </c>
      <c r="F55" s="7">
        <v>1440085.88</v>
      </c>
      <c r="G55" s="8">
        <f t="shared" si="1"/>
        <v>8.5790689806877892E-4</v>
      </c>
      <c r="H55" s="97"/>
    </row>
    <row r="56" spans="1:8" x14ac:dyDescent="0.25">
      <c r="A56" s="5" t="s">
        <v>313</v>
      </c>
      <c r="B56" s="5" t="s">
        <v>336</v>
      </c>
      <c r="C56" s="38" t="s">
        <v>337</v>
      </c>
      <c r="D56" s="5" t="s">
        <v>325</v>
      </c>
      <c r="E56" s="6">
        <v>2314</v>
      </c>
      <c r="F56" s="7">
        <v>1731138.11</v>
      </c>
      <c r="G56" s="8">
        <f t="shared" si="1"/>
        <v>1.0312963599634411E-3</v>
      </c>
      <c r="H56" s="97"/>
    </row>
    <row r="57" spans="1:8" x14ac:dyDescent="0.25">
      <c r="A57" s="5" t="s">
        <v>450</v>
      </c>
      <c r="B57" s="5" t="s">
        <v>115</v>
      </c>
      <c r="C57" s="5" t="s">
        <v>116</v>
      </c>
      <c r="D57" s="5" t="s">
        <v>447</v>
      </c>
      <c r="E57" s="6">
        <v>26150</v>
      </c>
      <c r="F57" s="7">
        <v>26736544.5</v>
      </c>
      <c r="G57" s="8">
        <f t="shared" si="1"/>
        <v>1.5927845884491885E-2</v>
      </c>
      <c r="H57" s="97"/>
    </row>
    <row r="58" spans="1:8" x14ac:dyDescent="0.25">
      <c r="A58" s="5" t="s">
        <v>256</v>
      </c>
      <c r="B58" s="5" t="s">
        <v>163</v>
      </c>
      <c r="C58" s="5" t="s">
        <v>164</v>
      </c>
      <c r="D58" s="5" t="s">
        <v>101</v>
      </c>
      <c r="E58" s="6">
        <v>5000</v>
      </c>
      <c r="F58" s="7">
        <v>4686450</v>
      </c>
      <c r="G58" s="8">
        <f t="shared" si="1"/>
        <v>2.7918736224637028E-3</v>
      </c>
      <c r="H58" s="97"/>
    </row>
    <row r="59" spans="1:8" ht="30" x14ac:dyDescent="0.25">
      <c r="A59" s="5" t="s">
        <v>429</v>
      </c>
      <c r="B59" s="5" t="s">
        <v>135</v>
      </c>
      <c r="C59" s="5" t="s">
        <v>136</v>
      </c>
      <c r="D59" s="96" t="s">
        <v>427</v>
      </c>
      <c r="E59" s="6">
        <v>4600</v>
      </c>
      <c r="F59" s="7">
        <v>4081350</v>
      </c>
      <c r="G59" s="8">
        <f t="shared" si="1"/>
        <v>2.4313954931861502E-3</v>
      </c>
      <c r="H59" s="97"/>
    </row>
    <row r="60" spans="1:8" x14ac:dyDescent="0.25">
      <c r="A60" s="5" t="s">
        <v>574</v>
      </c>
      <c r="B60" s="5" t="s">
        <v>115</v>
      </c>
      <c r="C60" s="5" t="s">
        <v>116</v>
      </c>
      <c r="D60" s="95" t="s">
        <v>563</v>
      </c>
      <c r="E60" s="6">
        <v>10000</v>
      </c>
      <c r="F60" s="7">
        <v>10252800</v>
      </c>
      <c r="G60" s="8">
        <f t="shared" si="1"/>
        <v>6.1079328439214873E-3</v>
      </c>
      <c r="H60" s="97"/>
    </row>
    <row r="61" spans="1:8" x14ac:dyDescent="0.25">
      <c r="A61" s="5" t="s">
        <v>280</v>
      </c>
      <c r="B61" s="5" t="s">
        <v>185</v>
      </c>
      <c r="C61" s="5" t="s">
        <v>186</v>
      </c>
      <c r="D61" s="88" t="s">
        <v>96</v>
      </c>
      <c r="E61" s="6">
        <v>950</v>
      </c>
      <c r="F61" s="7">
        <v>811794</v>
      </c>
      <c r="G61" s="8">
        <f t="shared" si="1"/>
        <v>4.8361259705625775E-4</v>
      </c>
      <c r="H61" s="97"/>
    </row>
    <row r="62" spans="1:8" ht="30" x14ac:dyDescent="0.25">
      <c r="A62" s="5" t="s">
        <v>246</v>
      </c>
      <c r="B62" s="5" t="s">
        <v>141</v>
      </c>
      <c r="C62" s="5" t="s">
        <v>142</v>
      </c>
      <c r="D62" s="5" t="s">
        <v>73</v>
      </c>
      <c r="E62" s="6">
        <v>13000</v>
      </c>
      <c r="F62" s="7">
        <v>11717160</v>
      </c>
      <c r="G62" s="8">
        <f t="shared" si="1"/>
        <v>6.9803006399698705E-3</v>
      </c>
      <c r="H62" s="97"/>
    </row>
    <row r="63" spans="1:8" x14ac:dyDescent="0.25">
      <c r="A63" s="5" t="s">
        <v>314</v>
      </c>
      <c r="B63" s="5" t="s">
        <v>338</v>
      </c>
      <c r="C63" s="9" t="s">
        <v>339</v>
      </c>
      <c r="D63" s="5" t="s">
        <v>326</v>
      </c>
      <c r="E63" s="6">
        <v>11990</v>
      </c>
      <c r="F63" s="7">
        <v>11254426.810000001</v>
      </c>
      <c r="G63" s="8">
        <f t="shared" si="1"/>
        <v>6.704635138919079E-3</v>
      </c>
      <c r="H63" s="97"/>
    </row>
    <row r="64" spans="1:8" x14ac:dyDescent="0.25">
      <c r="A64" s="5" t="s">
        <v>389</v>
      </c>
      <c r="B64" s="5" t="s">
        <v>115</v>
      </c>
      <c r="C64" s="95" t="s">
        <v>116</v>
      </c>
      <c r="D64" s="80" t="s">
        <v>388</v>
      </c>
      <c r="E64" s="6">
        <v>23044</v>
      </c>
      <c r="F64" s="7">
        <v>20506394.719999999</v>
      </c>
      <c r="G64" s="8">
        <f t="shared" si="1"/>
        <v>1.2216339128892221E-2</v>
      </c>
      <c r="H64" s="97"/>
    </row>
    <row r="65" spans="1:8" x14ac:dyDescent="0.25">
      <c r="A65" s="5" t="s">
        <v>311</v>
      </c>
      <c r="B65" s="5" t="s">
        <v>147</v>
      </c>
      <c r="C65" s="88" t="s">
        <v>148</v>
      </c>
      <c r="D65" s="70" t="s">
        <v>323</v>
      </c>
      <c r="E65" s="6">
        <v>3000</v>
      </c>
      <c r="F65" s="7">
        <v>2758950</v>
      </c>
      <c r="G65" s="8">
        <f t="shared" si="1"/>
        <v>1.6435979751616325E-3</v>
      </c>
      <c r="H65" s="97"/>
    </row>
    <row r="66" spans="1:8" x14ac:dyDescent="0.25">
      <c r="A66" s="5" t="s">
        <v>250</v>
      </c>
      <c r="B66" s="88" t="s">
        <v>147</v>
      </c>
      <c r="C66" s="88" t="s">
        <v>148</v>
      </c>
      <c r="D66" s="88" t="s">
        <v>53</v>
      </c>
      <c r="E66" s="6">
        <v>1000</v>
      </c>
      <c r="F66" s="7">
        <v>836320</v>
      </c>
      <c r="G66" s="8">
        <f t="shared" si="1"/>
        <v>4.9822354830177302E-4</v>
      </c>
      <c r="H66" s="97"/>
    </row>
    <row r="67" spans="1:8" x14ac:dyDescent="0.25">
      <c r="A67" s="72" t="s">
        <v>234</v>
      </c>
      <c r="B67" s="72" t="s">
        <v>129</v>
      </c>
      <c r="C67" s="83">
        <v>1027700103210</v>
      </c>
      <c r="D67" s="72" t="s">
        <v>76</v>
      </c>
      <c r="E67" s="6">
        <v>23500</v>
      </c>
      <c r="F67" s="7">
        <v>22077545</v>
      </c>
      <c r="G67" s="8">
        <f t="shared" si="1"/>
        <v>1.31523254348719E-2</v>
      </c>
      <c r="H67" s="97"/>
    </row>
    <row r="68" spans="1:8" ht="30" x14ac:dyDescent="0.25">
      <c r="A68" s="5" t="s">
        <v>270</v>
      </c>
      <c r="B68" s="5" t="s">
        <v>179</v>
      </c>
      <c r="C68" s="71" t="s">
        <v>180</v>
      </c>
      <c r="D68" s="66" t="s">
        <v>98</v>
      </c>
      <c r="E68" s="6">
        <v>3250</v>
      </c>
      <c r="F68" s="7">
        <v>2954442.66</v>
      </c>
      <c r="G68" s="8">
        <f t="shared" si="1"/>
        <v>1.7600594333739821E-3</v>
      </c>
      <c r="H68" s="97"/>
    </row>
    <row r="69" spans="1:8" x14ac:dyDescent="0.25">
      <c r="A69" s="5" t="s">
        <v>502</v>
      </c>
      <c r="B69" s="5" t="s">
        <v>155</v>
      </c>
      <c r="C69" s="72" t="s">
        <v>156</v>
      </c>
      <c r="D69" s="88" t="s">
        <v>501</v>
      </c>
      <c r="E69" s="6">
        <v>460</v>
      </c>
      <c r="F69" s="7">
        <v>457134.89</v>
      </c>
      <c r="G69" s="8">
        <f t="shared" ref="G69:G100" si="2">F69/$F$209</f>
        <v>2.7233040815518065E-4</v>
      </c>
      <c r="H69" s="97"/>
    </row>
    <row r="70" spans="1:8" x14ac:dyDescent="0.25">
      <c r="A70" s="5" t="s">
        <v>39</v>
      </c>
      <c r="B70" s="5" t="s">
        <v>115</v>
      </c>
      <c r="C70" s="66" t="s">
        <v>116</v>
      </c>
      <c r="D70" s="65" t="s">
        <v>66</v>
      </c>
      <c r="E70" s="6">
        <v>31000</v>
      </c>
      <c r="F70" s="7">
        <v>37592174.299999997</v>
      </c>
      <c r="G70" s="8">
        <f t="shared" si="2"/>
        <v>2.2394904424292997E-2</v>
      </c>
      <c r="H70" s="97"/>
    </row>
    <row r="71" spans="1:8" x14ac:dyDescent="0.25">
      <c r="A71" s="5" t="s">
        <v>476</v>
      </c>
      <c r="B71" s="5" t="s">
        <v>207</v>
      </c>
      <c r="C71" s="5" t="s">
        <v>208</v>
      </c>
      <c r="D71" s="62" t="s">
        <v>475</v>
      </c>
      <c r="E71" s="6">
        <v>13750</v>
      </c>
      <c r="F71" s="7">
        <v>14010425</v>
      </c>
      <c r="G71" s="8">
        <f t="shared" si="2"/>
        <v>8.3464746230101725E-3</v>
      </c>
      <c r="H71" s="97"/>
    </row>
    <row r="72" spans="1:8" x14ac:dyDescent="0.25">
      <c r="A72" s="5" t="s">
        <v>303</v>
      </c>
      <c r="B72" s="5" t="s">
        <v>329</v>
      </c>
      <c r="C72" s="65" t="s">
        <v>330</v>
      </c>
      <c r="D72" s="5" t="s">
        <v>315</v>
      </c>
      <c r="E72" s="6">
        <v>28800</v>
      </c>
      <c r="F72" s="7">
        <v>26388864</v>
      </c>
      <c r="G72" s="8">
        <f t="shared" si="2"/>
        <v>1.5720721084911179E-2</v>
      </c>
      <c r="H72" s="97"/>
    </row>
    <row r="73" spans="1:8" ht="30" x14ac:dyDescent="0.25">
      <c r="A73" s="5" t="s">
        <v>288</v>
      </c>
      <c r="B73" s="5" t="s">
        <v>201</v>
      </c>
      <c r="C73" s="62" t="s">
        <v>202</v>
      </c>
      <c r="D73" s="5" t="s">
        <v>105</v>
      </c>
      <c r="E73" s="6">
        <v>9800</v>
      </c>
      <c r="F73" s="7">
        <v>10108014</v>
      </c>
      <c r="G73" s="8">
        <f t="shared" si="2"/>
        <v>6.021679024014728E-3</v>
      </c>
      <c r="H73" s="97"/>
    </row>
    <row r="74" spans="1:8" x14ac:dyDescent="0.25">
      <c r="A74" s="5" t="s">
        <v>516</v>
      </c>
      <c r="B74" s="5" t="s">
        <v>207</v>
      </c>
      <c r="C74" s="5" t="s">
        <v>208</v>
      </c>
      <c r="D74" s="5" t="s">
        <v>517</v>
      </c>
      <c r="E74" s="6">
        <v>10000</v>
      </c>
      <c r="F74" s="7">
        <v>10134200</v>
      </c>
      <c r="G74" s="8">
        <f t="shared" si="2"/>
        <v>6.0372788922898263E-3</v>
      </c>
      <c r="H74" s="97"/>
    </row>
    <row r="75" spans="1:8" x14ac:dyDescent="0.25">
      <c r="A75" s="5" t="s">
        <v>591</v>
      </c>
      <c r="B75" s="5" t="s">
        <v>216</v>
      </c>
      <c r="C75" s="5" t="s">
        <v>217</v>
      </c>
      <c r="D75" s="54" t="s">
        <v>52</v>
      </c>
      <c r="E75" s="6">
        <v>9800</v>
      </c>
      <c r="F75" s="7">
        <v>9876930</v>
      </c>
      <c r="G75" s="8">
        <f t="shared" si="2"/>
        <v>5.8840146246989557E-3</v>
      </c>
      <c r="H75" s="97"/>
    </row>
    <row r="76" spans="1:8" ht="30" x14ac:dyDescent="0.25">
      <c r="A76" s="5" t="s">
        <v>248</v>
      </c>
      <c r="B76" s="5" t="s">
        <v>145</v>
      </c>
      <c r="C76" s="5" t="s">
        <v>146</v>
      </c>
      <c r="D76" s="32" t="s">
        <v>48</v>
      </c>
      <c r="E76" s="6">
        <v>2500</v>
      </c>
      <c r="F76" s="7">
        <v>2229900</v>
      </c>
      <c r="G76" s="8">
        <f t="shared" si="2"/>
        <v>1.328425351968294E-3</v>
      </c>
      <c r="H76" s="97"/>
    </row>
    <row r="77" spans="1:8" x14ac:dyDescent="0.25">
      <c r="A77" s="5" t="s">
        <v>351</v>
      </c>
      <c r="B77" s="5" t="s">
        <v>218</v>
      </c>
      <c r="C77" s="54" t="s">
        <v>219</v>
      </c>
      <c r="D77" s="5" t="s">
        <v>42</v>
      </c>
      <c r="E77" s="6">
        <v>6555</v>
      </c>
      <c r="F77" s="7">
        <v>5510113.3399999999</v>
      </c>
      <c r="G77" s="8">
        <f t="shared" si="2"/>
        <v>3.2825571788307507E-3</v>
      </c>
      <c r="H77" s="97"/>
    </row>
    <row r="78" spans="1:8" ht="30" x14ac:dyDescent="0.25">
      <c r="A78" s="72" t="s">
        <v>420</v>
      </c>
      <c r="B78" s="72" t="s">
        <v>141</v>
      </c>
      <c r="C78" s="72" t="s">
        <v>142</v>
      </c>
      <c r="D78" s="72" t="s">
        <v>417</v>
      </c>
      <c r="E78" s="6">
        <v>9900</v>
      </c>
      <c r="F78" s="7">
        <v>8512119</v>
      </c>
      <c r="G78" s="8">
        <f t="shared" si="2"/>
        <v>5.0709514680348901E-3</v>
      </c>
      <c r="H78" s="97"/>
    </row>
    <row r="79" spans="1:8" x14ac:dyDescent="0.25">
      <c r="A79" s="5" t="s">
        <v>511</v>
      </c>
      <c r="B79" s="5" t="s">
        <v>207</v>
      </c>
      <c r="C79" s="38" t="s">
        <v>208</v>
      </c>
      <c r="D79" s="5" t="s">
        <v>510</v>
      </c>
      <c r="E79" s="6">
        <v>3600</v>
      </c>
      <c r="F79" s="7">
        <v>3711528</v>
      </c>
      <c r="G79" s="8">
        <f t="shared" si="2"/>
        <v>2.2110802680569432E-3</v>
      </c>
      <c r="H79" s="97"/>
    </row>
    <row r="80" spans="1:8" x14ac:dyDescent="0.25">
      <c r="A80" s="5" t="s">
        <v>451</v>
      </c>
      <c r="B80" s="5" t="s">
        <v>127</v>
      </c>
      <c r="C80" s="9" t="s">
        <v>128</v>
      </c>
      <c r="D80" s="5" t="s">
        <v>448</v>
      </c>
      <c r="E80" s="6">
        <v>3000</v>
      </c>
      <c r="F80" s="7">
        <v>3010320</v>
      </c>
      <c r="G80" s="8">
        <f t="shared" si="2"/>
        <v>1.7933474171654309E-3</v>
      </c>
      <c r="H80" s="97"/>
    </row>
    <row r="81" spans="1:8" x14ac:dyDescent="0.25">
      <c r="A81" s="5" t="s">
        <v>457</v>
      </c>
      <c r="B81" s="5" t="s">
        <v>177</v>
      </c>
      <c r="C81" s="95">
        <v>1032304945947</v>
      </c>
      <c r="D81" s="5" t="s">
        <v>458</v>
      </c>
      <c r="E81" s="6">
        <v>3000</v>
      </c>
      <c r="F81" s="7">
        <v>2988810</v>
      </c>
      <c r="G81" s="8">
        <f t="shared" si="2"/>
        <v>1.7805331971013753E-3</v>
      </c>
      <c r="H81" s="97"/>
    </row>
    <row r="82" spans="1:8" x14ac:dyDescent="0.25">
      <c r="A82" s="5" t="s">
        <v>459</v>
      </c>
      <c r="B82" s="5" t="s">
        <v>423</v>
      </c>
      <c r="C82" s="9" t="s">
        <v>425</v>
      </c>
      <c r="D82" s="5" t="s">
        <v>460</v>
      </c>
      <c r="E82" s="6">
        <v>5000</v>
      </c>
      <c r="F82" s="7">
        <v>4976190.25</v>
      </c>
      <c r="G82" s="8">
        <f t="shared" si="2"/>
        <v>2.9644814943797673E-3</v>
      </c>
      <c r="H82" s="97"/>
    </row>
    <row r="83" spans="1:8" x14ac:dyDescent="0.25">
      <c r="A83" s="5" t="s">
        <v>481</v>
      </c>
      <c r="B83" s="5" t="s">
        <v>115</v>
      </c>
      <c r="C83" s="95" t="s">
        <v>116</v>
      </c>
      <c r="D83" s="5" t="s">
        <v>483</v>
      </c>
      <c r="E83" s="6">
        <v>10000</v>
      </c>
      <c r="F83" s="7">
        <v>7660700</v>
      </c>
      <c r="G83" s="8">
        <f t="shared" si="2"/>
        <v>4.5637329448959636E-3</v>
      </c>
      <c r="H83" s="97"/>
    </row>
    <row r="84" spans="1:8" x14ac:dyDescent="0.25">
      <c r="A84" s="5" t="s">
        <v>472</v>
      </c>
      <c r="B84" s="5" t="s">
        <v>470</v>
      </c>
      <c r="C84" s="9" t="s">
        <v>471</v>
      </c>
      <c r="D84" s="54" t="s">
        <v>469</v>
      </c>
      <c r="E84" s="6">
        <v>4000</v>
      </c>
      <c r="F84" s="7">
        <v>3779864.68</v>
      </c>
      <c r="G84" s="8">
        <f t="shared" si="2"/>
        <v>2.25179069371789E-3</v>
      </c>
      <c r="H84" s="97"/>
    </row>
    <row r="85" spans="1:8" x14ac:dyDescent="0.25">
      <c r="A85" s="5" t="s">
        <v>467</v>
      </c>
      <c r="B85" s="5" t="s">
        <v>466</v>
      </c>
      <c r="C85" s="9" t="s">
        <v>468</v>
      </c>
      <c r="D85" s="65" t="s">
        <v>461</v>
      </c>
      <c r="E85" s="6">
        <v>7033</v>
      </c>
      <c r="F85" s="7">
        <v>6612215.6100000003</v>
      </c>
      <c r="G85" s="8">
        <f t="shared" si="2"/>
        <v>3.939116036147136E-3</v>
      </c>
      <c r="H85" s="97"/>
    </row>
    <row r="86" spans="1:8" ht="30" x14ac:dyDescent="0.25">
      <c r="A86" s="5" t="s">
        <v>464</v>
      </c>
      <c r="B86" s="5" t="s">
        <v>463</v>
      </c>
      <c r="C86" s="95" t="s">
        <v>465</v>
      </c>
      <c r="D86" s="5" t="s">
        <v>462</v>
      </c>
      <c r="E86" s="6">
        <v>8000</v>
      </c>
      <c r="F86" s="7">
        <v>7832800</v>
      </c>
      <c r="G86" s="8">
        <f t="shared" si="2"/>
        <v>4.6662586200714173E-3</v>
      </c>
      <c r="H86" s="97"/>
    </row>
    <row r="87" spans="1:8" ht="30" x14ac:dyDescent="0.25">
      <c r="A87" s="66" t="s">
        <v>473</v>
      </c>
      <c r="B87" s="66" t="s">
        <v>131</v>
      </c>
      <c r="C87" s="88" t="s">
        <v>132</v>
      </c>
      <c r="D87" s="66" t="s">
        <v>474</v>
      </c>
      <c r="E87" s="6">
        <v>6250</v>
      </c>
      <c r="F87" s="7">
        <v>6108562.5</v>
      </c>
      <c r="G87" s="8">
        <f t="shared" si="2"/>
        <v>3.6390731822426216E-3</v>
      </c>
      <c r="H87" s="97"/>
    </row>
    <row r="88" spans="1:8" x14ac:dyDescent="0.25">
      <c r="A88" s="5" t="s">
        <v>509</v>
      </c>
      <c r="B88" s="5" t="s">
        <v>115</v>
      </c>
      <c r="C88" s="88" t="s">
        <v>116</v>
      </c>
      <c r="D88" s="70" t="s">
        <v>508</v>
      </c>
      <c r="E88" s="6">
        <v>15300</v>
      </c>
      <c r="F88" s="7">
        <v>17277225.100000001</v>
      </c>
      <c r="G88" s="8">
        <f t="shared" si="2"/>
        <v>1.0292615738151014E-2</v>
      </c>
      <c r="H88" s="97"/>
    </row>
    <row r="89" spans="1:8" x14ac:dyDescent="0.25">
      <c r="A89" s="5" t="s">
        <v>477</v>
      </c>
      <c r="B89" s="5" t="s">
        <v>155</v>
      </c>
      <c r="C89" s="83" t="s">
        <v>156</v>
      </c>
      <c r="D89" s="5" t="s">
        <v>478</v>
      </c>
      <c r="E89" s="6">
        <v>8000</v>
      </c>
      <c r="F89" s="7">
        <v>7694053.3600000003</v>
      </c>
      <c r="G89" s="8">
        <f t="shared" si="2"/>
        <v>4.5836026471235639E-3</v>
      </c>
      <c r="H89" s="97"/>
    </row>
    <row r="90" spans="1:8" ht="30" x14ac:dyDescent="0.25">
      <c r="A90" s="5" t="s">
        <v>487</v>
      </c>
      <c r="B90" s="5" t="s">
        <v>131</v>
      </c>
      <c r="C90" s="83" t="s">
        <v>132</v>
      </c>
      <c r="D90" s="5" t="s">
        <v>485</v>
      </c>
      <c r="E90" s="6">
        <v>2500</v>
      </c>
      <c r="F90" s="7">
        <v>2461750</v>
      </c>
      <c r="G90" s="8">
        <f t="shared" si="2"/>
        <v>1.4665460828772357E-3</v>
      </c>
      <c r="H90" s="97"/>
    </row>
    <row r="91" spans="1:8" x14ac:dyDescent="0.25">
      <c r="A91" s="5" t="s">
        <v>479</v>
      </c>
      <c r="B91" s="5" t="s">
        <v>423</v>
      </c>
      <c r="C91" s="9" t="s">
        <v>425</v>
      </c>
      <c r="D91" s="5" t="s">
        <v>480</v>
      </c>
      <c r="E91" s="6">
        <v>68995</v>
      </c>
      <c r="F91" s="7">
        <v>67063140</v>
      </c>
      <c r="G91" s="8">
        <f t="shared" si="2"/>
        <v>3.9951735664648179E-2</v>
      </c>
      <c r="H91" s="97"/>
    </row>
    <row r="92" spans="1:8" x14ac:dyDescent="0.25">
      <c r="A92" s="5" t="s">
        <v>489</v>
      </c>
      <c r="B92" s="5" t="s">
        <v>488</v>
      </c>
      <c r="C92" s="9" t="s">
        <v>490</v>
      </c>
      <c r="D92" s="5" t="s">
        <v>486</v>
      </c>
      <c r="E92" s="6">
        <v>2000</v>
      </c>
      <c r="F92" s="7">
        <v>1763720</v>
      </c>
      <c r="G92" s="8">
        <f t="shared" si="2"/>
        <v>1.0507064719375396E-3</v>
      </c>
      <c r="H92" s="97"/>
    </row>
    <row r="93" spans="1:8" x14ac:dyDescent="0.25">
      <c r="A93" s="5" t="s">
        <v>564</v>
      </c>
      <c r="B93" s="5" t="s">
        <v>207</v>
      </c>
      <c r="C93" s="95" t="s">
        <v>208</v>
      </c>
      <c r="D93" s="5" t="s">
        <v>565</v>
      </c>
      <c r="E93" s="6">
        <v>20000</v>
      </c>
      <c r="F93" s="7">
        <v>19963800</v>
      </c>
      <c r="G93" s="8">
        <f t="shared" si="2"/>
        <v>1.1893097466982657E-2</v>
      </c>
      <c r="H93" s="97"/>
    </row>
    <row r="94" spans="1:8" x14ac:dyDescent="0.25">
      <c r="A94" s="5" t="s">
        <v>494</v>
      </c>
      <c r="B94" s="5" t="s">
        <v>149</v>
      </c>
      <c r="C94" s="88" t="s">
        <v>150</v>
      </c>
      <c r="D94" s="5" t="s">
        <v>493</v>
      </c>
      <c r="E94" s="6">
        <v>8000</v>
      </c>
      <c r="F94" s="7">
        <v>7745040</v>
      </c>
      <c r="G94" s="8">
        <f t="shared" si="2"/>
        <v>4.6139770787965899E-3</v>
      </c>
      <c r="H94" s="97"/>
    </row>
    <row r="95" spans="1:8" x14ac:dyDescent="0.25">
      <c r="A95" s="5" t="s">
        <v>504</v>
      </c>
      <c r="B95" s="5" t="s">
        <v>149</v>
      </c>
      <c r="C95" s="88" t="s">
        <v>150</v>
      </c>
      <c r="D95" s="5" t="s">
        <v>503</v>
      </c>
      <c r="E95" s="6">
        <v>11000</v>
      </c>
      <c r="F95" s="7">
        <v>11025410</v>
      </c>
      <c r="G95" s="8">
        <f t="shared" si="2"/>
        <v>6.5682022332143805E-3</v>
      </c>
      <c r="H95" s="97"/>
    </row>
    <row r="96" spans="1:8" x14ac:dyDescent="0.25">
      <c r="A96" s="5" t="s">
        <v>553</v>
      </c>
      <c r="B96" s="5" t="s">
        <v>216</v>
      </c>
      <c r="C96" s="83" t="s">
        <v>217</v>
      </c>
      <c r="D96" s="5" t="s">
        <v>551</v>
      </c>
      <c r="E96" s="6">
        <v>15000</v>
      </c>
      <c r="F96" s="7">
        <v>16288200</v>
      </c>
      <c r="G96" s="8">
        <f t="shared" si="2"/>
        <v>9.7034206995515338E-3</v>
      </c>
      <c r="H96" s="97"/>
    </row>
    <row r="97" spans="1:8" ht="30" x14ac:dyDescent="0.25">
      <c r="A97" s="5" t="s">
        <v>543</v>
      </c>
      <c r="B97" s="5" t="s">
        <v>544</v>
      </c>
      <c r="C97" s="9" t="s">
        <v>545</v>
      </c>
      <c r="D97" s="5" t="s">
        <v>542</v>
      </c>
      <c r="E97" s="6">
        <v>27500</v>
      </c>
      <c r="F97" s="7">
        <v>27567650</v>
      </c>
      <c r="G97" s="8">
        <f t="shared" si="2"/>
        <v>1.6422962982281152E-2</v>
      </c>
      <c r="H97" s="97"/>
    </row>
    <row r="98" spans="1:8" x14ac:dyDescent="0.25">
      <c r="A98" s="5" t="s">
        <v>533</v>
      </c>
      <c r="B98" s="5" t="s">
        <v>466</v>
      </c>
      <c r="C98" s="9" t="s">
        <v>468</v>
      </c>
      <c r="D98" s="5" t="s">
        <v>534</v>
      </c>
      <c r="E98" s="6">
        <v>2000</v>
      </c>
      <c r="F98" s="7">
        <v>1930320</v>
      </c>
      <c r="G98" s="8">
        <f t="shared" si="2"/>
        <v>1.1499556147860608E-3</v>
      </c>
      <c r="H98" s="97"/>
    </row>
    <row r="99" spans="1:8" x14ac:dyDescent="0.25">
      <c r="A99" s="5" t="s">
        <v>535</v>
      </c>
      <c r="B99" s="5" t="s">
        <v>216</v>
      </c>
      <c r="C99" s="95" t="s">
        <v>217</v>
      </c>
      <c r="D99" s="5" t="s">
        <v>536</v>
      </c>
      <c r="E99" s="6">
        <v>23000</v>
      </c>
      <c r="F99" s="7">
        <v>21848620</v>
      </c>
      <c r="G99" s="8">
        <f t="shared" si="2"/>
        <v>1.3015947223427735E-2</v>
      </c>
      <c r="H99" s="97"/>
    </row>
    <row r="100" spans="1:8" ht="30" x14ac:dyDescent="0.25">
      <c r="A100" s="62" t="s">
        <v>539</v>
      </c>
      <c r="B100" s="62" t="s">
        <v>199</v>
      </c>
      <c r="C100" s="88" t="s">
        <v>200</v>
      </c>
      <c r="D100" s="62" t="s">
        <v>538</v>
      </c>
      <c r="E100" s="6">
        <v>3000</v>
      </c>
      <c r="F100" s="7">
        <v>2777850</v>
      </c>
      <c r="G100" s="8">
        <f t="shared" si="2"/>
        <v>1.6548573317032717E-3</v>
      </c>
      <c r="H100" s="97"/>
    </row>
    <row r="101" spans="1:8" ht="30" x14ac:dyDescent="0.25">
      <c r="A101" s="5" t="s">
        <v>562</v>
      </c>
      <c r="B101" s="5" t="s">
        <v>167</v>
      </c>
      <c r="C101" s="88" t="s">
        <v>168</v>
      </c>
      <c r="D101" s="5" t="s">
        <v>552</v>
      </c>
      <c r="E101" s="6">
        <v>28223</v>
      </c>
      <c r="F101" s="7">
        <v>28126477.34</v>
      </c>
      <c r="G101" s="8">
        <f t="shared" ref="G101:G132" si="3">F101/$F$209</f>
        <v>1.675587495404177E-2</v>
      </c>
      <c r="H101" s="97"/>
    </row>
    <row r="102" spans="1:8" x14ac:dyDescent="0.25">
      <c r="A102" s="5" t="s">
        <v>571</v>
      </c>
      <c r="B102" s="5" t="s">
        <v>573</v>
      </c>
      <c r="C102" s="9" t="s">
        <v>572</v>
      </c>
      <c r="D102" s="5" t="s">
        <v>570</v>
      </c>
      <c r="E102" s="6">
        <v>10000</v>
      </c>
      <c r="F102" s="7">
        <v>9966200</v>
      </c>
      <c r="G102" s="8">
        <f t="shared" si="3"/>
        <v>5.9371957230308133E-3</v>
      </c>
      <c r="H102" s="97"/>
    </row>
    <row r="103" spans="1:8" x14ac:dyDescent="0.25">
      <c r="A103" s="5" t="s">
        <v>578</v>
      </c>
      <c r="B103" s="5" t="s">
        <v>155</v>
      </c>
      <c r="C103" s="95" t="s">
        <v>156</v>
      </c>
      <c r="D103" s="5" t="s">
        <v>579</v>
      </c>
      <c r="E103" s="6">
        <v>15000</v>
      </c>
      <c r="F103" s="7">
        <v>14586900</v>
      </c>
      <c r="G103" s="8">
        <f t="shared" si="3"/>
        <v>8.6898998908589205E-3</v>
      </c>
      <c r="H103" s="97"/>
    </row>
    <row r="104" spans="1:8" x14ac:dyDescent="0.25">
      <c r="A104" s="5" t="s">
        <v>581</v>
      </c>
      <c r="B104" s="5" t="s">
        <v>216</v>
      </c>
      <c r="C104" s="80" t="s">
        <v>217</v>
      </c>
      <c r="D104" s="5" t="s">
        <v>580</v>
      </c>
      <c r="E104" s="6">
        <v>10000</v>
      </c>
      <c r="F104" s="7">
        <v>9965600</v>
      </c>
      <c r="G104" s="8">
        <f t="shared" si="3"/>
        <v>5.9368382831406028E-3</v>
      </c>
      <c r="H104" s="97"/>
    </row>
    <row r="105" spans="1:8" ht="30" x14ac:dyDescent="0.25">
      <c r="A105" s="88" t="s">
        <v>586</v>
      </c>
      <c r="B105" s="88" t="s">
        <v>189</v>
      </c>
      <c r="C105" s="88" t="s">
        <v>190</v>
      </c>
      <c r="D105" s="88" t="s">
        <v>587</v>
      </c>
      <c r="E105" s="6">
        <v>15000</v>
      </c>
      <c r="F105" s="7">
        <v>14643000</v>
      </c>
      <c r="G105" s="8">
        <f t="shared" si="3"/>
        <v>8.7233205205936269E-3</v>
      </c>
      <c r="H105" s="97"/>
    </row>
    <row r="106" spans="1:8" ht="30" x14ac:dyDescent="0.25">
      <c r="A106" s="72" t="s">
        <v>592</v>
      </c>
      <c r="B106" s="72" t="s">
        <v>500</v>
      </c>
      <c r="C106" s="11">
        <v>1057746555812</v>
      </c>
      <c r="D106" s="72" t="s">
        <v>589</v>
      </c>
      <c r="E106" s="6">
        <v>15000</v>
      </c>
      <c r="F106" s="7">
        <v>14245800</v>
      </c>
      <c r="G106" s="8">
        <f t="shared" si="3"/>
        <v>8.4866953132741035E-3</v>
      </c>
      <c r="H106" s="97"/>
    </row>
    <row r="107" spans="1:8" x14ac:dyDescent="0.25">
      <c r="A107" s="92" t="s">
        <v>653</v>
      </c>
      <c r="B107" s="92" t="s">
        <v>115</v>
      </c>
      <c r="C107" s="95" t="s">
        <v>116</v>
      </c>
      <c r="D107" s="92" t="s">
        <v>654</v>
      </c>
      <c r="E107" s="6">
        <v>26500</v>
      </c>
      <c r="F107" s="7">
        <v>23549755</v>
      </c>
      <c r="G107" s="8">
        <f t="shared" si="3"/>
        <v>1.402936973615054E-2</v>
      </c>
      <c r="H107" s="97"/>
    </row>
    <row r="108" spans="1:8" ht="30" x14ac:dyDescent="0.25">
      <c r="A108" s="72" t="s">
        <v>607</v>
      </c>
      <c r="B108" s="72" t="s">
        <v>189</v>
      </c>
      <c r="C108" s="92" t="s">
        <v>190</v>
      </c>
      <c r="D108" s="72" t="s">
        <v>608</v>
      </c>
      <c r="E108" s="6">
        <v>12000</v>
      </c>
      <c r="F108" s="7">
        <v>11371440</v>
      </c>
      <c r="G108" s="8">
        <f t="shared" si="3"/>
        <v>6.7743437752304306E-3</v>
      </c>
      <c r="H108" s="97"/>
    </row>
    <row r="109" spans="1:8" x14ac:dyDescent="0.25">
      <c r="A109" s="5" t="s">
        <v>605</v>
      </c>
      <c r="B109" s="5" t="s">
        <v>185</v>
      </c>
      <c r="C109" s="83" t="s">
        <v>186</v>
      </c>
      <c r="D109" s="5" t="s">
        <v>606</v>
      </c>
      <c r="E109" s="6">
        <v>11000</v>
      </c>
      <c r="F109" s="7">
        <v>10456490</v>
      </c>
      <c r="G109" s="8">
        <f t="shared" si="3"/>
        <v>6.2292777293165369E-3</v>
      </c>
      <c r="H109" s="97"/>
    </row>
    <row r="110" spans="1:8" x14ac:dyDescent="0.25">
      <c r="A110" s="5" t="s">
        <v>612</v>
      </c>
      <c r="B110" s="5" t="s">
        <v>183</v>
      </c>
      <c r="C110" s="72" t="s">
        <v>184</v>
      </c>
      <c r="D110" s="5" t="s">
        <v>610</v>
      </c>
      <c r="E110" s="6">
        <v>13000</v>
      </c>
      <c r="F110" s="7">
        <v>12374310</v>
      </c>
      <c r="G110" s="8">
        <f t="shared" si="3"/>
        <v>7.3717866797232074E-3</v>
      </c>
      <c r="H110" s="97"/>
    </row>
    <row r="111" spans="1:8" x14ac:dyDescent="0.25">
      <c r="A111" s="5" t="s">
        <v>600</v>
      </c>
      <c r="B111" s="5" t="s">
        <v>601</v>
      </c>
      <c r="C111" s="9" t="s">
        <v>602</v>
      </c>
      <c r="D111" s="5" t="s">
        <v>599</v>
      </c>
      <c r="E111" s="39">
        <v>7000</v>
      </c>
      <c r="F111" s="7">
        <v>7087430</v>
      </c>
      <c r="G111" s="8">
        <f t="shared" si="3"/>
        <v>4.2222170017940921E-3</v>
      </c>
      <c r="H111" s="97"/>
    </row>
    <row r="112" spans="1:8" x14ac:dyDescent="0.25">
      <c r="A112" s="70" t="s">
        <v>626</v>
      </c>
      <c r="B112" s="70" t="s">
        <v>573</v>
      </c>
      <c r="C112" s="9" t="s">
        <v>572</v>
      </c>
      <c r="D112" s="70" t="s">
        <v>625</v>
      </c>
      <c r="E112" s="6">
        <v>9000</v>
      </c>
      <c r="F112" s="7">
        <v>8997930</v>
      </c>
      <c r="G112" s="8">
        <f t="shared" si="3"/>
        <v>5.3603651855401906E-3</v>
      </c>
      <c r="H112" s="97"/>
    </row>
    <row r="113" spans="1:8" x14ac:dyDescent="0.25">
      <c r="A113" s="5" t="s">
        <v>630</v>
      </c>
      <c r="B113" s="5" t="s">
        <v>631</v>
      </c>
      <c r="C113" s="9" t="s">
        <v>632</v>
      </c>
      <c r="D113" s="5" t="s">
        <v>629</v>
      </c>
      <c r="E113" s="6">
        <v>4000</v>
      </c>
      <c r="F113" s="7">
        <v>4011840</v>
      </c>
      <c r="G113" s="8">
        <f t="shared" si="3"/>
        <v>2.3899860819052337E-3</v>
      </c>
      <c r="H113" s="97"/>
    </row>
    <row r="114" spans="1:8" x14ac:dyDescent="0.25">
      <c r="A114" s="92" t="s">
        <v>648</v>
      </c>
      <c r="B114" s="92" t="s">
        <v>615</v>
      </c>
      <c r="C114" s="9" t="s">
        <v>215</v>
      </c>
      <c r="D114" s="92" t="s">
        <v>647</v>
      </c>
      <c r="E114" s="6">
        <v>4000</v>
      </c>
      <c r="F114" s="7">
        <v>3795880</v>
      </c>
      <c r="G114" s="8">
        <f t="shared" si="3"/>
        <v>2.2613315507553737E-3</v>
      </c>
      <c r="H114" s="97"/>
    </row>
    <row r="115" spans="1:8" ht="30" x14ac:dyDescent="0.25">
      <c r="A115" s="71" t="s">
        <v>649</v>
      </c>
      <c r="B115" s="71" t="s">
        <v>167</v>
      </c>
      <c r="C115" s="92" t="s">
        <v>168</v>
      </c>
      <c r="D115" s="71" t="s">
        <v>639</v>
      </c>
      <c r="E115" s="6">
        <v>15000</v>
      </c>
      <c r="F115" s="7">
        <v>15327300</v>
      </c>
      <c r="G115" s="8">
        <f t="shared" si="3"/>
        <v>9.1309807153789994E-3</v>
      </c>
      <c r="H115" s="97"/>
    </row>
    <row r="116" spans="1:8" x14ac:dyDescent="0.25">
      <c r="A116" s="80" t="s">
        <v>640</v>
      </c>
      <c r="B116" s="80" t="s">
        <v>207</v>
      </c>
      <c r="C116" s="92" t="s">
        <v>208</v>
      </c>
      <c r="D116" s="80" t="s">
        <v>641</v>
      </c>
      <c r="E116" s="6">
        <v>18000</v>
      </c>
      <c r="F116" s="7">
        <v>17319600</v>
      </c>
      <c r="G116" s="8">
        <f t="shared" si="3"/>
        <v>1.0317859870823832E-2</v>
      </c>
      <c r="H116" s="97"/>
    </row>
    <row r="117" spans="1:8" ht="30" x14ac:dyDescent="0.25">
      <c r="A117" s="80" t="s">
        <v>671</v>
      </c>
      <c r="B117" s="80" t="s">
        <v>189</v>
      </c>
      <c r="C117" s="88" t="s">
        <v>190</v>
      </c>
      <c r="D117" s="80" t="s">
        <v>670</v>
      </c>
      <c r="E117" s="6">
        <v>20000</v>
      </c>
      <c r="F117" s="7">
        <v>19696800</v>
      </c>
      <c r="G117" s="8">
        <f t="shared" si="3"/>
        <v>1.1734036715838869E-2</v>
      </c>
      <c r="H117" s="97"/>
    </row>
    <row r="118" spans="1:8" x14ac:dyDescent="0.25">
      <c r="A118" s="72" t="s">
        <v>668</v>
      </c>
      <c r="B118" s="72" t="s">
        <v>667</v>
      </c>
      <c r="C118" s="9" t="s">
        <v>669</v>
      </c>
      <c r="D118" s="72" t="s">
        <v>666</v>
      </c>
      <c r="E118" s="39">
        <v>10000</v>
      </c>
      <c r="F118" s="7">
        <v>9746800</v>
      </c>
      <c r="G118" s="8">
        <f t="shared" si="3"/>
        <v>5.8064918698437452E-3</v>
      </c>
      <c r="H118" s="97"/>
    </row>
    <row r="119" spans="1:8" x14ac:dyDescent="0.25">
      <c r="A119" s="92" t="s">
        <v>665</v>
      </c>
      <c r="B119" s="92" t="s">
        <v>573</v>
      </c>
      <c r="C119" s="9" t="s">
        <v>572</v>
      </c>
      <c r="D119" s="92" t="s">
        <v>664</v>
      </c>
      <c r="E119" s="6">
        <v>10000</v>
      </c>
      <c r="F119" s="7">
        <v>9723400</v>
      </c>
      <c r="G119" s="8">
        <f t="shared" si="3"/>
        <v>5.7925517141255252E-3</v>
      </c>
      <c r="H119" s="97"/>
    </row>
    <row r="120" spans="1:8" ht="16.5" customHeight="1" x14ac:dyDescent="0.25">
      <c r="A120" s="5" t="s">
        <v>222</v>
      </c>
      <c r="B120" s="5"/>
      <c r="C120" s="5"/>
      <c r="D120" s="5"/>
      <c r="E120" s="6"/>
      <c r="F120" s="7">
        <f>SUM(F5:F119)</f>
        <v>1408550507.22</v>
      </c>
      <c r="G120" s="8">
        <f t="shared" si="3"/>
        <v>0.83912023109504796</v>
      </c>
    </row>
    <row r="121" spans="1:8" ht="16.5" customHeight="1" x14ac:dyDescent="0.25">
      <c r="A121" s="13"/>
      <c r="B121" s="13"/>
      <c r="C121" s="13"/>
      <c r="D121" s="13"/>
      <c r="E121" s="14"/>
      <c r="F121" s="15"/>
      <c r="G121" s="16"/>
    </row>
    <row r="122" spans="1:8" ht="16.5" customHeight="1" x14ac:dyDescent="0.25">
      <c r="A122" s="17" t="s">
        <v>355</v>
      </c>
      <c r="B122" s="13"/>
      <c r="C122" s="13"/>
      <c r="D122" s="13"/>
      <c r="E122" s="14"/>
      <c r="F122" s="15"/>
      <c r="G122" s="16"/>
    </row>
    <row r="123" spans="1:8" ht="45" x14ac:dyDescent="0.25">
      <c r="A123" s="5" t="s">
        <v>0</v>
      </c>
      <c r="B123" s="5" t="s">
        <v>20</v>
      </c>
      <c r="C123" s="5" t="s">
        <v>1</v>
      </c>
      <c r="D123" s="5" t="s">
        <v>22</v>
      </c>
      <c r="E123" s="5" t="s">
        <v>10</v>
      </c>
      <c r="F123" s="5" t="s">
        <v>6</v>
      </c>
      <c r="G123" s="5" t="s">
        <v>353</v>
      </c>
    </row>
    <row r="124" spans="1:8" ht="30" x14ac:dyDescent="0.25">
      <c r="A124" s="5" t="s">
        <v>292</v>
      </c>
      <c r="B124" s="5" t="s">
        <v>209</v>
      </c>
      <c r="C124" s="5" t="s">
        <v>210</v>
      </c>
      <c r="D124" s="5" t="s">
        <v>106</v>
      </c>
      <c r="E124" s="6">
        <v>13505</v>
      </c>
      <c r="F124" s="7">
        <v>996533.95</v>
      </c>
      <c r="G124" s="8">
        <f t="shared" ref="G124:G139" si="4">F124/$F$209</f>
        <v>5.9366830946549359E-4</v>
      </c>
      <c r="H124" s="43"/>
    </row>
    <row r="125" spans="1:8" ht="30" x14ac:dyDescent="0.25">
      <c r="A125" s="5" t="s">
        <v>293</v>
      </c>
      <c r="B125" s="5" t="s">
        <v>167</v>
      </c>
      <c r="C125" s="5" t="s">
        <v>168</v>
      </c>
      <c r="D125" s="5" t="s">
        <v>108</v>
      </c>
      <c r="E125" s="6">
        <v>390</v>
      </c>
      <c r="F125" s="7">
        <v>6310200</v>
      </c>
      <c r="G125" s="8">
        <f t="shared" si="4"/>
        <v>3.7591953253465755E-3</v>
      </c>
      <c r="H125" s="43"/>
    </row>
    <row r="126" spans="1:8" x14ac:dyDescent="0.25">
      <c r="A126" s="5" t="s">
        <v>296</v>
      </c>
      <c r="B126" s="5" t="s">
        <v>175</v>
      </c>
      <c r="C126" s="5" t="s">
        <v>176</v>
      </c>
      <c r="D126" s="5" t="s">
        <v>110</v>
      </c>
      <c r="E126" s="6">
        <v>20000</v>
      </c>
      <c r="F126" s="7">
        <v>5501000</v>
      </c>
      <c r="G126" s="8">
        <f t="shared" si="4"/>
        <v>3.2771280600823287E-3</v>
      </c>
      <c r="H126" s="43"/>
    </row>
    <row r="127" spans="1:8" ht="30" x14ac:dyDescent="0.25">
      <c r="A127" s="5" t="s">
        <v>295</v>
      </c>
      <c r="B127" s="5" t="s">
        <v>213</v>
      </c>
      <c r="C127" s="5" t="s">
        <v>214</v>
      </c>
      <c r="D127" s="5" t="s">
        <v>109</v>
      </c>
      <c r="E127" s="6">
        <v>1740</v>
      </c>
      <c r="F127" s="7">
        <v>11617110</v>
      </c>
      <c r="G127" s="8">
        <f t="shared" si="4"/>
        <v>6.9206975382772266E-3</v>
      </c>
      <c r="H127" s="43"/>
    </row>
    <row r="128" spans="1:8" x14ac:dyDescent="0.25">
      <c r="A128" s="5" t="s">
        <v>299</v>
      </c>
      <c r="B128" s="5" t="s">
        <v>340</v>
      </c>
      <c r="C128" s="5" t="s">
        <v>341</v>
      </c>
      <c r="D128" s="5" t="s">
        <v>327</v>
      </c>
      <c r="E128" s="6">
        <v>43</v>
      </c>
      <c r="F128" s="7">
        <v>2486.69</v>
      </c>
      <c r="G128" s="8">
        <f t="shared" si="4"/>
        <v>1.4814036676469964E-6</v>
      </c>
      <c r="H128" s="43"/>
    </row>
    <row r="129" spans="1:8" ht="16.5" customHeight="1" x14ac:dyDescent="0.25">
      <c r="A129" s="5" t="s">
        <v>302</v>
      </c>
      <c r="B129" s="5" t="s">
        <v>207</v>
      </c>
      <c r="C129" s="5" t="s">
        <v>208</v>
      </c>
      <c r="D129" s="5" t="s">
        <v>113</v>
      </c>
      <c r="E129" s="6">
        <v>55000</v>
      </c>
      <c r="F129" s="7">
        <v>14338500</v>
      </c>
      <c r="G129" s="8">
        <f t="shared" si="4"/>
        <v>8.5419197763116662E-3</v>
      </c>
      <c r="H129" s="43"/>
    </row>
    <row r="130" spans="1:8" ht="30" x14ac:dyDescent="0.25">
      <c r="A130" s="5" t="s">
        <v>300</v>
      </c>
      <c r="B130" s="5" t="s">
        <v>195</v>
      </c>
      <c r="C130" s="5" t="s">
        <v>196</v>
      </c>
      <c r="D130" s="5" t="s">
        <v>114</v>
      </c>
      <c r="E130" s="6">
        <v>4200</v>
      </c>
      <c r="F130" s="7">
        <v>2626260</v>
      </c>
      <c r="G130" s="8">
        <f t="shared" si="4"/>
        <v>1.5645501434415228E-3</v>
      </c>
      <c r="H130" s="43"/>
    </row>
    <row r="131" spans="1:8" ht="30" x14ac:dyDescent="0.25">
      <c r="A131" s="5" t="s">
        <v>435</v>
      </c>
      <c r="B131" s="5" t="s">
        <v>434</v>
      </c>
      <c r="C131" s="5" t="s">
        <v>437</v>
      </c>
      <c r="D131" s="5" t="s">
        <v>432</v>
      </c>
      <c r="E131" s="6">
        <v>4900</v>
      </c>
      <c r="F131" s="7">
        <v>1024884</v>
      </c>
      <c r="G131" s="8">
        <f t="shared" si="4"/>
        <v>6.1055737406460965E-4</v>
      </c>
      <c r="H131" s="43"/>
    </row>
    <row r="132" spans="1:8" ht="16.5" customHeight="1" x14ac:dyDescent="0.25">
      <c r="A132" s="5" t="s">
        <v>436</v>
      </c>
      <c r="B132" s="5" t="s">
        <v>191</v>
      </c>
      <c r="C132" s="5" t="s">
        <v>192</v>
      </c>
      <c r="D132" s="5" t="s">
        <v>433</v>
      </c>
      <c r="E132" s="6">
        <v>1000</v>
      </c>
      <c r="F132" s="7">
        <v>1367600</v>
      </c>
      <c r="G132" s="8">
        <f t="shared" si="4"/>
        <v>8.14724656420395E-4</v>
      </c>
      <c r="H132" s="43"/>
    </row>
    <row r="133" spans="1:8" ht="30" x14ac:dyDescent="0.25">
      <c r="A133" s="5" t="s">
        <v>456</v>
      </c>
      <c r="B133" s="5" t="s">
        <v>455</v>
      </c>
      <c r="C133" s="18">
        <v>1027402166835</v>
      </c>
      <c r="D133" s="5" t="s">
        <v>454</v>
      </c>
      <c r="E133" s="6">
        <v>10000</v>
      </c>
      <c r="F133" s="7">
        <v>524500</v>
      </c>
      <c r="G133" s="8">
        <f t="shared" si="4"/>
        <v>3.1246203735924038E-4</v>
      </c>
      <c r="H133" s="43"/>
    </row>
    <row r="134" spans="1:8" x14ac:dyDescent="0.25">
      <c r="A134" s="5" t="s">
        <v>391</v>
      </c>
      <c r="B134" s="5" t="s">
        <v>205</v>
      </c>
      <c r="C134" s="5" t="s">
        <v>206</v>
      </c>
      <c r="D134" s="5" t="s">
        <v>390</v>
      </c>
      <c r="E134" s="6">
        <v>41500</v>
      </c>
      <c r="F134" s="7">
        <v>713011.5</v>
      </c>
      <c r="G134" s="8">
        <f t="shared" si="4"/>
        <v>4.247645871316836E-4</v>
      </c>
      <c r="H134" s="43"/>
    </row>
    <row r="135" spans="1:8" ht="30" x14ac:dyDescent="0.25">
      <c r="A135" s="5" t="s">
        <v>297</v>
      </c>
      <c r="B135" s="5" t="s">
        <v>181</v>
      </c>
      <c r="C135" s="5" t="s">
        <v>182</v>
      </c>
      <c r="D135" s="5" t="s">
        <v>112</v>
      </c>
      <c r="E135" s="6">
        <v>2704</v>
      </c>
      <c r="F135" s="7">
        <v>1451507.2</v>
      </c>
      <c r="G135" s="8">
        <f t="shared" si="4"/>
        <v>8.647109570135489E-4</v>
      </c>
      <c r="H135" s="43"/>
    </row>
    <row r="136" spans="1:8" x14ac:dyDescent="0.25">
      <c r="A136" s="5" t="s">
        <v>498</v>
      </c>
      <c r="B136" s="5" t="s">
        <v>183</v>
      </c>
      <c r="C136" s="5" t="s">
        <v>184</v>
      </c>
      <c r="D136" s="5" t="s">
        <v>495</v>
      </c>
      <c r="E136" s="6">
        <v>20</v>
      </c>
      <c r="F136" s="7">
        <v>228360</v>
      </c>
      <c r="G136" s="8">
        <f t="shared" si="4"/>
        <v>1.3604162221421572E-4</v>
      </c>
      <c r="H136" s="43"/>
    </row>
    <row r="137" spans="1:8" ht="30" x14ac:dyDescent="0.25">
      <c r="A137" s="5" t="s">
        <v>301</v>
      </c>
      <c r="B137" s="5" t="s">
        <v>342</v>
      </c>
      <c r="C137" s="5" t="s">
        <v>343</v>
      </c>
      <c r="D137" s="5" t="s">
        <v>328</v>
      </c>
      <c r="E137" s="6">
        <v>3</v>
      </c>
      <c r="F137" s="7">
        <v>536.73</v>
      </c>
      <c r="G137" s="8">
        <f t="shared" si="4"/>
        <v>3.1974785378803645E-7</v>
      </c>
    </row>
    <row r="138" spans="1:8" ht="16.5" customHeight="1" x14ac:dyDescent="0.25">
      <c r="A138" s="5" t="s">
        <v>497</v>
      </c>
      <c r="B138" s="5" t="s">
        <v>149</v>
      </c>
      <c r="C138" s="5" t="s">
        <v>150</v>
      </c>
      <c r="D138" s="5" t="s">
        <v>496</v>
      </c>
      <c r="E138" s="6">
        <v>130000</v>
      </c>
      <c r="F138" s="7">
        <v>664820</v>
      </c>
      <c r="G138" s="8">
        <f t="shared" si="4"/>
        <v>3.9605531301653042E-4</v>
      </c>
      <c r="H138" s="43"/>
    </row>
    <row r="139" spans="1:8" ht="16.5" customHeight="1" x14ac:dyDescent="0.25">
      <c r="A139" s="5" t="s">
        <v>222</v>
      </c>
      <c r="B139" s="5"/>
      <c r="C139" s="5"/>
      <c r="D139" s="5"/>
      <c r="E139" s="6"/>
      <c r="F139" s="7">
        <f>SUM(F124:F138)</f>
        <v>47367310.07</v>
      </c>
      <c r="G139" s="8">
        <f t="shared" si="4"/>
        <v>2.821827685166647E-2</v>
      </c>
    </row>
    <row r="141" spans="1:8" x14ac:dyDescent="0.25">
      <c r="A141" s="3" t="s">
        <v>356</v>
      </c>
    </row>
    <row r="142" spans="1:8" ht="45" customHeight="1" x14ac:dyDescent="0.25">
      <c r="A142" s="5" t="s">
        <v>3</v>
      </c>
      <c r="B142" s="5" t="s">
        <v>1</v>
      </c>
      <c r="C142" s="5" t="s">
        <v>364</v>
      </c>
      <c r="D142" s="5" t="s">
        <v>7</v>
      </c>
      <c r="E142" s="5" t="s">
        <v>5</v>
      </c>
      <c r="F142" s="5" t="s">
        <v>12</v>
      </c>
      <c r="G142" s="5" t="s">
        <v>353</v>
      </c>
    </row>
    <row r="143" spans="1:8" ht="16.5" customHeight="1" x14ac:dyDescent="0.25">
      <c r="A143" s="105" t="s">
        <v>224</v>
      </c>
      <c r="B143" s="11">
        <v>1027700167110</v>
      </c>
      <c r="C143" s="55" t="s">
        <v>675</v>
      </c>
      <c r="D143" s="56">
        <v>45225</v>
      </c>
      <c r="E143" s="2">
        <v>28500000</v>
      </c>
      <c r="F143" s="57">
        <v>28910457</v>
      </c>
      <c r="G143" s="58">
        <f t="shared" ref="G143:G151" si="5">F143/$F$209</f>
        <v>1.7222917626704887E-2</v>
      </c>
      <c r="H143" s="42"/>
    </row>
    <row r="144" spans="1:8" ht="16.5" customHeight="1" x14ac:dyDescent="0.25">
      <c r="A144" s="92" t="s">
        <v>224</v>
      </c>
      <c r="B144" s="11">
        <v>1027700167110</v>
      </c>
      <c r="C144" s="55" t="s">
        <v>676</v>
      </c>
      <c r="D144" s="56">
        <v>45210</v>
      </c>
      <c r="E144" s="2">
        <v>9000000</v>
      </c>
      <c r="F144" s="57">
        <v>9169776.2100000009</v>
      </c>
      <c r="G144" s="58">
        <f t="shared" si="5"/>
        <v>5.462739669599417E-3</v>
      </c>
      <c r="H144" s="42"/>
    </row>
    <row r="145" spans="1:8" ht="16.5" customHeight="1" x14ac:dyDescent="0.25">
      <c r="A145" s="92" t="s">
        <v>224</v>
      </c>
      <c r="B145" s="11">
        <v>1027700167110</v>
      </c>
      <c r="C145" s="55" t="s">
        <v>677</v>
      </c>
      <c r="D145" s="56">
        <v>45239</v>
      </c>
      <c r="E145" s="2">
        <v>7500000</v>
      </c>
      <c r="F145" s="57">
        <v>7603656.1399999997</v>
      </c>
      <c r="G145" s="58">
        <f t="shared" si="5"/>
        <v>4.5297500264699668E-3</v>
      </c>
      <c r="H145" s="42"/>
    </row>
    <row r="146" spans="1:8" ht="16.5" customHeight="1" x14ac:dyDescent="0.25">
      <c r="A146" s="105" t="s">
        <v>224</v>
      </c>
      <c r="B146" s="11">
        <v>1027700167110</v>
      </c>
      <c r="C146" s="55" t="s">
        <v>698</v>
      </c>
      <c r="D146" s="56">
        <v>45286</v>
      </c>
      <c r="E146" s="2">
        <v>20000000</v>
      </c>
      <c r="F146" s="57">
        <v>20021698.629999999</v>
      </c>
      <c r="G146" s="58">
        <f t="shared" si="5"/>
        <v>1.1927589600233579E-2</v>
      </c>
      <c r="H146" s="42"/>
    </row>
    <row r="147" spans="1:8" ht="16.5" customHeight="1" x14ac:dyDescent="0.25">
      <c r="A147" s="59" t="s">
        <v>131</v>
      </c>
      <c r="B147" s="60">
        <v>1027700342890</v>
      </c>
      <c r="C147" s="55" t="s">
        <v>699</v>
      </c>
      <c r="D147" s="56">
        <v>45286</v>
      </c>
      <c r="E147" s="2">
        <v>14700000</v>
      </c>
      <c r="F147" s="57">
        <v>14705203.4</v>
      </c>
      <c r="G147" s="58">
        <f t="shared" si="5"/>
        <v>8.7603771480381874E-3</v>
      </c>
      <c r="H147" s="42"/>
    </row>
    <row r="148" spans="1:8" ht="16.5" customHeight="1" x14ac:dyDescent="0.25">
      <c r="A148" s="59" t="s">
        <v>702</v>
      </c>
      <c r="B148" s="60">
        <v>1027739460737</v>
      </c>
      <c r="C148" s="55" t="s">
        <v>690</v>
      </c>
      <c r="D148" s="56">
        <v>45257</v>
      </c>
      <c r="E148" s="2">
        <v>4500000</v>
      </c>
      <c r="F148" s="57">
        <v>4547666.84</v>
      </c>
      <c r="G148" s="58">
        <f t="shared" si="5"/>
        <v>2.7091958933411985E-3</v>
      </c>
      <c r="H148" s="42"/>
    </row>
    <row r="149" spans="1:8" ht="16.5" customHeight="1" x14ac:dyDescent="0.25">
      <c r="A149" s="92" t="s">
        <v>224</v>
      </c>
      <c r="B149" s="11">
        <v>1027700167110</v>
      </c>
      <c r="C149" s="55" t="s">
        <v>700</v>
      </c>
      <c r="D149" s="56">
        <v>45271</v>
      </c>
      <c r="E149" s="2">
        <v>8500000</v>
      </c>
      <c r="F149" s="57">
        <v>8509221.9199999999</v>
      </c>
      <c r="G149" s="58">
        <f t="shared" si="5"/>
        <v>5.0692255814396708E-3</v>
      </c>
      <c r="H149" s="42"/>
    </row>
    <row r="150" spans="1:8" ht="16.5" customHeight="1" x14ac:dyDescent="0.25">
      <c r="A150" s="59" t="s">
        <v>224</v>
      </c>
      <c r="B150" s="11">
        <v>1027700167110</v>
      </c>
      <c r="C150" s="55" t="s">
        <v>701</v>
      </c>
      <c r="D150" s="56">
        <v>45257</v>
      </c>
      <c r="E150" s="2">
        <v>7000000</v>
      </c>
      <c r="F150" s="57">
        <v>7024931.5099999998</v>
      </c>
      <c r="G150" s="58">
        <f t="shared" si="5"/>
        <v>4.1849845794541948E-3</v>
      </c>
      <c r="H150" s="42"/>
    </row>
    <row r="151" spans="1:8" ht="17.25" customHeight="1" x14ac:dyDescent="0.25">
      <c r="A151" s="5" t="s">
        <v>222</v>
      </c>
      <c r="B151" s="5"/>
      <c r="C151" s="5"/>
      <c r="D151" s="5"/>
      <c r="E151" s="6"/>
      <c r="F151" s="7">
        <f>SUM(F143:F150)</f>
        <v>100492611.65000002</v>
      </c>
      <c r="G151" s="8">
        <f t="shared" si="5"/>
        <v>5.9866780125281113E-2</v>
      </c>
      <c r="H151" s="42"/>
    </row>
    <row r="153" spans="1:8" x14ac:dyDescent="0.25">
      <c r="A153" s="3" t="s">
        <v>357</v>
      </c>
    </row>
    <row r="154" spans="1:8" ht="58.5" customHeight="1" x14ac:dyDescent="0.25">
      <c r="A154" s="5" t="s">
        <v>11</v>
      </c>
      <c r="B154" s="5" t="s">
        <v>8</v>
      </c>
      <c r="C154" s="5" t="s">
        <v>9</v>
      </c>
      <c r="D154" s="5" t="s">
        <v>17</v>
      </c>
      <c r="E154" s="5" t="s">
        <v>10</v>
      </c>
      <c r="F154" s="5" t="s">
        <v>6</v>
      </c>
      <c r="G154" s="5" t="s">
        <v>353</v>
      </c>
    </row>
    <row r="155" spans="1:8" ht="45" hidden="1" customHeight="1" x14ac:dyDescent="0.25">
      <c r="A155" s="5"/>
      <c r="B155" s="5"/>
      <c r="C155" s="5"/>
      <c r="D155" s="5"/>
      <c r="E155" s="20"/>
      <c r="F155" s="7"/>
      <c r="G155" s="8">
        <f>F155/$F$209</f>
        <v>0</v>
      </c>
    </row>
    <row r="156" spans="1:8" ht="17.25" customHeight="1" x14ac:dyDescent="0.25">
      <c r="A156" s="5" t="s">
        <v>222</v>
      </c>
      <c r="B156" s="5"/>
      <c r="C156" s="5"/>
      <c r="D156" s="5"/>
      <c r="E156" s="6"/>
      <c r="F156" s="7"/>
      <c r="G156" s="8">
        <f>F156/$F$209</f>
        <v>0</v>
      </c>
    </row>
    <row r="158" spans="1:8" x14ac:dyDescent="0.25">
      <c r="A158" s="3" t="s">
        <v>358</v>
      </c>
    </row>
    <row r="159" spans="1:8" ht="42.75" customHeight="1" x14ac:dyDescent="0.25">
      <c r="A159" s="5" t="s">
        <v>15</v>
      </c>
      <c r="B159" s="5" t="s">
        <v>14</v>
      </c>
      <c r="C159" s="5" t="s">
        <v>16</v>
      </c>
      <c r="D159" s="108" t="s">
        <v>13</v>
      </c>
      <c r="E159" s="109"/>
      <c r="F159" s="5" t="s">
        <v>6</v>
      </c>
      <c r="G159" s="5" t="s">
        <v>353</v>
      </c>
    </row>
    <row r="160" spans="1:8" ht="17.25" customHeight="1" x14ac:dyDescent="0.25">
      <c r="A160" s="5" t="s">
        <v>222</v>
      </c>
      <c r="B160" s="5"/>
      <c r="C160" s="5"/>
      <c r="D160" s="108"/>
      <c r="E160" s="109"/>
      <c r="F160" s="7"/>
      <c r="G160" s="8"/>
    </row>
    <row r="162" spans="1:23" x14ac:dyDescent="0.25">
      <c r="A162" s="3" t="s">
        <v>359</v>
      </c>
    </row>
    <row r="163" spans="1:23" ht="47.25" customHeight="1" x14ac:dyDescent="0.25">
      <c r="A163" s="5" t="s">
        <v>3</v>
      </c>
      <c r="B163" s="5" t="s">
        <v>1</v>
      </c>
      <c r="C163" s="5" t="s">
        <v>364</v>
      </c>
      <c r="D163" s="108" t="s">
        <v>4</v>
      </c>
      <c r="E163" s="109"/>
      <c r="F163" s="10" t="s">
        <v>18</v>
      </c>
      <c r="G163" s="5" t="s">
        <v>353</v>
      </c>
    </row>
    <row r="164" spans="1:23" x14ac:dyDescent="0.25">
      <c r="A164" s="5" t="s">
        <v>224</v>
      </c>
      <c r="B164" s="11">
        <v>1027700167110</v>
      </c>
      <c r="C164" s="23" t="s">
        <v>379</v>
      </c>
      <c r="D164" s="128" t="s">
        <v>223</v>
      </c>
      <c r="E164" s="128"/>
      <c r="F164" s="7">
        <v>352249.51</v>
      </c>
      <c r="G164" s="8">
        <f t="shared" ref="G164:G170" si="6">F164/$F$209</f>
        <v>2.0984671030199072E-4</v>
      </c>
      <c r="V164" s="43"/>
      <c r="W164" s="43"/>
    </row>
    <row r="165" spans="1:23" x14ac:dyDescent="0.25">
      <c r="A165" s="5" t="s">
        <v>224</v>
      </c>
      <c r="B165" s="11">
        <v>1027700167110</v>
      </c>
      <c r="C165" s="23" t="s">
        <v>380</v>
      </c>
      <c r="D165" s="128" t="s">
        <v>223</v>
      </c>
      <c r="E165" s="128"/>
      <c r="F165" s="7">
        <v>113630.65</v>
      </c>
      <c r="G165" s="8">
        <f t="shared" si="6"/>
        <v>6.7693545100962378E-5</v>
      </c>
      <c r="V165" s="43"/>
      <c r="W165" s="43"/>
    </row>
    <row r="166" spans="1:23" ht="30" x14ac:dyDescent="0.25">
      <c r="A166" s="5" t="s">
        <v>344</v>
      </c>
      <c r="B166" s="11">
        <v>1021600000124</v>
      </c>
      <c r="C166" s="23" t="s">
        <v>381</v>
      </c>
      <c r="D166" s="128" t="s">
        <v>223</v>
      </c>
      <c r="E166" s="128"/>
      <c r="F166" s="7">
        <v>69576.55</v>
      </c>
      <c r="G166" s="8">
        <f t="shared" si="6"/>
        <v>4.144905732207256E-5</v>
      </c>
      <c r="V166" s="43"/>
      <c r="W166" s="43"/>
    </row>
    <row r="167" spans="1:23" ht="30" x14ac:dyDescent="0.25">
      <c r="A167" s="5" t="s">
        <v>344</v>
      </c>
      <c r="B167" s="11">
        <v>1021600000124</v>
      </c>
      <c r="C167" s="23" t="s">
        <v>382</v>
      </c>
      <c r="D167" s="128" t="s">
        <v>223</v>
      </c>
      <c r="E167" s="128"/>
      <c r="F167" s="7">
        <v>441584.27</v>
      </c>
      <c r="G167" s="8">
        <f t="shared" si="6"/>
        <v>2.6306638831266523E-4</v>
      </c>
      <c r="V167" s="43"/>
      <c r="W167" s="43"/>
    </row>
    <row r="168" spans="1:23" ht="30" x14ac:dyDescent="0.25">
      <c r="A168" s="5" t="s">
        <v>344</v>
      </c>
      <c r="B168" s="11">
        <v>1021600000124</v>
      </c>
      <c r="C168" s="23" t="s">
        <v>383</v>
      </c>
      <c r="D168" s="128" t="s">
        <v>223</v>
      </c>
      <c r="E168" s="128"/>
      <c r="F168" s="7">
        <v>38896.68</v>
      </c>
      <c r="G168" s="8">
        <f t="shared" si="6"/>
        <v>2.3172041714605184E-5</v>
      </c>
      <c r="V168" s="43"/>
      <c r="W168" s="43"/>
    </row>
    <row r="169" spans="1:23" x14ac:dyDescent="0.25">
      <c r="A169" s="105" t="s">
        <v>224</v>
      </c>
      <c r="B169" s="11">
        <v>1027700167110</v>
      </c>
      <c r="C169" s="67" t="s">
        <v>550</v>
      </c>
      <c r="D169" s="128" t="s">
        <v>223</v>
      </c>
      <c r="E169" s="128"/>
      <c r="F169" s="7">
        <v>165278.14000000001</v>
      </c>
      <c r="G169" s="8">
        <f t="shared" si="6"/>
        <v>9.8461667026398042E-5</v>
      </c>
      <c r="V169" s="43"/>
      <c r="W169" s="43"/>
    </row>
    <row r="170" spans="1:23" x14ac:dyDescent="0.25">
      <c r="A170" s="5" t="s">
        <v>222</v>
      </c>
      <c r="B170" s="126"/>
      <c r="C170" s="126"/>
      <c r="D170" s="125"/>
      <c r="E170" s="125"/>
      <c r="F170" s="7">
        <f>SUM(F164:F169)</f>
        <v>1181215.8000000003</v>
      </c>
      <c r="G170" s="8">
        <f t="shared" si="6"/>
        <v>7.0368940977869423E-4</v>
      </c>
    </row>
    <row r="172" spans="1:23" ht="15.75" x14ac:dyDescent="0.25">
      <c r="A172" s="3" t="s">
        <v>360</v>
      </c>
      <c r="B172" s="26"/>
    </row>
    <row r="173" spans="1:23" ht="44.25" customHeight="1" x14ac:dyDescent="0.25">
      <c r="A173" s="5" t="s">
        <v>19</v>
      </c>
      <c r="B173" s="12" t="s">
        <v>1</v>
      </c>
      <c r="C173" s="12" t="s">
        <v>369</v>
      </c>
      <c r="D173" s="132" t="s">
        <v>372</v>
      </c>
      <c r="E173" s="133"/>
      <c r="F173" s="10" t="s">
        <v>18</v>
      </c>
      <c r="G173" s="5" t="s">
        <v>353</v>
      </c>
    </row>
    <row r="174" spans="1:23" ht="29.25" customHeight="1" x14ac:dyDescent="0.25">
      <c r="A174" s="5" t="s">
        <v>345</v>
      </c>
      <c r="B174" s="27">
        <v>1027700075941</v>
      </c>
      <c r="C174" s="5" t="s">
        <v>384</v>
      </c>
      <c r="D174" s="129" t="s">
        <v>385</v>
      </c>
      <c r="E174" s="130"/>
      <c r="F174" s="7">
        <v>1881500.21</v>
      </c>
      <c r="G174" s="8">
        <f>F174/$F$209</f>
        <v>1.1208720474898735E-3</v>
      </c>
    </row>
    <row r="175" spans="1:23" ht="30" x14ac:dyDescent="0.25">
      <c r="A175" s="5" t="s">
        <v>346</v>
      </c>
      <c r="B175" s="27">
        <v>1027708015576</v>
      </c>
      <c r="C175" s="5" t="s">
        <v>370</v>
      </c>
      <c r="D175" s="129" t="s">
        <v>386</v>
      </c>
      <c r="E175" s="130"/>
      <c r="F175" s="7">
        <v>82245.259999999995</v>
      </c>
      <c r="G175" s="8">
        <f>F175/$F$209</f>
        <v>4.8996227841259175E-5</v>
      </c>
    </row>
    <row r="176" spans="1:23" ht="45" x14ac:dyDescent="0.25">
      <c r="A176" s="5" t="s">
        <v>226</v>
      </c>
      <c r="B176" s="27">
        <v>1047796383030</v>
      </c>
      <c r="C176" s="5" t="s">
        <v>371</v>
      </c>
      <c r="D176" s="129" t="s">
        <v>387</v>
      </c>
      <c r="E176" s="130"/>
      <c r="F176" s="7">
        <v>8816.17</v>
      </c>
      <c r="G176" s="8">
        <f>F176/$F$209</f>
        <v>5.2520847281323444E-6</v>
      </c>
    </row>
    <row r="177" spans="1:7" x14ac:dyDescent="0.25">
      <c r="A177" s="5" t="s">
        <v>222</v>
      </c>
      <c r="B177" s="131"/>
      <c r="C177" s="132"/>
      <c r="D177" s="132"/>
      <c r="E177" s="133"/>
      <c r="F177" s="7">
        <f>SUM(F174:F176)</f>
        <v>1972561.64</v>
      </c>
      <c r="G177" s="8">
        <f>F177/$F$209</f>
        <v>1.1751203600592649E-3</v>
      </c>
    </row>
    <row r="179" spans="1:7" x14ac:dyDescent="0.25">
      <c r="A179" s="3" t="s">
        <v>361</v>
      </c>
    </row>
    <row r="180" spans="1:7" ht="47.25" customHeight="1" x14ac:dyDescent="0.25">
      <c r="A180" s="5" t="s">
        <v>20</v>
      </c>
      <c r="B180" s="126" t="s">
        <v>1</v>
      </c>
      <c r="C180" s="126"/>
      <c r="D180" s="126" t="s">
        <v>22</v>
      </c>
      <c r="E180" s="126"/>
      <c r="F180" s="29" t="s">
        <v>21</v>
      </c>
      <c r="G180" s="5" t="s">
        <v>353</v>
      </c>
    </row>
    <row r="181" spans="1:7" hidden="1" x14ac:dyDescent="0.25">
      <c r="A181" s="90" t="s">
        <v>662</v>
      </c>
      <c r="B181" s="106" t="s">
        <v>174</v>
      </c>
      <c r="C181" s="107"/>
      <c r="D181" s="108" t="s">
        <v>527</v>
      </c>
      <c r="E181" s="109"/>
      <c r="F181" s="37">
        <v>0</v>
      </c>
      <c r="G181" s="8">
        <f t="shared" ref="G181" si="7">F181/$F$209</f>
        <v>0</v>
      </c>
    </row>
    <row r="182" spans="1:7" ht="24.75" hidden="1" customHeight="1" x14ac:dyDescent="0.25">
      <c r="A182" s="88" t="s">
        <v>643</v>
      </c>
      <c r="B182" s="106" t="s">
        <v>178</v>
      </c>
      <c r="C182" s="107"/>
      <c r="D182" s="108" t="s">
        <v>458</v>
      </c>
      <c r="E182" s="109"/>
      <c r="F182" s="37"/>
      <c r="G182" s="8">
        <f t="shared" ref="G182:G186" si="8">F182/$F$209</f>
        <v>0</v>
      </c>
    </row>
    <row r="183" spans="1:7" ht="24.75" hidden="1" customHeight="1" x14ac:dyDescent="0.25">
      <c r="A183" s="88" t="s">
        <v>642</v>
      </c>
      <c r="B183" s="106" t="s">
        <v>339</v>
      </c>
      <c r="C183" s="107"/>
      <c r="D183" s="108" t="s">
        <v>538</v>
      </c>
      <c r="E183" s="109"/>
      <c r="F183" s="37"/>
      <c r="G183" s="8">
        <f t="shared" si="8"/>
        <v>0</v>
      </c>
    </row>
    <row r="184" spans="1:7" ht="24.75" hidden="1" customHeight="1" x14ac:dyDescent="0.25">
      <c r="A184" s="88" t="s">
        <v>644</v>
      </c>
      <c r="B184" s="106" t="s">
        <v>130</v>
      </c>
      <c r="C184" s="107"/>
      <c r="D184" s="108" t="s">
        <v>76</v>
      </c>
      <c r="E184" s="109"/>
      <c r="F184" s="37"/>
      <c r="G184" s="8">
        <f t="shared" si="8"/>
        <v>0</v>
      </c>
    </row>
    <row r="185" spans="1:7" ht="24.75" hidden="1" customHeight="1" x14ac:dyDescent="0.25">
      <c r="A185" s="88" t="s">
        <v>645</v>
      </c>
      <c r="B185" s="106" t="s">
        <v>138</v>
      </c>
      <c r="C185" s="107"/>
      <c r="D185" s="108" t="s">
        <v>104</v>
      </c>
      <c r="E185" s="109"/>
      <c r="F185" s="37"/>
      <c r="G185" s="8">
        <f t="shared" si="8"/>
        <v>0</v>
      </c>
    </row>
    <row r="186" spans="1:7" ht="25.5" hidden="1" customHeight="1" x14ac:dyDescent="0.25">
      <c r="A186" s="88" t="s">
        <v>650</v>
      </c>
      <c r="B186" s="106" t="s">
        <v>651</v>
      </c>
      <c r="C186" s="107"/>
      <c r="D186" s="108" t="s">
        <v>319</v>
      </c>
      <c r="E186" s="109"/>
      <c r="F186" s="37"/>
      <c r="G186" s="8">
        <f t="shared" si="8"/>
        <v>0</v>
      </c>
    </row>
    <row r="187" spans="1:7" ht="15" customHeight="1" x14ac:dyDescent="0.25">
      <c r="A187" s="5" t="s">
        <v>222</v>
      </c>
      <c r="B187" s="113"/>
      <c r="C187" s="114"/>
      <c r="D187" s="108"/>
      <c r="E187" s="109"/>
      <c r="F187" s="7"/>
      <c r="G187" s="8"/>
    </row>
    <row r="189" spans="1:7" x14ac:dyDescent="0.25">
      <c r="A189" s="3" t="s">
        <v>362</v>
      </c>
    </row>
    <row r="190" spans="1:7" ht="42" customHeight="1" x14ac:dyDescent="0.25">
      <c r="A190" s="5" t="s">
        <v>23</v>
      </c>
      <c r="B190" s="108" t="s">
        <v>20</v>
      </c>
      <c r="C190" s="109"/>
      <c r="D190" s="5" t="s">
        <v>22</v>
      </c>
      <c r="E190" s="5" t="s">
        <v>24</v>
      </c>
      <c r="F190" s="5" t="s">
        <v>21</v>
      </c>
      <c r="G190" s="5" t="s">
        <v>353</v>
      </c>
    </row>
    <row r="191" spans="1:7" ht="42" customHeight="1" x14ac:dyDescent="0.25">
      <c r="A191" s="70" t="s">
        <v>227</v>
      </c>
      <c r="B191" s="113" t="s">
        <v>115</v>
      </c>
      <c r="C191" s="114"/>
      <c r="D191" s="105" t="s">
        <v>692</v>
      </c>
      <c r="E191" s="6">
        <v>509</v>
      </c>
      <c r="F191" s="7">
        <v>329604.7</v>
      </c>
      <c r="G191" s="8">
        <f>F191/$F$209</f>
        <v>1.9635644630158482E-4</v>
      </c>
    </row>
    <row r="192" spans="1:7" ht="42" customHeight="1" x14ac:dyDescent="0.25">
      <c r="A192" s="5" t="s">
        <v>227</v>
      </c>
      <c r="B192" s="113" t="s">
        <v>115</v>
      </c>
      <c r="C192" s="114"/>
      <c r="D192" s="105" t="s">
        <v>693</v>
      </c>
      <c r="E192" s="6">
        <v>37328</v>
      </c>
      <c r="F192" s="7">
        <v>34506598.18</v>
      </c>
      <c r="G192" s="8">
        <f>F192/$F$209</f>
        <v>2.0556724441676753E-2</v>
      </c>
    </row>
    <row r="193" spans="1:7" ht="42" customHeight="1" x14ac:dyDescent="0.25">
      <c r="A193" s="32" t="s">
        <v>227</v>
      </c>
      <c r="B193" s="113" t="s">
        <v>115</v>
      </c>
      <c r="C193" s="114"/>
      <c r="D193" s="6" t="s">
        <v>703</v>
      </c>
      <c r="E193" s="6">
        <v>53347</v>
      </c>
      <c r="F193" s="7">
        <v>50001041.640000001</v>
      </c>
      <c r="G193" s="8">
        <f>E193/$F$209</f>
        <v>3.1780576371789127E-5</v>
      </c>
    </row>
    <row r="194" spans="1:7" ht="42" customHeight="1" x14ac:dyDescent="0.25">
      <c r="A194" s="5" t="s">
        <v>227</v>
      </c>
      <c r="B194" s="113" t="s">
        <v>115</v>
      </c>
      <c r="C194" s="114"/>
      <c r="D194" s="105" t="s">
        <v>92</v>
      </c>
      <c r="E194" s="6">
        <v>56367</v>
      </c>
      <c r="F194" s="7">
        <v>34200476.32</v>
      </c>
      <c r="G194" s="8">
        <f>F194/$F$209</f>
        <v>2.0374357501627562E-2</v>
      </c>
    </row>
    <row r="195" spans="1:7" x14ac:dyDescent="0.25">
      <c r="A195" s="5" t="s">
        <v>222</v>
      </c>
      <c r="B195" s="116"/>
      <c r="C195" s="116"/>
      <c r="D195" s="30"/>
      <c r="E195" s="1"/>
      <c r="F195" s="7">
        <f>SUM(F191:F194)</f>
        <v>119037720.84</v>
      </c>
      <c r="G195" s="8">
        <f>F195/$F$209</f>
        <v>7.0914716446648068E-2</v>
      </c>
    </row>
    <row r="197" spans="1:7" x14ac:dyDescent="0.25">
      <c r="A197" s="3" t="s">
        <v>363</v>
      </c>
    </row>
    <row r="198" spans="1:7" ht="45" x14ac:dyDescent="0.25">
      <c r="A198" s="117" t="s">
        <v>25</v>
      </c>
      <c r="B198" s="118"/>
      <c r="C198" s="118"/>
      <c r="D198" s="118"/>
      <c r="E198" s="119"/>
      <c r="F198" s="5" t="s">
        <v>21</v>
      </c>
      <c r="G198" s="5" t="s">
        <v>353</v>
      </c>
    </row>
    <row r="199" spans="1:7" ht="15" hidden="1" customHeight="1" x14ac:dyDescent="0.25">
      <c r="A199" s="89" t="s">
        <v>678</v>
      </c>
      <c r="B199" s="52"/>
      <c r="C199" s="52"/>
      <c r="D199" s="52"/>
      <c r="E199" s="53"/>
      <c r="F199" s="7"/>
      <c r="G199" s="8">
        <f t="shared" ref="G199:G206" si="9">F199/$F$209</f>
        <v>0</v>
      </c>
    </row>
    <row r="200" spans="1:7" hidden="1" x14ac:dyDescent="0.25">
      <c r="A200" s="85" t="s">
        <v>679</v>
      </c>
      <c r="B200" s="52"/>
      <c r="C200" s="52"/>
      <c r="D200" s="52"/>
      <c r="E200" s="53"/>
      <c r="F200" s="7"/>
      <c r="G200" s="8">
        <f t="shared" si="9"/>
        <v>0</v>
      </c>
    </row>
    <row r="201" spans="1:7" hidden="1" x14ac:dyDescent="0.25">
      <c r="A201" s="77" t="s">
        <v>598</v>
      </c>
      <c r="B201" s="78"/>
      <c r="C201" s="78"/>
      <c r="D201" s="78"/>
      <c r="E201" s="79"/>
      <c r="F201" s="7"/>
      <c r="G201" s="8">
        <f t="shared" ref="G201:G202" si="10">F201/$F$209</f>
        <v>0</v>
      </c>
    </row>
    <row r="202" spans="1:7" x14ac:dyDescent="0.25">
      <c r="A202" s="134" t="s">
        <v>705</v>
      </c>
      <c r="B202" s="135"/>
      <c r="C202" s="135"/>
      <c r="D202" s="135"/>
      <c r="E202" s="136"/>
      <c r="F202" s="7">
        <v>1513</v>
      </c>
      <c r="G202" s="8">
        <f t="shared" si="10"/>
        <v>9.0134425648146949E-7</v>
      </c>
    </row>
    <row r="203" spans="1:7" x14ac:dyDescent="0.25">
      <c r="A203" s="134" t="s">
        <v>704</v>
      </c>
      <c r="B203" s="135"/>
      <c r="C203" s="135"/>
      <c r="D203" s="135"/>
      <c r="E203" s="136"/>
      <c r="F203" s="7">
        <v>477.34</v>
      </c>
      <c r="G203" s="8">
        <f t="shared" si="9"/>
        <v>2.8436726198867455E-7</v>
      </c>
    </row>
    <row r="204" spans="1:7" hidden="1" x14ac:dyDescent="0.25">
      <c r="A204" s="77" t="s">
        <v>595</v>
      </c>
      <c r="B204" s="63"/>
      <c r="C204" s="63"/>
      <c r="D204" s="63"/>
      <c r="E204" s="64"/>
      <c r="F204" s="7"/>
      <c r="G204" s="8">
        <f t="shared" si="9"/>
        <v>0</v>
      </c>
    </row>
    <row r="205" spans="1:7" hidden="1" x14ac:dyDescent="0.25">
      <c r="A205" s="77" t="s">
        <v>596</v>
      </c>
      <c r="B205" s="63"/>
      <c r="C205" s="63"/>
      <c r="D205" s="63"/>
      <c r="E205" s="64"/>
      <c r="F205" s="7"/>
      <c r="G205" s="8">
        <f t="shared" si="9"/>
        <v>0</v>
      </c>
    </row>
    <row r="206" spans="1:7" hidden="1" x14ac:dyDescent="0.25">
      <c r="A206" s="85" t="s">
        <v>652</v>
      </c>
      <c r="B206" s="86"/>
      <c r="C206" s="86"/>
      <c r="D206" s="86"/>
      <c r="E206" s="87"/>
      <c r="F206" s="7"/>
      <c r="G206" s="8">
        <f t="shared" si="9"/>
        <v>0</v>
      </c>
    </row>
    <row r="207" spans="1:7" x14ac:dyDescent="0.25">
      <c r="A207" s="108" t="s">
        <v>222</v>
      </c>
      <c r="B207" s="115"/>
      <c r="C207" s="115"/>
      <c r="D207" s="115"/>
      <c r="E207" s="109"/>
      <c r="F207" s="7">
        <f>SUM(F199:F206)</f>
        <v>1990.34</v>
      </c>
      <c r="G207" s="8"/>
    </row>
    <row r="209" spans="1:7" x14ac:dyDescent="0.25">
      <c r="A209" s="110" t="s">
        <v>26</v>
      </c>
      <c r="B209" s="111"/>
      <c r="C209" s="111"/>
      <c r="D209" s="111"/>
      <c r="E209" s="112"/>
      <c r="F209" s="7">
        <f>F120+F139+F151+F156+F170+F177+F195+F187+F207</f>
        <v>1678603917.5599999</v>
      </c>
      <c r="G209" s="8">
        <f>F209/$F$209</f>
        <v>1</v>
      </c>
    </row>
  </sheetData>
  <mergeCells count="44">
    <mergeCell ref="B181:C181"/>
    <mergeCell ref="D181:E181"/>
    <mergeCell ref="D184:E184"/>
    <mergeCell ref="D185:E185"/>
    <mergeCell ref="B183:C183"/>
    <mergeCell ref="D183:E183"/>
    <mergeCell ref="D187:E187"/>
    <mergeCell ref="A209:E209"/>
    <mergeCell ref="B190:C190"/>
    <mergeCell ref="B195:C195"/>
    <mergeCell ref="A198:E198"/>
    <mergeCell ref="A207:E207"/>
    <mergeCell ref="B192:C192"/>
    <mergeCell ref="A203:E203"/>
    <mergeCell ref="B194:C194"/>
    <mergeCell ref="B191:C191"/>
    <mergeCell ref="B193:C193"/>
    <mergeCell ref="A202:E202"/>
    <mergeCell ref="A1:G1"/>
    <mergeCell ref="D159:E159"/>
    <mergeCell ref="D163:E163"/>
    <mergeCell ref="D164:E164"/>
    <mergeCell ref="D160:E160"/>
    <mergeCell ref="D165:E165"/>
    <mergeCell ref="D166:E166"/>
    <mergeCell ref="D167:E167"/>
    <mergeCell ref="D168:E168"/>
    <mergeCell ref="D169:E169"/>
    <mergeCell ref="B180:C180"/>
    <mergeCell ref="D180:E180"/>
    <mergeCell ref="B187:C187"/>
    <mergeCell ref="B170:C170"/>
    <mergeCell ref="D170:E170"/>
    <mergeCell ref="B177:E177"/>
    <mergeCell ref="D173:E173"/>
    <mergeCell ref="D174:E174"/>
    <mergeCell ref="D175:E175"/>
    <mergeCell ref="D176:E176"/>
    <mergeCell ref="B186:C186"/>
    <mergeCell ref="D186:E186"/>
    <mergeCell ref="B182:C182"/>
    <mergeCell ref="B184:C184"/>
    <mergeCell ref="B185:C185"/>
    <mergeCell ref="D182:E1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2024-03-27T11:06:49Z</dcterms:modified>
</cp:coreProperties>
</file>