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накопления'!$A$151:$H$151</definedName>
    <definedName name="_xlnm._FilterDatabase" localSheetId="1" hidden="1">'Пенсионные резервы'!$A$113:$W$113</definedName>
  </definedNames>
  <calcPr calcId="162913"/>
</workbook>
</file>

<file path=xl/calcChain.xml><?xml version="1.0" encoding="utf-8"?>
<calcChain xmlns="http://schemas.openxmlformats.org/spreadsheetml/2006/main">
  <c r="F110" i="4" l="1"/>
  <c r="F205" i="4" s="1"/>
  <c r="F203" i="4"/>
  <c r="F239" i="1" l="1"/>
  <c r="F206" i="1"/>
  <c r="F196" i="1"/>
  <c r="F176" i="1"/>
  <c r="F148" i="1"/>
  <c r="F258" i="1"/>
  <c r="F163" i="1" l="1"/>
  <c r="F128" i="4" l="1"/>
  <c r="F188" i="4" l="1"/>
  <c r="F180" i="4"/>
  <c r="F225" i="1" l="1"/>
  <c r="F259" i="1" l="1"/>
  <c r="G196" i="1" l="1"/>
  <c r="G176" i="1"/>
  <c r="G110" i="1"/>
  <c r="G162" i="1"/>
  <c r="G152" i="1"/>
  <c r="G147" i="1"/>
  <c r="G38" i="1"/>
  <c r="G169" i="1"/>
  <c r="G146" i="1"/>
  <c r="G145" i="1"/>
  <c r="G231" i="1"/>
  <c r="G232" i="1"/>
  <c r="G233" i="1"/>
  <c r="G211" i="1"/>
  <c r="G225" i="1"/>
  <c r="G167" i="1"/>
  <c r="G168" i="1"/>
  <c r="G143" i="1"/>
  <c r="G144" i="1"/>
  <c r="G218" i="1"/>
  <c r="G222" i="1"/>
  <c r="G215" i="1"/>
  <c r="G219" i="1"/>
  <c r="G223" i="1"/>
  <c r="G221" i="1"/>
  <c r="G216" i="1"/>
  <c r="G220" i="1"/>
  <c r="G224" i="1"/>
  <c r="G217" i="1"/>
  <c r="G148" i="1"/>
  <c r="G175" i="1"/>
  <c r="G256" i="1"/>
  <c r="G238" i="1"/>
  <c r="G142" i="1"/>
  <c r="G141" i="1"/>
  <c r="G170" i="1"/>
  <c r="G173" i="1"/>
  <c r="G171" i="1"/>
  <c r="G174" i="1"/>
  <c r="G172" i="1"/>
  <c r="G137" i="1"/>
  <c r="G140" i="1"/>
  <c r="G243" i="1"/>
  <c r="G258" i="1"/>
  <c r="F169" i="4" l="1"/>
  <c r="F162" i="4"/>
  <c r="G138" i="1" l="1"/>
  <c r="G139" i="1"/>
  <c r="G252" i="1"/>
  <c r="G245" i="1"/>
  <c r="G214" i="1"/>
  <c r="G213" i="1"/>
  <c r="G237" i="1"/>
  <c r="G26" i="1"/>
  <c r="G133" i="1"/>
  <c r="G210" i="1"/>
  <c r="G135" i="1"/>
  <c r="G134" i="1"/>
  <c r="G257" i="1"/>
  <c r="G136" i="1"/>
  <c r="G158" i="1"/>
  <c r="G212" i="1"/>
  <c r="G58" i="1"/>
  <c r="G230" i="1"/>
  <c r="G123" i="1"/>
  <c r="G131" i="1"/>
  <c r="G132" i="1"/>
  <c r="G129" i="1"/>
  <c r="G130" i="1"/>
  <c r="G195" i="1"/>
  <c r="G191" i="1"/>
  <c r="G194" i="1"/>
  <c r="G190" i="1"/>
  <c r="G193" i="1"/>
  <c r="G189" i="1"/>
  <c r="G192" i="1"/>
  <c r="G188" i="1"/>
  <c r="G125" i="1"/>
  <c r="G127" i="1"/>
  <c r="G126" i="1"/>
  <c r="G128" i="1"/>
  <c r="G249" i="1"/>
  <c r="G248" i="1"/>
  <c r="G124" i="1"/>
  <c r="G246" i="1"/>
  <c r="G65" i="1"/>
  <c r="G122" i="1"/>
  <c r="G119" i="1"/>
  <c r="G121" i="1"/>
  <c r="G118" i="1"/>
  <c r="G120" i="1"/>
  <c r="G115" i="1"/>
  <c r="G117" i="1"/>
  <c r="G114" i="1"/>
  <c r="G101" i="1"/>
  <c r="G116" i="1"/>
  <c r="G253" i="1"/>
  <c r="G254" i="1"/>
  <c r="G21" i="1"/>
  <c r="G99" i="1"/>
  <c r="G236" i="1" l="1"/>
  <c r="G244" i="1"/>
  <c r="G47" i="1"/>
  <c r="G113" i="1"/>
  <c r="G22" i="1"/>
  <c r="G251" i="1"/>
  <c r="G250" i="1"/>
  <c r="G247" i="1"/>
  <c r="G163" i="1"/>
  <c r="G111" i="1"/>
  <c r="G112" i="1"/>
  <c r="G102" i="1"/>
  <c r="G239" i="1"/>
  <c r="G108" i="1"/>
  <c r="G107" i="1"/>
  <c r="G109" i="1"/>
  <c r="G16" i="1"/>
  <c r="G56" i="1"/>
  <c r="G106" i="1"/>
  <c r="G89" i="1"/>
  <c r="G59" i="1"/>
  <c r="G105" i="1"/>
  <c r="G235" i="1"/>
  <c r="G206" i="1"/>
  <c r="G103" i="1"/>
  <c r="G104" i="1"/>
  <c r="G97" i="1"/>
  <c r="G6" i="1"/>
  <c r="G229" i="1" l="1"/>
  <c r="G234" i="1" l="1"/>
  <c r="G98" i="1"/>
  <c r="G93" i="1"/>
  <c r="G100" i="1"/>
  <c r="G92" i="1"/>
  <c r="G25" i="1"/>
  <c r="G74" i="1"/>
  <c r="G71" i="1"/>
  <c r="G60" i="1"/>
  <c r="G31" i="1"/>
  <c r="G33" i="1"/>
  <c r="G96" i="1"/>
  <c r="G80" i="1"/>
  <c r="G36" i="1"/>
  <c r="G78" i="1"/>
  <c r="G77" i="1"/>
  <c r="G95" i="1"/>
  <c r="G55" i="1"/>
  <c r="G23" i="1"/>
  <c r="G73" i="1"/>
  <c r="G39" i="1"/>
  <c r="G34" i="1"/>
  <c r="G35" i="1"/>
  <c r="G91" i="1"/>
  <c r="G48" i="1"/>
  <c r="G68" i="1"/>
  <c r="G67" i="1"/>
  <c r="G40" i="1"/>
  <c r="G62" i="1"/>
  <c r="G79" i="1"/>
  <c r="G90" i="1"/>
  <c r="G57" i="1"/>
  <c r="G18" i="1"/>
  <c r="G51" i="1"/>
  <c r="G86" i="1"/>
  <c r="G54" i="1"/>
  <c r="G37" i="1"/>
  <c r="G84" i="1"/>
  <c r="G17" i="1"/>
  <c r="G43" i="1"/>
  <c r="G45" i="1"/>
  <c r="G49" i="1"/>
  <c r="G14" i="1"/>
  <c r="G29" i="1"/>
  <c r="G44" i="1"/>
  <c r="G61" i="1"/>
  <c r="G7" i="1"/>
  <c r="G75" i="1"/>
  <c r="G83" i="1"/>
  <c r="G10" i="1"/>
  <c r="G85" i="1"/>
  <c r="G12" i="1"/>
  <c r="G70" i="1"/>
  <c r="G82" i="1"/>
  <c r="G8" i="1"/>
  <c r="G46" i="1"/>
  <c r="G20" i="1"/>
  <c r="G69" i="1"/>
  <c r="G30" i="1"/>
  <c r="G76" i="1"/>
  <c r="G72" i="1"/>
  <c r="G88" i="1"/>
  <c r="G64" i="1"/>
  <c r="G15" i="1"/>
  <c r="G66" i="1"/>
  <c r="G9" i="1"/>
  <c r="G13" i="1"/>
  <c r="G53" i="1"/>
  <c r="G63" i="1"/>
  <c r="G11" i="1"/>
  <c r="G52" i="1"/>
  <c r="G87" i="1"/>
  <c r="G27" i="1"/>
  <c r="G42" i="1"/>
  <c r="G19" i="1"/>
  <c r="G32" i="1"/>
  <c r="G24" i="1"/>
  <c r="G50" i="1"/>
  <c r="G28" i="1"/>
  <c r="G41" i="1"/>
  <c r="G81" i="1"/>
  <c r="G94" i="1"/>
  <c r="G153" i="1"/>
  <c r="G154" i="1"/>
  <c r="G157" i="1"/>
  <c r="G160" i="1"/>
  <c r="G155" i="1"/>
  <c r="G156" i="1"/>
  <c r="G159" i="1"/>
  <c r="G161" i="1"/>
  <c r="G5" i="1"/>
  <c r="G259" i="1"/>
  <c r="G202" i="1"/>
  <c r="G204" i="1"/>
  <c r="G203" i="1"/>
  <c r="G201" i="1"/>
  <c r="G200" i="1"/>
  <c r="G205" i="1"/>
  <c r="F143" i="4"/>
  <c r="G135" i="4" l="1"/>
  <c r="G138" i="4"/>
  <c r="G142" i="4"/>
  <c r="G7" i="4"/>
  <c r="G110" i="4"/>
  <c r="G32" i="4"/>
  <c r="G86" i="4"/>
  <c r="G132" i="4"/>
  <c r="G57" i="4"/>
  <c r="G37" i="4"/>
  <c r="G159" i="4"/>
  <c r="G196" i="4"/>
  <c r="G75" i="4"/>
  <c r="G46" i="4"/>
  <c r="G63" i="4"/>
  <c r="G61" i="4"/>
  <c r="G106" i="4"/>
  <c r="G203" i="4"/>
  <c r="G17" i="4"/>
  <c r="G123" i="4"/>
  <c r="G22" i="4"/>
  <c r="G74" i="4"/>
  <c r="G104" i="4"/>
  <c r="G81" i="4"/>
  <c r="G168" i="4"/>
  <c r="G77" i="4"/>
  <c r="G197" i="4"/>
  <c r="G68" i="4"/>
  <c r="G94" i="4"/>
  <c r="G119" i="4"/>
  <c r="G45" i="4"/>
  <c r="G96" i="4"/>
  <c r="G97" i="4"/>
  <c r="G21" i="4"/>
  <c r="G38" i="4"/>
  <c r="G162" i="4"/>
  <c r="G43" i="4"/>
  <c r="G100" i="4"/>
  <c r="G199" i="4"/>
  <c r="G41" i="4"/>
  <c r="G27" i="4"/>
  <c r="G60" i="4"/>
  <c r="G42" i="4"/>
  <c r="G184" i="4"/>
  <c r="G179" i="4"/>
  <c r="G84" i="4"/>
  <c r="G158" i="4"/>
  <c r="G64" i="4"/>
  <c r="G127" i="4"/>
  <c r="G202" i="4"/>
  <c r="G148" i="4"/>
  <c r="G126" i="4"/>
  <c r="G139" i="4"/>
  <c r="G70" i="4"/>
  <c r="G24" i="4"/>
  <c r="G35" i="4"/>
  <c r="G108" i="4"/>
  <c r="G98" i="4"/>
  <c r="G99" i="4"/>
  <c r="G169" i="4"/>
  <c r="G29" i="4"/>
  <c r="G48" i="4"/>
  <c r="G67" i="4"/>
  <c r="G23" i="4"/>
  <c r="G157" i="4"/>
  <c r="G5" i="4"/>
  <c r="G59" i="4"/>
  <c r="G107" i="4"/>
  <c r="G8" i="4"/>
  <c r="G128" i="4"/>
  <c r="G192" i="4"/>
  <c r="G117" i="4"/>
  <c r="G136" i="4"/>
  <c r="G13" i="4"/>
  <c r="G19" i="4"/>
  <c r="G80" i="4"/>
  <c r="G187" i="4"/>
  <c r="G178" i="4"/>
  <c r="G141" i="4"/>
  <c r="G20" i="4"/>
  <c r="G156" i="4"/>
  <c r="G175" i="4"/>
  <c r="G198" i="4"/>
  <c r="G193" i="4"/>
  <c r="G15" i="4"/>
  <c r="G73" i="4"/>
  <c r="G12" i="4"/>
  <c r="G205" i="4"/>
  <c r="G101" i="4"/>
  <c r="G200" i="4"/>
  <c r="G124" i="4"/>
  <c r="G83" i="4"/>
  <c r="G47" i="4"/>
  <c r="G180" i="4"/>
  <c r="G16" i="4"/>
  <c r="G78" i="4"/>
  <c r="G71" i="4"/>
  <c r="G76" i="4"/>
  <c r="G160" i="4"/>
  <c r="G69" i="4"/>
  <c r="G50" i="4"/>
  <c r="G122" i="4"/>
  <c r="G167" i="4"/>
  <c r="G137" i="4"/>
  <c r="G62" i="4"/>
  <c r="G114" i="4"/>
  <c r="G120" i="4"/>
  <c r="G18" i="4"/>
  <c r="G118" i="4"/>
  <c r="G201" i="4"/>
  <c r="G66" i="4"/>
  <c r="G143" i="4"/>
  <c r="G105" i="4"/>
  <c r="G92" i="4"/>
  <c r="G58" i="4"/>
  <c r="G115" i="4"/>
  <c r="G6" i="4"/>
  <c r="G93" i="4"/>
  <c r="G91" i="4"/>
  <c r="G87" i="4"/>
  <c r="G26" i="4"/>
  <c r="G33" i="4"/>
  <c r="G116" i="4"/>
  <c r="G176" i="4"/>
  <c r="G44" i="4"/>
  <c r="G65" i="4"/>
  <c r="G89" i="4"/>
  <c r="G79" i="4"/>
  <c r="G103" i="4"/>
  <c r="G31" i="4"/>
  <c r="G36" i="4"/>
  <c r="G174" i="4"/>
  <c r="G134" i="4"/>
  <c r="G194" i="4"/>
  <c r="G177" i="4"/>
  <c r="G72" i="4"/>
  <c r="G28" i="4"/>
  <c r="G49" i="4"/>
  <c r="G39" i="4"/>
  <c r="G40" i="4"/>
  <c r="G185" i="4"/>
  <c r="G53" i="4"/>
  <c r="G88" i="4"/>
  <c r="G186" i="4"/>
  <c r="G9" i="4"/>
  <c r="G90" i="4"/>
  <c r="G11" i="4"/>
  <c r="G147" i="4"/>
  <c r="G109" i="4"/>
  <c r="G125" i="4"/>
  <c r="G161" i="4"/>
  <c r="G14" i="4"/>
  <c r="G10" i="4"/>
  <c r="G56" i="4"/>
  <c r="G140" i="4"/>
  <c r="G102" i="4"/>
  <c r="G54" i="4"/>
  <c r="G121" i="4"/>
  <c r="G30" i="4"/>
  <c r="G55" i="4"/>
  <c r="G82" i="4"/>
  <c r="G95" i="4"/>
  <c r="G52" i="4"/>
  <c r="G85" i="4"/>
  <c r="G195" i="4"/>
  <c r="G188" i="4"/>
  <c r="G25" i="4"/>
  <c r="G133" i="4"/>
  <c r="G34" i="4"/>
  <c r="G173" i="4"/>
  <c r="G51" i="4"/>
  <c r="G166" i="4"/>
</calcChain>
</file>

<file path=xl/sharedStrings.xml><?xml version="1.0" encoding="utf-8"?>
<sst xmlns="http://schemas.openxmlformats.org/spreadsheetml/2006/main" count="1492" uniqueCount="674">
  <si>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</si>
  <si>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</si>
  <si>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</si>
  <si>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</si>
  <si>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</si>
  <si>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</si>
  <si>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</si>
  <si>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</si>
  <si>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</si>
  <si>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</si>
  <si>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</si>
  <si>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</si>
  <si>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</si>
  <si>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</si>
  <si>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</si>
  <si>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</si>
  <si>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</si>
  <si>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</si>
  <si>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</si>
  <si>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</si>
  <si>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</si>
  <si>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</si>
  <si>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</si>
  <si>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</si>
  <si>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</si>
  <si>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</si>
  <si>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</si>
  <si>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</si>
  <si>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</si>
  <si>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</si>
  <si>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</si>
  <si>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</si>
  <si>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</si>
  <si>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</si>
  <si>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</si>
  <si>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</si>
  <si>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</si>
  <si>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</si>
  <si>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</si>
  <si>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</si>
  <si>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</si>
  <si>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</si>
  <si>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</si>
  <si>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</si>
  <si>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</si>
  <si>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</si>
  <si>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</si>
  <si>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</si>
  <si>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</si>
  <si>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</si>
  <si>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</si>
  <si>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</si>
  <si>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</si>
  <si>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</si>
  <si>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</si>
  <si>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</si>
  <si>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</si>
  <si>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</si>
  <si>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</si>
  <si>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</si>
  <si>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</si>
  <si>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</si>
  <si>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</si>
  <si>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</si>
  <si>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</si>
  <si>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</si>
  <si>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</si>
  <si>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</si>
  <si>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</si>
  <si>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</si>
  <si>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</si>
  <si>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RU000A0JXQK2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</si>
  <si>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</si>
  <si>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</si>
  <si>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</si>
  <si>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</si>
  <si>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</si>
  <si>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</si>
  <si>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</si>
  <si>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</si>
  <si>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</si>
  <si>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</si>
  <si>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</si>
  <si>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</si>
  <si>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</si>
  <si>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</si>
  <si>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</si>
  <si>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</si>
  <si>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</si>
  <si>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</si>
  <si>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</si>
  <si>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</si>
  <si>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</si>
  <si>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</si>
  <si>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</si>
  <si>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</si>
  <si>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</si>
  <si>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</si>
  <si>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</si>
  <si>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</si>
  <si>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</si>
  <si>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</si>
  <si>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</si>
  <si>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</si>
  <si>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</si>
  <si>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</si>
  <si>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</si>
  <si>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</si>
  <si>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</si>
  <si>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</si>
  <si>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</si>
  <si>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</si>
  <si>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</si>
  <si>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</si>
  <si>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</si>
  <si>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</si>
  <si>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</si>
  <si>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</si>
  <si>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</si>
  <si>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</si>
  <si>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</si>
  <si>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</si>
  <si>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</si>
  <si>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</si>
  <si>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</si>
  <si>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</si>
  <si>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</si>
  <si>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</si>
  <si>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</si>
  <si>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</si>
  <si>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</si>
  <si>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</si>
  <si>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</si>
  <si>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</si>
  <si>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</si>
  <si>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</si>
  <si>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</si>
  <si>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</si>
  <si>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</si>
  <si>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</si>
  <si>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</si>
  <si>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</si>
  <si>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</si>
  <si>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</si>
  <si>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</si>
  <si>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</si>
  <si>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</si>
  <si>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</si>
  <si>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</si>
  <si>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</si>
  <si>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</si>
  <si>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</si>
  <si>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</si>
  <si>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</si>
  <si>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</si>
  <si>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</si>
  <si>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</si>
  <si>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</si>
  <si>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</si>
  <si>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</si>
  <si>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</si>
  <si>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</si>
  <si>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</si>
  <si>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</si>
  <si>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</si>
  <si>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</si>
  <si>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</si>
  <si>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</si>
  <si>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</si>
  <si>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</si>
  <si>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</si>
  <si>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</si>
  <si>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</si>
  <si>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</si>
  <si>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</si>
  <si>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</si>
  <si>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</si>
  <si>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</si>
  <si>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</si>
  <si>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</si>
  <si>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</si>
  <si>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</si>
  <si>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</si>
  <si>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</si>
  <si>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</si>
  <si>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</si>
  <si>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</si>
  <si>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</si>
  <si>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</si>
  <si>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</si>
  <si>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</si>
  <si>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</si>
  <si>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</si>
  <si>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</si>
  <si>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</si>
  <si>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</si>
  <si>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</si>
  <si>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</si>
  <si>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</si>
  <si>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</si>
  <si>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</si>
  <si>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</si>
  <si>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</si>
  <si>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</si>
  <si>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</si>
  <si>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</si>
  <si>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</si>
  <si>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</si>
  <si>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</si>
  <si>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</si>
  <si>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</si>
  <si>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</si>
  <si>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</si>
  <si>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</si>
  <si>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</si>
  <si>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</si>
  <si>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</si>
  <si>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</si>
  <si>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</si>
  <si>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</si>
  <si>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</si>
  <si>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</si>
  <si>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</si>
  <si>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</si>
  <si>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</si>
  <si>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</si>
  <si>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</si>
  <si>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</si>
  <si>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</si>
  <si>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</si>
  <si>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</si>
  <si>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</si>
  <si>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</si>
  <si>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</si>
  <si>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</si>
  <si>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</si>
  <si>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</si>
  <si>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</si>
  <si>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</si>
  <si>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</si>
  <si>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</si>
  <si>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</si>
  <si>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</si>
  <si>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</si>
  <si>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</si>
  <si>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</si>
  <si>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</si>
  <si>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</si>
  <si>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</si>
  <si>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</si>
  <si>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</si>
  <si>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</si>
  <si>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</si>
  <si>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</si>
  <si>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</si>
  <si>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</si>
  <si>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</si>
  <si>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</si>
  <si>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</si>
  <si>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</si>
  <si>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</si>
  <si>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</si>
  <si>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</si>
  <si>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</si>
  <si>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</si>
  <si>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</si>
  <si>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</si>
  <si>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</si>
  <si>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</si>
  <si>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</si>
  <si>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</si>
  <si>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</si>
  <si>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</si>
  <si>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</si>
  <si>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</si>
  <si>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</si>
  <si>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</si>
  <si>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</si>
  <si>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</si>
  <si>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</si>
  <si>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</si>
  <si>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</si>
  <si>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</si>
  <si>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</si>
  <si>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</si>
  <si>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</si>
  <si>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</si>
  <si>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</si>
  <si>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</si>
  <si>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</si>
  <si>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</si>
  <si>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</si>
  <si>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</si>
  <si>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</si>
  <si>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</si>
  <si>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</si>
  <si>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</si>
  <si>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</si>
  <si>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</si>
  <si>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</si>
  <si>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</si>
  <si>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</si>
  <si>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</si>
  <si>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</si>
  <si>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</si>
  <si>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</si>
  <si>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</si>
  <si>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</si>
  <si>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</si>
  <si>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</si>
  <si>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</si>
  <si>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</si>
  <si>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</si>
  <si>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</si>
  <si>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</si>
  <si>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</si>
  <si>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</si>
  <si>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</si>
  <si>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</si>
  <si>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</si>
  <si>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</si>
  <si>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</si>
  <si>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</si>
  <si>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</si>
  <si>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</si>
  <si>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</si>
  <si>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</si>
  <si>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</si>
  <si>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</si>
  <si>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</si>
  <si>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</si>
  <si>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</si>
  <si>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</si>
  <si>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</si>
  <si>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</si>
  <si>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</si>
  <si>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</si>
  <si>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</si>
  <si>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</si>
  <si>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</si>
  <si>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</si>
  <si>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</si>
  <si>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</si>
  <si>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</si>
  <si>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</si>
  <si>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</si>
  <si>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</si>
  <si>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</si>
  <si>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</si>
  <si>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</si>
  <si>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</si>
  <si>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</si>
  <si>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</si>
  <si>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</si>
  <si>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</si>
  <si>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</si>
  <si>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</si>
  <si>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</si>
  <si>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</si>
  <si>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</si>
  <si>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</si>
  <si>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</si>
  <si>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</si>
  <si>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</si>
  <si>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</si>
  <si>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</si>
  <si>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</si>
  <si>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</si>
  <si>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</si>
  <si>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</si>
  <si>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</si>
  <si>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</si>
  <si>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</si>
  <si>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</si>
  <si>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</si>
  <si>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</si>
  <si>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</si>
  <si>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</si>
  <si>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</si>
  <si>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</si>
  <si>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</si>
  <si>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</si>
  <si>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</si>
  <si>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</si>
  <si>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</si>
  <si>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</si>
  <si>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</si>
  <si>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</si>
  <si>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</si>
  <si>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</si>
  <si>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</si>
  <si>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</si>
  <si>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</si>
  <si>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</si>
  <si>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</si>
  <si>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</si>
  <si>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</si>
  <si>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</si>
  <si>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</si>
  <si>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</si>
  <si>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</si>
  <si>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</si>
  <si>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</si>
  <si>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</si>
  <si>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</si>
  <si>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</si>
  <si>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</si>
  <si>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</si>
  <si>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</si>
  <si>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</si>
  <si>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</si>
  <si>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</si>
  <si>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</si>
  <si>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</si>
  <si>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</si>
  <si>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</si>
  <si>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</si>
  <si>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</si>
  <si>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</si>
  <si>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</si>
  <si>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</si>
  <si>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</si>
  <si>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</si>
  <si>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</si>
  <si>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</si>
  <si>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</si>
  <si>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</si>
  <si>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</si>
  <si>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</si>
  <si>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</si>
  <si>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</si>
  <si>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</si>
  <si>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</si>
  <si>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</si>
  <si>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</si>
  <si>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</si>
  <si>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</si>
  <si>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</si>
  <si>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</si>
  <si>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</si>
  <si>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</si>
  <si>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</si>
  <si>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</si>
  <si>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</si>
  <si>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</si>
  <si>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</si>
  <si>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</si>
  <si>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</si>
  <si>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</si>
  <si>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</si>
  <si>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</si>
  <si>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</si>
  <si>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</si>
  <si>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</si>
  <si>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</si>
  <si>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</si>
  <si>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</si>
  <si>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</si>
  <si>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</si>
  <si>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</si>
  <si>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</si>
  <si>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</si>
  <si>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</si>
  <si>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</si>
  <si>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</si>
  <si>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</si>
  <si>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</si>
  <si>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</si>
  <si>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</si>
  <si>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</si>
  <si>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</si>
  <si>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</si>
  <si>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</si>
  <si>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</si>
  <si>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</si>
  <si>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</si>
  <si>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</si>
  <si>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</si>
  <si>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</si>
  <si>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</si>
  <si>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</si>
  <si>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</si>
  <si>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</si>
  <si>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</si>
  <si>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</si>
  <si>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</si>
  <si>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</si>
  <si>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</si>
  <si>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</si>
  <si>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</si>
  <si>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</si>
  <si>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</si>
  <si>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</si>
  <si>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</si>
  <si>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</si>
  <si>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</si>
  <si>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</si>
  <si>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</si>
  <si>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</si>
  <si>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</si>
  <si>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</si>
  <si>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</si>
  <si>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</si>
  <si>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</si>
  <si>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</si>
  <si>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</si>
  <si>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</si>
  <si>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</si>
  <si>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</si>
  <si>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</si>
  <si>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</si>
  <si>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</si>
  <si>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</si>
  <si>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</si>
  <si>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</si>
  <si>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</si>
  <si>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</si>
  <si>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</si>
  <si>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</si>
  <si>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</si>
  <si>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</si>
  <si>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</si>
  <si>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</si>
  <si>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</si>
  <si>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</si>
  <si>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</si>
  <si>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</si>
  <si>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</si>
  <si>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</si>
  <si>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</si>
  <si>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</si>
  <si>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</si>
  <si>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</si>
  <si>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</si>
  <si>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</si>
  <si>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</si>
  <si>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</si>
  <si>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</si>
  <si>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</si>
  <si>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</si>
  <si>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</si>
  <si>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</si>
  <si>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</si>
  <si>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</si>
  <si>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</si>
  <si>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</si>
  <si>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</si>
  <si>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</si>
  <si>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</si>
  <si>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</si>
  <si>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</si>
  <si>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</si>
  <si>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</si>
  <si>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</si>
  <si>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</si>
  <si>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</si>
  <si>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</si>
  <si>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</si>
  <si>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частичное погашение номинала облигации ПАО "Группа ЛСР" 4B02-04-55234-E-001P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</si>
  <si>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</si>
  <si>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</si>
  <si>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</si>
  <si>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</si>
  <si>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</si>
  <si>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</si>
  <si>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</si>
  <si>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</si>
  <si>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</si>
  <si>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</si>
  <si>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</si>
  <si>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</si>
  <si>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</si>
  <si>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</si>
  <si>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</si>
  <si>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</si>
  <si>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</si>
  <si>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RU000A106E90</t>
  </si>
  <si>
    <t>облигации федерального займа РФ 26243RMFS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</si>
  <si>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</si>
  <si>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</si>
  <si>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</si>
  <si>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</si>
  <si>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</si>
  <si>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</si>
  <si>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</si>
  <si>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</si>
  <si>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</si>
  <si>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</si>
  <si>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"Лукойл" (ПАО) 1-01-00077-A )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</si>
  <si>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</si>
  <si>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</si>
  <si>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</si>
  <si>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</si>
  <si>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</si>
  <si>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</si>
  <si>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</si>
  <si>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</si>
  <si>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</si>
  <si>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</si>
  <si>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</si>
  <si>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</si>
  <si>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</si>
  <si>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</si>
  <si>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RU000A0JKQU8</t>
  </si>
  <si>
    <t>акции обыкновенные ПАО Магнит" 1-01-60525-P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</si>
  <si>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</si>
  <si>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</si>
  <si>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</si>
  <si>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</si>
  <si>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</si>
  <si>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</si>
  <si>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ПАО Росбанк</t>
  </si>
  <si>
    <t>42004810643240000044</t>
  </si>
  <si>
    <t>42003810143240000095</t>
  </si>
  <si>
    <t>42005810725200000004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</si>
  <si>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</si>
  <si>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</si>
  <si>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</si>
  <si>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</si>
  <si>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</si>
  <si>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</si>
  <si>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42005810300480054301</t>
  </si>
  <si>
    <t>42004810400020000451</t>
  </si>
  <si>
    <t>42004810326800000488</t>
  </si>
  <si>
    <t>42004810126800000484</t>
  </si>
  <si>
    <t xml:space="preserve">начисленный процентный доход по подтверждению №14 от 26.03.2024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</si>
  <si>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№15 от 26.03.2024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</si>
  <si>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№12 от 26.03.2024 к Генеральному соглашению №М66-4785/2016 от 15.06.2016 о порядке поддержания МНО на счетах 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</si>
  <si>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</si>
  <si>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</si>
  <si>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</si>
  <si>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</si>
  <si>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</si>
  <si>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</si>
  <si>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</si>
  <si>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</si>
  <si>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</si>
  <si>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</si>
  <si>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42004810526800000505</t>
  </si>
  <si>
    <t>42004810200020000457</t>
  </si>
  <si>
    <t>42004810000001876493</t>
  </si>
  <si>
    <t>42004810825200000031</t>
  </si>
  <si>
    <t xml:space="preserve">начисленный процентный доход по подтверждению №16 от 26.03.2024 к Генеральному соглашению №М22-4785/2015 от 12.05.2015 о порядке поддержания МНО на счетах </t>
  </si>
  <si>
    <t>Состав инвестиционного портфеля фонда по обязательному пенсионному страхованию на 27.04.2024</t>
  </si>
  <si>
    <t>RU000A1085D5</t>
  </si>
  <si>
    <t>облигации ПАО "РОСТЕЛЕКОМ" 4B02-14-00124-A-002P</t>
  </si>
  <si>
    <t>RU000A0ZZ1N0</t>
  </si>
  <si>
    <t>облигации АО "ДОМ.РФ" 4B02-03-00739-A-001P</t>
  </si>
  <si>
    <t>RU000A1051T3</t>
  </si>
  <si>
    <t>облигации ПАО "МТС" 4B02-22-04715-A-001P</t>
  </si>
  <si>
    <t>RU0007288411</t>
  </si>
  <si>
    <t>акции обыкновенные ПАО "ГМК "Норильский никель" 1-01-40155-F</t>
  </si>
  <si>
    <t>42005810226800000367</t>
  </si>
  <si>
    <t>RU000A0JTK38</t>
  </si>
  <si>
    <t>RU000A0JVW48</t>
  </si>
  <si>
    <t>оплата комиссий по сделкам Т+  (покупка облигаций 4B02-10-03349-B-002P)</t>
  </si>
  <si>
    <t>Состав средств пенсионных резервов фонда на 27.04.2024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</si>
  <si>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</si>
  <si>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</si>
  <si>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</si>
  <si>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</si>
  <si>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</si>
  <si>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</si>
  <si>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</si>
  <si>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</si>
  <si>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</si>
  <si>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</si>
  <si>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</si>
  <si>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</si>
  <si>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42005810626800000365</t>
  </si>
  <si>
    <t>42003810300001276493</t>
  </si>
  <si>
    <t>42003810400001176493</t>
  </si>
  <si>
    <t>42004810900001976493</t>
  </si>
  <si>
    <t>RU000A1028E3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</si>
</sst>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"/>
  <sheetViews>
    <sheetView tabSelected="1" topLeftCell="A240" zoomScale="80" zoomScaleNormal="80" workbookViewId="0">
      <selection activeCell="D270" sqref="D270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6" t="s">
        <v>643</v>
      </c>
      <c r="B1" s="147"/>
      <c r="C1" s="147"/>
      <c r="D1" s="147"/>
      <c r="E1" s="147"/>
      <c r="F1" s="147"/>
      <c r="G1" s="147"/>
    </row>
    <row r="2" spans="1:8" ht="18.75" x14ac:dyDescent="0.3">
      <c r="A2" s="4"/>
      <c r="B2" s="4"/>
      <c r="C2" s="4"/>
    </row>
    <row r="3" spans="1:8" x14ac:dyDescent="0.25">
      <c r="A3" s="3" t="s">
        <v>298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208</v>
      </c>
      <c r="B5" s="25" t="s">
        <v>124</v>
      </c>
      <c r="C5" s="25" t="s">
        <v>125</v>
      </c>
      <c r="D5" s="25" t="s">
        <v>344</v>
      </c>
      <c r="E5" s="39">
        <v>5718</v>
      </c>
      <c r="F5" s="7">
        <v>5577394.3799999999</v>
      </c>
      <c r="G5" s="8">
        <f t="shared" ref="G5:G36" si="0">F5/$F$259</f>
        <v>9.9403762909644434E-4</v>
      </c>
      <c r="H5" s="110"/>
    </row>
    <row r="6" spans="1:8" x14ac:dyDescent="0.25">
      <c r="A6" s="103" t="s">
        <v>422</v>
      </c>
      <c r="B6" s="103" t="s">
        <v>100</v>
      </c>
      <c r="C6" s="103" t="s">
        <v>101</v>
      </c>
      <c r="D6" s="103" t="s">
        <v>423</v>
      </c>
      <c r="E6" s="39">
        <v>10000</v>
      </c>
      <c r="F6" s="7">
        <v>9008200</v>
      </c>
      <c r="G6" s="8">
        <f t="shared" si="0"/>
        <v>1.6054969687165266E-3</v>
      </c>
      <c r="H6" s="110"/>
    </row>
    <row r="7" spans="1:8" x14ac:dyDescent="0.25">
      <c r="A7" s="130" t="s">
        <v>293</v>
      </c>
      <c r="B7" s="130" t="s">
        <v>188</v>
      </c>
      <c r="C7" s="9" t="s">
        <v>189</v>
      </c>
      <c r="D7" s="130" t="s">
        <v>48</v>
      </c>
      <c r="E7" s="39">
        <v>4000</v>
      </c>
      <c r="F7" s="7">
        <v>3886600</v>
      </c>
      <c r="G7" s="8">
        <f t="shared" si="0"/>
        <v>6.9269382547164273E-4</v>
      </c>
      <c r="H7" s="110"/>
    </row>
    <row r="8" spans="1:8" x14ac:dyDescent="0.25">
      <c r="A8" s="79" t="s">
        <v>366</v>
      </c>
      <c r="B8" s="79" t="s">
        <v>188</v>
      </c>
      <c r="C8" s="9" t="s">
        <v>189</v>
      </c>
      <c r="D8" s="79" t="s">
        <v>367</v>
      </c>
      <c r="E8" s="39">
        <v>986</v>
      </c>
      <c r="F8" s="7">
        <v>963999.97</v>
      </c>
      <c r="G8" s="8">
        <f t="shared" si="0"/>
        <v>1.718100208341092E-4</v>
      </c>
      <c r="H8" s="110"/>
    </row>
    <row r="9" spans="1:8" x14ac:dyDescent="0.25">
      <c r="A9" s="103" t="s">
        <v>292</v>
      </c>
      <c r="B9" s="103" t="s">
        <v>188</v>
      </c>
      <c r="C9" s="130" t="s">
        <v>189</v>
      </c>
      <c r="D9" s="103" t="s">
        <v>47</v>
      </c>
      <c r="E9" s="39">
        <v>40000</v>
      </c>
      <c r="F9" s="7">
        <v>42852000</v>
      </c>
      <c r="G9" s="8">
        <f t="shared" si="0"/>
        <v>7.637347761310872E-3</v>
      </c>
      <c r="H9" s="110"/>
    </row>
    <row r="10" spans="1:8" ht="30" x14ac:dyDescent="0.25">
      <c r="A10" s="25" t="s">
        <v>234</v>
      </c>
      <c r="B10" s="25" t="s">
        <v>158</v>
      </c>
      <c r="C10" s="103" t="s">
        <v>159</v>
      </c>
      <c r="D10" s="25" t="s">
        <v>74</v>
      </c>
      <c r="E10" s="39">
        <v>53130</v>
      </c>
      <c r="F10" s="7">
        <v>53633141.100000001</v>
      </c>
      <c r="G10" s="8">
        <f t="shared" si="0"/>
        <v>9.5588292287910742E-3</v>
      </c>
      <c r="H10" s="110"/>
    </row>
    <row r="11" spans="1:8" ht="30" x14ac:dyDescent="0.25">
      <c r="A11" s="25" t="s">
        <v>238</v>
      </c>
      <c r="B11" s="25" t="s">
        <v>158</v>
      </c>
      <c r="C11" s="25" t="s">
        <v>159</v>
      </c>
      <c r="D11" s="33" t="s">
        <v>334</v>
      </c>
      <c r="E11" s="39">
        <v>18</v>
      </c>
      <c r="F11" s="7">
        <v>18174.060000000001</v>
      </c>
      <c r="G11" s="8">
        <f t="shared" si="0"/>
        <v>3.2390930751173683E-6</v>
      </c>
      <c r="H11" s="110"/>
    </row>
    <row r="12" spans="1:8" x14ac:dyDescent="0.25">
      <c r="A12" s="72" t="s">
        <v>36</v>
      </c>
      <c r="B12" s="72" t="s">
        <v>100</v>
      </c>
      <c r="C12" s="72" t="s">
        <v>101</v>
      </c>
      <c r="D12" s="130" t="s">
        <v>84</v>
      </c>
      <c r="E12" s="39">
        <v>81337</v>
      </c>
      <c r="F12" s="7">
        <v>84867025.799999997</v>
      </c>
      <c r="G12" s="8">
        <f t="shared" si="0"/>
        <v>1.5125524818042144E-2</v>
      </c>
      <c r="H12" s="110"/>
    </row>
    <row r="13" spans="1:8" x14ac:dyDescent="0.25">
      <c r="A13" s="61" t="s">
        <v>37</v>
      </c>
      <c r="B13" s="61" t="s">
        <v>100</v>
      </c>
      <c r="C13" s="69" t="s">
        <v>101</v>
      </c>
      <c r="D13" s="61" t="s">
        <v>85</v>
      </c>
      <c r="E13" s="39">
        <v>32000</v>
      </c>
      <c r="F13" s="7">
        <v>34015040</v>
      </c>
      <c r="G13" s="8">
        <f t="shared" si="0"/>
        <v>6.0623702416433252E-3</v>
      </c>
      <c r="H13" s="110"/>
    </row>
    <row r="14" spans="1:8" ht="30" x14ac:dyDescent="0.25">
      <c r="A14" s="71" t="s">
        <v>205</v>
      </c>
      <c r="B14" s="71" t="s">
        <v>114</v>
      </c>
      <c r="C14" s="9" t="s">
        <v>115</v>
      </c>
      <c r="D14" s="103" t="s">
        <v>335</v>
      </c>
      <c r="E14" s="39">
        <v>225</v>
      </c>
      <c r="F14" s="7">
        <v>226037.25</v>
      </c>
      <c r="G14" s="8">
        <f t="shared" si="0"/>
        <v>4.0285752946428776E-5</v>
      </c>
      <c r="H14" s="110"/>
    </row>
    <row r="15" spans="1:8" ht="30" x14ac:dyDescent="0.25">
      <c r="A15" s="82" t="s">
        <v>227</v>
      </c>
      <c r="B15" s="82" t="s">
        <v>146</v>
      </c>
      <c r="C15" s="130" t="s">
        <v>147</v>
      </c>
      <c r="D15" s="82" t="s">
        <v>56</v>
      </c>
      <c r="E15" s="39">
        <v>34629</v>
      </c>
      <c r="F15" s="7">
        <v>32938758.510000002</v>
      </c>
      <c r="G15" s="8">
        <f t="shared" si="0"/>
        <v>5.8705487157357404E-3</v>
      </c>
      <c r="H15" s="110"/>
    </row>
    <row r="16" spans="1:8" ht="30" x14ac:dyDescent="0.25">
      <c r="A16" s="71" t="s">
        <v>440</v>
      </c>
      <c r="B16" s="71" t="s">
        <v>176</v>
      </c>
      <c r="C16" s="71" t="s">
        <v>177</v>
      </c>
      <c r="D16" s="71" t="s">
        <v>441</v>
      </c>
      <c r="E16" s="39">
        <v>1455</v>
      </c>
      <c r="F16" s="7">
        <v>1546752.3</v>
      </c>
      <c r="G16" s="8">
        <f t="shared" si="0"/>
        <v>2.7567173564145065E-4</v>
      </c>
      <c r="H16" s="110"/>
    </row>
    <row r="17" spans="1:8" x14ac:dyDescent="0.25">
      <c r="A17" s="92" t="s">
        <v>376</v>
      </c>
      <c r="B17" s="92" t="s">
        <v>100</v>
      </c>
      <c r="C17" s="92" t="s">
        <v>101</v>
      </c>
      <c r="D17" s="92" t="s">
        <v>374</v>
      </c>
      <c r="E17" s="39">
        <v>13000</v>
      </c>
      <c r="F17" s="7">
        <v>11668800</v>
      </c>
      <c r="G17" s="8">
        <f t="shared" si="0"/>
        <v>2.0796855119290651E-3</v>
      </c>
      <c r="H17" s="110"/>
    </row>
    <row r="18" spans="1:8" ht="28.5" customHeight="1" x14ac:dyDescent="0.25">
      <c r="A18" s="25" t="s">
        <v>228</v>
      </c>
      <c r="B18" s="25" t="s">
        <v>146</v>
      </c>
      <c r="C18" s="69" t="s">
        <v>147</v>
      </c>
      <c r="D18" s="71" t="s">
        <v>342</v>
      </c>
      <c r="E18" s="39">
        <v>7087</v>
      </c>
      <c r="F18" s="7">
        <v>6707987.2400000002</v>
      </c>
      <c r="G18" s="8">
        <f t="shared" si="0"/>
        <v>1.1955388623708554E-3</v>
      </c>
      <c r="H18" s="110"/>
    </row>
    <row r="19" spans="1:8" ht="28.5" customHeight="1" x14ac:dyDescent="0.25">
      <c r="A19" s="122" t="s">
        <v>239</v>
      </c>
      <c r="B19" s="122" t="s">
        <v>162</v>
      </c>
      <c r="C19" s="122" t="s">
        <v>163</v>
      </c>
      <c r="D19" s="122" t="s">
        <v>337</v>
      </c>
      <c r="E19" s="39">
        <v>3030</v>
      </c>
      <c r="F19" s="7">
        <v>3000306</v>
      </c>
      <c r="G19" s="8">
        <f t="shared" si="0"/>
        <v>5.3473304191980716E-4</v>
      </c>
      <c r="H19" s="110"/>
    </row>
    <row r="20" spans="1:8" ht="32.25" customHeight="1" x14ac:dyDescent="0.25">
      <c r="A20" s="89" t="s">
        <v>224</v>
      </c>
      <c r="B20" s="89" t="s">
        <v>146</v>
      </c>
      <c r="C20" s="89" t="s">
        <v>147</v>
      </c>
      <c r="D20" s="89" t="s">
        <v>347</v>
      </c>
      <c r="E20" s="39">
        <v>21096</v>
      </c>
      <c r="F20" s="7">
        <v>22118734.079999998</v>
      </c>
      <c r="G20" s="8">
        <f t="shared" si="0"/>
        <v>3.9421372213413255E-3</v>
      </c>
      <c r="H20" s="110"/>
    </row>
    <row r="21" spans="1:8" ht="33.75" customHeight="1" x14ac:dyDescent="0.25">
      <c r="A21" s="79" t="s">
        <v>27</v>
      </c>
      <c r="B21" s="79" t="s">
        <v>100</v>
      </c>
      <c r="C21" s="79" t="s">
        <v>101</v>
      </c>
      <c r="D21" s="79" t="s">
        <v>75</v>
      </c>
      <c r="E21" s="39">
        <v>17000</v>
      </c>
      <c r="F21" s="7">
        <v>12275870</v>
      </c>
      <c r="G21" s="8">
        <f t="shared" si="0"/>
        <v>2.1878812718809692E-3</v>
      </c>
      <c r="H21" s="110"/>
    </row>
    <row r="22" spans="1:8" ht="30" x14ac:dyDescent="0.25">
      <c r="A22" s="65" t="s">
        <v>459</v>
      </c>
      <c r="B22" s="65" t="s">
        <v>124</v>
      </c>
      <c r="C22" s="69" t="s">
        <v>125</v>
      </c>
      <c r="D22" s="65" t="s">
        <v>458</v>
      </c>
      <c r="E22" s="39">
        <v>20000</v>
      </c>
      <c r="F22" s="7">
        <v>19572800</v>
      </c>
      <c r="G22" s="8">
        <f t="shared" si="0"/>
        <v>3.488385145677808E-3</v>
      </c>
      <c r="H22" s="110"/>
    </row>
    <row r="23" spans="1:8" ht="30" x14ac:dyDescent="0.25">
      <c r="A23" s="69" t="s">
        <v>226</v>
      </c>
      <c r="B23" s="69" t="s">
        <v>146</v>
      </c>
      <c r="C23" s="122" t="s">
        <v>147</v>
      </c>
      <c r="D23" s="69" t="s">
        <v>53</v>
      </c>
      <c r="E23" s="39">
        <v>63997</v>
      </c>
      <c r="F23" s="7">
        <v>59921671.039999999</v>
      </c>
      <c r="G23" s="8">
        <f t="shared" si="0"/>
        <v>1.0679609823843706E-2</v>
      </c>
      <c r="H23" s="110"/>
    </row>
    <row r="24" spans="1:8" x14ac:dyDescent="0.25">
      <c r="A24" s="25" t="s">
        <v>240</v>
      </c>
      <c r="B24" s="25" t="s">
        <v>162</v>
      </c>
      <c r="C24" s="25" t="s">
        <v>163</v>
      </c>
      <c r="D24" s="25" t="s">
        <v>341</v>
      </c>
      <c r="E24" s="39">
        <v>5501</v>
      </c>
      <c r="F24" s="7">
        <v>5495609.0199999996</v>
      </c>
      <c r="G24" s="8">
        <f t="shared" si="0"/>
        <v>9.7946133776572451E-4</v>
      </c>
      <c r="H24" s="110"/>
    </row>
    <row r="25" spans="1:8" ht="30" x14ac:dyDescent="0.25">
      <c r="A25" s="25" t="s">
        <v>235</v>
      </c>
      <c r="B25" s="25" t="s">
        <v>158</v>
      </c>
      <c r="C25" s="103" t="s">
        <v>159</v>
      </c>
      <c r="D25" s="25" t="s">
        <v>71</v>
      </c>
      <c r="E25" s="39">
        <v>79785</v>
      </c>
      <c r="F25" s="7">
        <v>72635466.150000006</v>
      </c>
      <c r="G25" s="8">
        <f t="shared" si="0"/>
        <v>1.2945540810054936E-2</v>
      </c>
      <c r="H25" s="110"/>
    </row>
    <row r="26" spans="1:8" x14ac:dyDescent="0.25">
      <c r="A26" s="103" t="s">
        <v>554</v>
      </c>
      <c r="B26" s="103" t="s">
        <v>110</v>
      </c>
      <c r="C26" s="9" t="s">
        <v>111</v>
      </c>
      <c r="D26" s="103" t="s">
        <v>555</v>
      </c>
      <c r="E26" s="39">
        <v>10546</v>
      </c>
      <c r="F26" s="7">
        <v>10853626.82</v>
      </c>
      <c r="G26" s="8">
        <f t="shared" si="0"/>
        <v>1.9344003196077346E-3</v>
      </c>
      <c r="H26" s="110"/>
    </row>
    <row r="27" spans="1:8" x14ac:dyDescent="0.25">
      <c r="A27" s="25" t="s">
        <v>201</v>
      </c>
      <c r="B27" s="25" t="s">
        <v>110</v>
      </c>
      <c r="C27" s="130" t="s">
        <v>111</v>
      </c>
      <c r="D27" s="25" t="s">
        <v>339</v>
      </c>
      <c r="E27" s="39">
        <v>4731</v>
      </c>
      <c r="F27" s="7">
        <v>4482480.57</v>
      </c>
      <c r="G27" s="8">
        <f t="shared" si="0"/>
        <v>7.988953361898857E-4</v>
      </c>
      <c r="H27" s="110"/>
    </row>
    <row r="28" spans="1:8" ht="30" x14ac:dyDescent="0.25">
      <c r="A28" s="79" t="s">
        <v>209</v>
      </c>
      <c r="B28" s="79" t="s">
        <v>124</v>
      </c>
      <c r="C28" s="79" t="s">
        <v>125</v>
      </c>
      <c r="D28" s="79" t="s">
        <v>65</v>
      </c>
      <c r="E28" s="39">
        <v>17452</v>
      </c>
      <c r="F28" s="7">
        <v>16629312.720000001</v>
      </c>
      <c r="G28" s="8">
        <f t="shared" si="0"/>
        <v>2.9637786865077571E-3</v>
      </c>
      <c r="H28" s="110"/>
    </row>
    <row r="29" spans="1:8" ht="30" x14ac:dyDescent="0.25">
      <c r="A29" s="25" t="s">
        <v>236</v>
      </c>
      <c r="B29" s="25" t="s">
        <v>158</v>
      </c>
      <c r="C29" s="25" t="s">
        <v>159</v>
      </c>
      <c r="D29" s="25" t="s">
        <v>72</v>
      </c>
      <c r="E29" s="39">
        <v>8520</v>
      </c>
      <c r="F29" s="7">
        <v>8279906.4000000004</v>
      </c>
      <c r="G29" s="8">
        <f t="shared" si="0"/>
        <v>1.4756959910366741E-3</v>
      </c>
      <c r="H29" s="110"/>
    </row>
    <row r="30" spans="1:8" ht="30" x14ac:dyDescent="0.25">
      <c r="A30" s="25" t="s">
        <v>210</v>
      </c>
      <c r="B30" s="25" t="s">
        <v>124</v>
      </c>
      <c r="C30" s="69" t="s">
        <v>125</v>
      </c>
      <c r="D30" s="69" t="s">
        <v>348</v>
      </c>
      <c r="E30" s="39">
        <v>57683</v>
      </c>
      <c r="F30" s="7">
        <v>51914700</v>
      </c>
      <c r="G30" s="8">
        <f t="shared" si="0"/>
        <v>9.2525580561963385E-3</v>
      </c>
      <c r="H30" s="110"/>
    </row>
    <row r="31" spans="1:8" x14ac:dyDescent="0.25">
      <c r="A31" s="92" t="s">
        <v>377</v>
      </c>
      <c r="B31" s="92" t="s">
        <v>100</v>
      </c>
      <c r="C31" s="92" t="s">
        <v>101</v>
      </c>
      <c r="D31" s="92" t="s">
        <v>375</v>
      </c>
      <c r="E31" s="39">
        <v>5000</v>
      </c>
      <c r="F31" s="7">
        <v>4008900</v>
      </c>
      <c r="G31" s="8">
        <f t="shared" si="0"/>
        <v>7.1449088584708191E-4</v>
      </c>
      <c r="H31" s="110"/>
    </row>
    <row r="32" spans="1:8" x14ac:dyDescent="0.25">
      <c r="A32" s="89" t="s">
        <v>28</v>
      </c>
      <c r="B32" s="89" t="s">
        <v>100</v>
      </c>
      <c r="C32" s="89" t="s">
        <v>101</v>
      </c>
      <c r="D32" s="89" t="s">
        <v>76</v>
      </c>
      <c r="E32" s="39">
        <v>29000</v>
      </c>
      <c r="F32" s="7">
        <v>20529970</v>
      </c>
      <c r="G32" s="8">
        <f t="shared" si="0"/>
        <v>3.6589778871296405E-3</v>
      </c>
      <c r="H32" s="110"/>
    </row>
    <row r="33" spans="1:8" ht="30" x14ac:dyDescent="0.25">
      <c r="A33" s="25" t="s">
        <v>216</v>
      </c>
      <c r="B33" s="25" t="s">
        <v>128</v>
      </c>
      <c r="C33" s="82" t="s">
        <v>129</v>
      </c>
      <c r="D33" s="25" t="s">
        <v>51</v>
      </c>
      <c r="E33" s="39">
        <v>5000</v>
      </c>
      <c r="F33" s="7">
        <v>4777600</v>
      </c>
      <c r="G33" s="8">
        <f t="shared" si="0"/>
        <v>8.514933413712037E-4</v>
      </c>
      <c r="H33" s="110"/>
    </row>
    <row r="34" spans="1:8" ht="30" x14ac:dyDescent="0.25">
      <c r="A34" s="25" t="s">
        <v>237</v>
      </c>
      <c r="B34" s="25" t="s">
        <v>158</v>
      </c>
      <c r="C34" s="103" t="s">
        <v>159</v>
      </c>
      <c r="D34" s="25" t="s">
        <v>73</v>
      </c>
      <c r="E34" s="39">
        <v>15000</v>
      </c>
      <c r="F34" s="7">
        <v>13256700</v>
      </c>
      <c r="G34" s="8">
        <f t="shared" si="0"/>
        <v>2.3626908444732996E-3</v>
      </c>
      <c r="H34" s="110"/>
    </row>
    <row r="35" spans="1:8" ht="30" x14ac:dyDescent="0.25">
      <c r="A35" s="25" t="s">
        <v>426</v>
      </c>
      <c r="B35" s="25" t="s">
        <v>152</v>
      </c>
      <c r="C35" s="9" t="s">
        <v>153</v>
      </c>
      <c r="D35" s="25" t="s">
        <v>336</v>
      </c>
      <c r="E35" s="39">
        <v>1943</v>
      </c>
      <c r="F35" s="7">
        <v>1854632.36</v>
      </c>
      <c r="G35" s="8">
        <f t="shared" si="0"/>
        <v>3.3054401901196442E-4</v>
      </c>
      <c r="H35" s="110"/>
    </row>
    <row r="36" spans="1:8" x14ac:dyDescent="0.25">
      <c r="A36" s="25" t="s">
        <v>242</v>
      </c>
      <c r="B36" s="25" t="s">
        <v>162</v>
      </c>
      <c r="C36" s="130" t="s">
        <v>163</v>
      </c>
      <c r="D36" s="25" t="s">
        <v>86</v>
      </c>
      <c r="E36" s="39">
        <v>52488</v>
      </c>
      <c r="F36" s="7">
        <v>53403915.600000001</v>
      </c>
      <c r="G36" s="8">
        <f t="shared" si="0"/>
        <v>9.5179752462637626E-3</v>
      </c>
      <c r="H36" s="110"/>
    </row>
    <row r="37" spans="1:8" x14ac:dyDescent="0.25">
      <c r="A37" s="130" t="s">
        <v>38</v>
      </c>
      <c r="B37" s="130" t="s">
        <v>100</v>
      </c>
      <c r="C37" s="130" t="s">
        <v>101</v>
      </c>
      <c r="D37" s="130" t="s">
        <v>60</v>
      </c>
      <c r="E37" s="39">
        <v>112363</v>
      </c>
      <c r="F37" s="7">
        <v>148878136.15000001</v>
      </c>
      <c r="G37" s="8">
        <f t="shared" ref="G37:G68" si="1">F37/$F$259</f>
        <v>2.6533979740346721E-2</v>
      </c>
      <c r="H37" s="110"/>
    </row>
    <row r="38" spans="1:8" x14ac:dyDescent="0.25">
      <c r="A38" s="65" t="s">
        <v>647</v>
      </c>
      <c r="B38" s="65" t="s">
        <v>106</v>
      </c>
      <c r="C38" s="9" t="s">
        <v>107</v>
      </c>
      <c r="D38" s="65" t="s">
        <v>646</v>
      </c>
      <c r="E38" s="39">
        <v>736</v>
      </c>
      <c r="F38" s="7">
        <v>721802.56</v>
      </c>
      <c r="G38" s="8">
        <f t="shared" si="1"/>
        <v>1.2864410449277646E-4</v>
      </c>
      <c r="H38" s="110"/>
    </row>
    <row r="39" spans="1:8" ht="30" x14ac:dyDescent="0.25">
      <c r="A39" s="66" t="s">
        <v>211</v>
      </c>
      <c r="B39" s="66" t="s">
        <v>124</v>
      </c>
      <c r="C39" s="66" t="s">
        <v>125</v>
      </c>
      <c r="D39" s="66" t="s">
        <v>66</v>
      </c>
      <c r="E39" s="39">
        <v>26661</v>
      </c>
      <c r="F39" s="7">
        <v>25312220.010000002</v>
      </c>
      <c r="G39" s="8">
        <f t="shared" si="1"/>
        <v>4.5112999819654108E-3</v>
      </c>
      <c r="H39" s="110"/>
    </row>
    <row r="40" spans="1:8" ht="30" x14ac:dyDescent="0.25">
      <c r="A40" s="65" t="s">
        <v>213</v>
      </c>
      <c r="B40" s="65" t="s">
        <v>124</v>
      </c>
      <c r="C40" s="132" t="s">
        <v>125</v>
      </c>
      <c r="D40" s="65" t="s">
        <v>67</v>
      </c>
      <c r="E40" s="39">
        <v>28470</v>
      </c>
      <c r="F40" s="7">
        <v>29010930</v>
      </c>
      <c r="G40" s="8">
        <f t="shared" si="1"/>
        <v>5.1705068909046583E-3</v>
      </c>
      <c r="H40" s="110"/>
    </row>
    <row r="41" spans="1:8" x14ac:dyDescent="0.25">
      <c r="A41" s="25" t="s">
        <v>358</v>
      </c>
      <c r="B41" s="25" t="s">
        <v>183</v>
      </c>
      <c r="C41" s="9" t="s">
        <v>184</v>
      </c>
      <c r="D41" s="25" t="s">
        <v>353</v>
      </c>
      <c r="E41" s="39">
        <v>47</v>
      </c>
      <c r="F41" s="7">
        <v>44404.66</v>
      </c>
      <c r="G41" s="8">
        <f t="shared" si="1"/>
        <v>7.9140724036864187E-6</v>
      </c>
      <c r="H41" s="110"/>
    </row>
    <row r="42" spans="1:8" x14ac:dyDescent="0.25">
      <c r="A42" s="65" t="s">
        <v>29</v>
      </c>
      <c r="B42" s="65" t="s">
        <v>100</v>
      </c>
      <c r="C42" s="130" t="s">
        <v>101</v>
      </c>
      <c r="D42" s="65" t="s">
        <v>77</v>
      </c>
      <c r="E42" s="39">
        <v>110673</v>
      </c>
      <c r="F42" s="7">
        <v>99034627.319999993</v>
      </c>
      <c r="G42" s="8">
        <f t="shared" si="1"/>
        <v>1.7650562150066704E-2</v>
      </c>
      <c r="H42" s="110"/>
    </row>
    <row r="43" spans="1:8" ht="30" x14ac:dyDescent="0.25">
      <c r="A43" s="82" t="s">
        <v>229</v>
      </c>
      <c r="B43" s="82" t="s">
        <v>146</v>
      </c>
      <c r="C43" s="132" t="s">
        <v>147</v>
      </c>
      <c r="D43" s="82" t="s">
        <v>54</v>
      </c>
      <c r="E43" s="39">
        <v>9426</v>
      </c>
      <c r="F43" s="7">
        <v>8325891.54</v>
      </c>
      <c r="G43" s="8">
        <f t="shared" si="1"/>
        <v>1.4838917463347364E-3</v>
      </c>
      <c r="H43" s="110"/>
    </row>
    <row r="44" spans="1:8" x14ac:dyDescent="0.25">
      <c r="A44" s="82" t="s">
        <v>199</v>
      </c>
      <c r="B44" s="82" t="s">
        <v>106</v>
      </c>
      <c r="C44" s="9" t="s">
        <v>107</v>
      </c>
      <c r="D44" s="82" t="s">
        <v>352</v>
      </c>
      <c r="E44" s="39">
        <v>2500</v>
      </c>
      <c r="F44" s="7">
        <v>2540875</v>
      </c>
      <c r="G44" s="8">
        <f t="shared" si="1"/>
        <v>4.5285041522031086E-4</v>
      </c>
      <c r="H44" s="110"/>
    </row>
    <row r="45" spans="1:8" x14ac:dyDescent="0.25">
      <c r="A45" s="25" t="s">
        <v>30</v>
      </c>
      <c r="B45" s="25" t="s">
        <v>100</v>
      </c>
      <c r="C45" s="25" t="s">
        <v>101</v>
      </c>
      <c r="D45" s="25" t="s">
        <v>78</v>
      </c>
      <c r="E45" s="39">
        <v>84000</v>
      </c>
      <c r="F45" s="7">
        <v>84471240</v>
      </c>
      <c r="G45" s="8">
        <f t="shared" si="1"/>
        <v>1.5054985431465355E-2</v>
      </c>
      <c r="H45" s="110"/>
    </row>
    <row r="46" spans="1:8" x14ac:dyDescent="0.25">
      <c r="A46" s="25" t="s">
        <v>219</v>
      </c>
      <c r="B46" s="25" t="s">
        <v>136</v>
      </c>
      <c r="C46" s="103" t="s">
        <v>137</v>
      </c>
      <c r="D46" s="25" t="s">
        <v>350</v>
      </c>
      <c r="E46" s="39">
        <v>49775</v>
      </c>
      <c r="F46" s="7">
        <v>47269824.25</v>
      </c>
      <c r="G46" s="8">
        <f t="shared" si="1"/>
        <v>8.4247196493348244E-3</v>
      </c>
      <c r="H46" s="110"/>
    </row>
    <row r="47" spans="1:8" x14ac:dyDescent="0.25">
      <c r="A47" s="25" t="s">
        <v>31</v>
      </c>
      <c r="B47" s="25" t="s">
        <v>100</v>
      </c>
      <c r="C47" s="92" t="s">
        <v>101</v>
      </c>
      <c r="D47" s="25" t="s">
        <v>79</v>
      </c>
      <c r="E47" s="39">
        <v>26000</v>
      </c>
      <c r="F47" s="7">
        <v>20237360</v>
      </c>
      <c r="G47" s="8">
        <f t="shared" si="1"/>
        <v>3.6068271280416827E-3</v>
      </c>
      <c r="H47" s="110"/>
    </row>
    <row r="48" spans="1:8" x14ac:dyDescent="0.25">
      <c r="A48" s="25" t="s">
        <v>243</v>
      </c>
      <c r="B48" s="25" t="s">
        <v>168</v>
      </c>
      <c r="C48" s="25" t="s">
        <v>169</v>
      </c>
      <c r="D48" s="25" t="s">
        <v>89</v>
      </c>
      <c r="E48" s="39">
        <v>80000</v>
      </c>
      <c r="F48" s="7">
        <v>81878961.599999994</v>
      </c>
      <c r="G48" s="8">
        <f t="shared" si="1"/>
        <v>1.4592973585228666E-2</v>
      </c>
      <c r="H48" s="110"/>
    </row>
    <row r="49" spans="1:8" x14ac:dyDescent="0.25">
      <c r="A49" s="25" t="s">
        <v>33</v>
      </c>
      <c r="B49" s="25" t="s">
        <v>100</v>
      </c>
      <c r="C49" s="132" t="s">
        <v>101</v>
      </c>
      <c r="D49" s="25" t="s">
        <v>81</v>
      </c>
      <c r="E49" s="39">
        <v>24000</v>
      </c>
      <c r="F49" s="7">
        <v>15616560</v>
      </c>
      <c r="G49" s="8">
        <f t="shared" si="1"/>
        <v>2.78327964985011E-3</v>
      </c>
      <c r="H49" s="110"/>
    </row>
    <row r="50" spans="1:8" x14ac:dyDescent="0.25">
      <c r="A50" s="25" t="s">
        <v>32</v>
      </c>
      <c r="B50" s="25" t="s">
        <v>100</v>
      </c>
      <c r="C50" s="9" t="s">
        <v>101</v>
      </c>
      <c r="D50" s="25" t="s">
        <v>80</v>
      </c>
      <c r="E50" s="39">
        <v>102469</v>
      </c>
      <c r="F50" s="7">
        <v>96168181.189999998</v>
      </c>
      <c r="G50" s="8">
        <f t="shared" si="1"/>
        <v>1.7139686439857763E-2</v>
      </c>
      <c r="H50" s="110"/>
    </row>
    <row r="51" spans="1:8" ht="30" x14ac:dyDescent="0.25">
      <c r="A51" s="25" t="s">
        <v>232</v>
      </c>
      <c r="B51" s="25" t="s">
        <v>152</v>
      </c>
      <c r="C51" s="9" t="s">
        <v>153</v>
      </c>
      <c r="D51" s="25" t="s">
        <v>59</v>
      </c>
      <c r="E51" s="39">
        <v>35060</v>
      </c>
      <c r="F51" s="7">
        <v>32913977.399999999</v>
      </c>
      <c r="G51" s="8">
        <f t="shared" si="1"/>
        <v>5.8661320734557688E-3</v>
      </c>
      <c r="H51" s="110"/>
    </row>
    <row r="52" spans="1:8" ht="30" x14ac:dyDescent="0.25">
      <c r="A52" s="25" t="s">
        <v>244</v>
      </c>
      <c r="B52" s="25" t="s">
        <v>333</v>
      </c>
      <c r="C52" s="9" t="s">
        <v>178</v>
      </c>
      <c r="D52" s="25" t="s">
        <v>43</v>
      </c>
      <c r="E52" s="39">
        <v>23250</v>
      </c>
      <c r="F52" s="7">
        <v>21310252.5</v>
      </c>
      <c r="G52" s="8">
        <f t="shared" si="1"/>
        <v>3.7980446472473724E-3</v>
      </c>
      <c r="H52" s="110"/>
    </row>
    <row r="53" spans="1:8" ht="30" x14ac:dyDescent="0.25">
      <c r="A53" s="25" t="s">
        <v>218</v>
      </c>
      <c r="B53" s="25" t="s">
        <v>132</v>
      </c>
      <c r="C53" s="9" t="s">
        <v>133</v>
      </c>
      <c r="D53" s="25" t="s">
        <v>343</v>
      </c>
      <c r="E53" s="39">
        <v>12197</v>
      </c>
      <c r="F53" s="7">
        <v>12183339.359999999</v>
      </c>
      <c r="G53" s="8">
        <f t="shared" si="1"/>
        <v>2.1713898904692111E-3</v>
      </c>
      <c r="H53" s="110"/>
    </row>
    <row r="54" spans="1:8" x14ac:dyDescent="0.25">
      <c r="A54" s="25" t="s">
        <v>202</v>
      </c>
      <c r="B54" s="25" t="s">
        <v>110</v>
      </c>
      <c r="C54" s="9" t="s">
        <v>111</v>
      </c>
      <c r="D54" s="25" t="s">
        <v>338</v>
      </c>
      <c r="E54" s="39">
        <v>4000</v>
      </c>
      <c r="F54" s="7">
        <v>3755789.52</v>
      </c>
      <c r="G54" s="8">
        <f t="shared" si="1"/>
        <v>6.6937997485594218E-4</v>
      </c>
      <c r="H54" s="110"/>
    </row>
    <row r="55" spans="1:8" ht="30" x14ac:dyDescent="0.25">
      <c r="A55" s="25" t="s">
        <v>223</v>
      </c>
      <c r="B55" s="25" t="s">
        <v>144</v>
      </c>
      <c r="C55" s="9" t="s">
        <v>145</v>
      </c>
      <c r="D55" s="25" t="s">
        <v>346</v>
      </c>
      <c r="E55" s="39">
        <v>341</v>
      </c>
      <c r="F55" s="7">
        <v>331728.21000000002</v>
      </c>
      <c r="G55" s="8">
        <f t="shared" si="1"/>
        <v>5.9122647764565552E-5</v>
      </c>
      <c r="H55" s="110"/>
    </row>
    <row r="56" spans="1:8" x14ac:dyDescent="0.25">
      <c r="A56" s="25" t="s">
        <v>436</v>
      </c>
      <c r="B56" s="25" t="s">
        <v>150</v>
      </c>
      <c r="C56" s="9" t="s">
        <v>151</v>
      </c>
      <c r="D56" s="25" t="s">
        <v>439</v>
      </c>
      <c r="E56" s="50">
        <v>1424</v>
      </c>
      <c r="F56" s="7">
        <v>556470.72</v>
      </c>
      <c r="G56" s="8">
        <f t="shared" si="1"/>
        <v>9.9177644161930573E-5</v>
      </c>
      <c r="H56" s="110"/>
    </row>
    <row r="57" spans="1:8" x14ac:dyDescent="0.25">
      <c r="A57" s="25" t="s">
        <v>356</v>
      </c>
      <c r="B57" s="25" t="s">
        <v>160</v>
      </c>
      <c r="C57" s="9" t="s">
        <v>161</v>
      </c>
      <c r="D57" s="25" t="s">
        <v>354</v>
      </c>
      <c r="E57" s="39">
        <v>69802</v>
      </c>
      <c r="F57" s="7">
        <v>67606727.099999994</v>
      </c>
      <c r="G57" s="8">
        <f t="shared" si="1"/>
        <v>1.204928791810744E-2</v>
      </c>
      <c r="H57" s="110"/>
    </row>
    <row r="58" spans="1:8" ht="30" x14ac:dyDescent="0.25">
      <c r="A58" s="61" t="s">
        <v>536</v>
      </c>
      <c r="B58" s="61" t="s">
        <v>537</v>
      </c>
      <c r="C58" s="9" t="s">
        <v>119</v>
      </c>
      <c r="D58" s="61" t="s">
        <v>535</v>
      </c>
      <c r="E58" s="39">
        <v>34483</v>
      </c>
      <c r="F58" s="7">
        <v>31926430.379999999</v>
      </c>
      <c r="G58" s="8">
        <f t="shared" si="1"/>
        <v>5.6901253521268649E-3</v>
      </c>
      <c r="H58" s="110"/>
    </row>
    <row r="59" spans="1:8" x14ac:dyDescent="0.25">
      <c r="A59" s="25" t="s">
        <v>435</v>
      </c>
      <c r="B59" s="25" t="s">
        <v>150</v>
      </c>
      <c r="C59" s="9" t="s">
        <v>151</v>
      </c>
      <c r="D59" s="130" t="s">
        <v>438</v>
      </c>
      <c r="E59" s="50">
        <v>15054</v>
      </c>
      <c r="F59" s="7">
        <v>5808134.2800000003</v>
      </c>
      <c r="G59" s="8">
        <f t="shared" si="1"/>
        <v>1.0351615173329351E-3</v>
      </c>
      <c r="H59" s="110"/>
    </row>
    <row r="60" spans="1:8" ht="30" x14ac:dyDescent="0.25">
      <c r="A60" s="25" t="s">
        <v>245</v>
      </c>
      <c r="B60" s="25" t="s">
        <v>333</v>
      </c>
      <c r="C60" s="9" t="s">
        <v>178</v>
      </c>
      <c r="D60" s="122" t="s">
        <v>351</v>
      </c>
      <c r="E60" s="39">
        <v>55000</v>
      </c>
      <c r="F60" s="7">
        <v>54774500</v>
      </c>
      <c r="G60" s="8">
        <f t="shared" si="1"/>
        <v>9.7622492521217755E-3</v>
      </c>
      <c r="H60" s="110"/>
    </row>
    <row r="61" spans="1:8" x14ac:dyDescent="0.25">
      <c r="A61" s="25" t="s">
        <v>230</v>
      </c>
      <c r="B61" s="25" t="s">
        <v>148</v>
      </c>
      <c r="C61" s="9" t="s">
        <v>149</v>
      </c>
      <c r="D61" s="25" t="s">
        <v>52</v>
      </c>
      <c r="E61" s="39">
        <v>2000</v>
      </c>
      <c r="F61" s="7">
        <v>1950400</v>
      </c>
      <c r="G61" s="8">
        <f t="shared" si="1"/>
        <v>3.4761231853030718E-4</v>
      </c>
      <c r="H61" s="110"/>
    </row>
    <row r="62" spans="1:8" x14ac:dyDescent="0.25">
      <c r="A62" s="68" t="s">
        <v>294</v>
      </c>
      <c r="B62" s="68" t="s">
        <v>188</v>
      </c>
      <c r="C62" s="9" t="s">
        <v>189</v>
      </c>
      <c r="D62" s="68" t="s">
        <v>49</v>
      </c>
      <c r="E62" s="39">
        <v>13459</v>
      </c>
      <c r="F62" s="7">
        <v>11839478.529999999</v>
      </c>
      <c r="G62" s="8">
        <f t="shared" si="1"/>
        <v>2.1101048923313644E-3</v>
      </c>
      <c r="H62" s="110"/>
    </row>
    <row r="63" spans="1:8" x14ac:dyDescent="0.25">
      <c r="A63" s="109" t="s">
        <v>34</v>
      </c>
      <c r="B63" s="109" t="s">
        <v>100</v>
      </c>
      <c r="C63" s="9" t="s">
        <v>101</v>
      </c>
      <c r="D63" s="109" t="s">
        <v>82</v>
      </c>
      <c r="E63" s="39">
        <v>63000</v>
      </c>
      <c r="F63" s="7">
        <v>50950620</v>
      </c>
      <c r="G63" s="8">
        <f t="shared" si="1"/>
        <v>9.0807337719219852E-3</v>
      </c>
      <c r="H63" s="110"/>
    </row>
    <row r="64" spans="1:8" ht="30" x14ac:dyDescent="0.25">
      <c r="A64" s="25" t="s">
        <v>206</v>
      </c>
      <c r="B64" s="25" t="s">
        <v>120</v>
      </c>
      <c r="C64" s="9" t="s">
        <v>121</v>
      </c>
      <c r="D64" s="103" t="s">
        <v>92</v>
      </c>
      <c r="E64" s="39">
        <v>3850</v>
      </c>
      <c r="F64" s="7">
        <v>1431381.88</v>
      </c>
      <c r="G64" s="8">
        <f t="shared" si="1"/>
        <v>2.5510970775690625E-4</v>
      </c>
      <c r="H64" s="110"/>
    </row>
    <row r="65" spans="1:8" x14ac:dyDescent="0.25">
      <c r="A65" s="25" t="s">
        <v>481</v>
      </c>
      <c r="B65" s="25" t="s">
        <v>102</v>
      </c>
      <c r="C65" s="9" t="s">
        <v>103</v>
      </c>
      <c r="D65" s="25" t="s">
        <v>492</v>
      </c>
      <c r="E65" s="39">
        <v>23000</v>
      </c>
      <c r="F65" s="7">
        <v>8816820</v>
      </c>
      <c r="G65" s="8">
        <f t="shared" si="1"/>
        <v>1.5713880446392449E-3</v>
      </c>
      <c r="H65" s="110"/>
    </row>
    <row r="66" spans="1:8" ht="30" x14ac:dyDescent="0.25">
      <c r="A66" s="109" t="s">
        <v>222</v>
      </c>
      <c r="B66" s="109" t="s">
        <v>142</v>
      </c>
      <c r="C66" s="9" t="s">
        <v>143</v>
      </c>
      <c r="D66" s="109" t="s">
        <v>90</v>
      </c>
      <c r="E66" s="39">
        <v>15698</v>
      </c>
      <c r="F66" s="7">
        <v>15009956.66</v>
      </c>
      <c r="G66" s="8">
        <f t="shared" si="1"/>
        <v>2.6751670609218756E-3</v>
      </c>
      <c r="H66" s="110"/>
    </row>
    <row r="67" spans="1:8" x14ac:dyDescent="0.25">
      <c r="A67" s="25" t="s">
        <v>35</v>
      </c>
      <c r="B67" s="25" t="s">
        <v>100</v>
      </c>
      <c r="C67" s="9" t="s">
        <v>101</v>
      </c>
      <c r="D67" s="25" t="s">
        <v>83</v>
      </c>
      <c r="E67" s="39">
        <v>15000</v>
      </c>
      <c r="F67" s="7">
        <v>9086100</v>
      </c>
      <c r="G67" s="8">
        <f t="shared" si="1"/>
        <v>1.6193807872222233E-3</v>
      </c>
      <c r="H67" s="110"/>
    </row>
    <row r="68" spans="1:8" x14ac:dyDescent="0.25">
      <c r="A68" s="132" t="s">
        <v>241</v>
      </c>
      <c r="B68" s="132" t="s">
        <v>162</v>
      </c>
      <c r="C68" s="9" t="s">
        <v>163</v>
      </c>
      <c r="D68" s="132" t="s">
        <v>87</v>
      </c>
      <c r="E68" s="39">
        <v>1310</v>
      </c>
      <c r="F68" s="7">
        <v>1107343</v>
      </c>
      <c r="G68" s="8">
        <f t="shared" si="1"/>
        <v>1.9735749981455392E-4</v>
      </c>
      <c r="H68" s="110"/>
    </row>
    <row r="69" spans="1:8" ht="30" x14ac:dyDescent="0.25">
      <c r="A69" s="79" t="s">
        <v>200</v>
      </c>
      <c r="B69" s="79" t="s">
        <v>108</v>
      </c>
      <c r="C69" s="9" t="s">
        <v>109</v>
      </c>
      <c r="D69" s="79" t="s">
        <v>345</v>
      </c>
      <c r="E69" s="39">
        <v>7200</v>
      </c>
      <c r="F69" s="7">
        <v>6786216</v>
      </c>
      <c r="G69" s="8">
        <f t="shared" ref="G69:G100" si="2">F69/$F$259</f>
        <v>1.2094812745116219E-3</v>
      </c>
      <c r="H69" s="110"/>
    </row>
    <row r="70" spans="1:8" ht="30" x14ac:dyDescent="0.25">
      <c r="A70" s="25" t="s">
        <v>475</v>
      </c>
      <c r="B70" s="25" t="s">
        <v>174</v>
      </c>
      <c r="C70" s="9" t="s">
        <v>175</v>
      </c>
      <c r="D70" s="25" t="s">
        <v>340</v>
      </c>
      <c r="E70" s="39">
        <v>5550</v>
      </c>
      <c r="F70" s="7">
        <v>5147814.4800000004</v>
      </c>
      <c r="G70" s="8">
        <f t="shared" si="2"/>
        <v>9.1747524956762097E-4</v>
      </c>
      <c r="H70" s="110"/>
    </row>
    <row r="71" spans="1:8" ht="30" x14ac:dyDescent="0.25">
      <c r="A71" s="25" t="s">
        <v>214</v>
      </c>
      <c r="B71" s="25" t="s">
        <v>124</v>
      </c>
      <c r="C71" s="9" t="s">
        <v>125</v>
      </c>
      <c r="D71" s="25" t="s">
        <v>68</v>
      </c>
      <c r="E71" s="39">
        <v>35992</v>
      </c>
      <c r="F71" s="7">
        <v>30352413.52</v>
      </c>
      <c r="G71" s="8">
        <f t="shared" si="2"/>
        <v>5.4095943584279342E-3</v>
      </c>
      <c r="H71" s="110"/>
    </row>
    <row r="72" spans="1:8" x14ac:dyDescent="0.25">
      <c r="A72" s="25" t="s">
        <v>332</v>
      </c>
      <c r="B72" s="25" t="s">
        <v>100</v>
      </c>
      <c r="C72" s="9" t="s">
        <v>101</v>
      </c>
      <c r="D72" s="25" t="s">
        <v>331</v>
      </c>
      <c r="E72" s="39">
        <v>54134</v>
      </c>
      <c r="F72" s="7">
        <v>49123898.299999997</v>
      </c>
      <c r="G72" s="8">
        <f t="shared" si="2"/>
        <v>8.7551641628947994E-3</v>
      </c>
      <c r="H72" s="110"/>
    </row>
    <row r="73" spans="1:8" ht="30" x14ac:dyDescent="0.25">
      <c r="A73" s="25" t="s">
        <v>217</v>
      </c>
      <c r="B73" s="25" t="s">
        <v>128</v>
      </c>
      <c r="C73" s="9" t="s">
        <v>129</v>
      </c>
      <c r="D73" s="25" t="s">
        <v>50</v>
      </c>
      <c r="E73" s="39">
        <v>220</v>
      </c>
      <c r="F73" s="7">
        <v>182492.2</v>
      </c>
      <c r="G73" s="8">
        <f t="shared" si="2"/>
        <v>3.2524885539220947E-5</v>
      </c>
      <c r="H73" s="110"/>
    </row>
    <row r="74" spans="1:8" x14ac:dyDescent="0.25">
      <c r="A74" s="46" t="s">
        <v>204</v>
      </c>
      <c r="B74" s="46" t="s">
        <v>112</v>
      </c>
      <c r="C74" s="9" t="s">
        <v>113</v>
      </c>
      <c r="D74" s="46" t="s">
        <v>70</v>
      </c>
      <c r="E74" s="39">
        <v>38000</v>
      </c>
      <c r="F74" s="7">
        <v>36021070.579999998</v>
      </c>
      <c r="G74" s="8">
        <f t="shared" si="2"/>
        <v>6.4198973852838586E-3</v>
      </c>
      <c r="H74" s="110"/>
    </row>
    <row r="75" spans="1:8" ht="30" x14ac:dyDescent="0.25">
      <c r="A75" s="25" t="s">
        <v>233</v>
      </c>
      <c r="B75" s="25" t="s">
        <v>156</v>
      </c>
      <c r="C75" s="9" t="s">
        <v>157</v>
      </c>
      <c r="D75" s="25" t="s">
        <v>88</v>
      </c>
      <c r="E75" s="39">
        <v>2492</v>
      </c>
      <c r="F75" s="7">
        <v>2237541.88</v>
      </c>
      <c r="G75" s="8">
        <f t="shared" si="2"/>
        <v>3.987885155432026E-4</v>
      </c>
      <c r="H75" s="110"/>
    </row>
    <row r="76" spans="1:8" ht="30" x14ac:dyDescent="0.25">
      <c r="A76" s="25" t="s">
        <v>246</v>
      </c>
      <c r="B76" s="25" t="s">
        <v>333</v>
      </c>
      <c r="C76" s="9" t="s">
        <v>178</v>
      </c>
      <c r="D76" s="25" t="s">
        <v>44</v>
      </c>
      <c r="E76" s="39">
        <v>13949</v>
      </c>
      <c r="F76" s="7">
        <v>12507789.32</v>
      </c>
      <c r="G76" s="8">
        <f t="shared" si="2"/>
        <v>2.2292153636248022E-3</v>
      </c>
      <c r="H76" s="110"/>
    </row>
    <row r="77" spans="1:8" x14ac:dyDescent="0.25">
      <c r="A77" s="25" t="s">
        <v>203</v>
      </c>
      <c r="B77" s="25" t="s">
        <v>110</v>
      </c>
      <c r="C77" s="9" t="s">
        <v>111</v>
      </c>
      <c r="D77" s="25" t="s">
        <v>62</v>
      </c>
      <c r="E77" s="39">
        <v>26142</v>
      </c>
      <c r="F77" s="7">
        <v>25815747.84</v>
      </c>
      <c r="G77" s="8">
        <f t="shared" si="2"/>
        <v>4.6010418177072241E-3</v>
      </c>
      <c r="H77" s="110"/>
    </row>
    <row r="78" spans="1:8" x14ac:dyDescent="0.25">
      <c r="A78" s="25" t="s">
        <v>39</v>
      </c>
      <c r="B78" s="25" t="s">
        <v>100</v>
      </c>
      <c r="C78" s="9" t="s">
        <v>101</v>
      </c>
      <c r="D78" s="25" t="s">
        <v>61</v>
      </c>
      <c r="E78" s="39">
        <v>40301</v>
      </c>
      <c r="F78" s="7">
        <v>46202881.43</v>
      </c>
      <c r="G78" s="8">
        <f t="shared" si="2"/>
        <v>8.2345625187977729E-3</v>
      </c>
      <c r="H78" s="110"/>
    </row>
    <row r="79" spans="1:8" x14ac:dyDescent="0.25">
      <c r="A79" s="25" t="s">
        <v>220</v>
      </c>
      <c r="B79" s="25" t="s">
        <v>138</v>
      </c>
      <c r="C79" s="9" t="s">
        <v>139</v>
      </c>
      <c r="D79" s="25" t="s">
        <v>63</v>
      </c>
      <c r="E79" s="39">
        <v>7100</v>
      </c>
      <c r="F79" s="7">
        <v>6939540</v>
      </c>
      <c r="G79" s="8">
        <f t="shared" si="2"/>
        <v>1.2368076235304594E-3</v>
      </c>
      <c r="H79" s="110"/>
    </row>
    <row r="80" spans="1:8" x14ac:dyDescent="0.25">
      <c r="A80" s="25" t="s">
        <v>41</v>
      </c>
      <c r="B80" s="25" t="s">
        <v>104</v>
      </c>
      <c r="C80" s="9" t="s">
        <v>105</v>
      </c>
      <c r="D80" s="25" t="s">
        <v>57</v>
      </c>
      <c r="E80" s="39">
        <v>2000</v>
      </c>
      <c r="F80" s="7">
        <v>750620.61</v>
      </c>
      <c r="G80" s="8">
        <f t="shared" si="2"/>
        <v>1.3378023512035148E-4</v>
      </c>
      <c r="H80" s="110"/>
    </row>
    <row r="81" spans="1:8" ht="30" x14ac:dyDescent="0.25">
      <c r="A81" s="71" t="s">
        <v>207</v>
      </c>
      <c r="B81" s="71" t="s">
        <v>122</v>
      </c>
      <c r="C81" s="9" t="s">
        <v>123</v>
      </c>
      <c r="D81" s="71" t="s">
        <v>45</v>
      </c>
      <c r="E81" s="39">
        <v>28650</v>
      </c>
      <c r="F81" s="7">
        <v>29444029.02</v>
      </c>
      <c r="G81" s="8">
        <f t="shared" si="2"/>
        <v>5.2476964697066491E-3</v>
      </c>
      <c r="H81" s="110"/>
    </row>
    <row r="82" spans="1:8" ht="30" x14ac:dyDescent="0.25">
      <c r="A82" s="25" t="s">
        <v>296</v>
      </c>
      <c r="B82" s="25" t="s">
        <v>192</v>
      </c>
      <c r="C82" s="9" t="s">
        <v>193</v>
      </c>
      <c r="D82" s="25" t="s">
        <v>91</v>
      </c>
      <c r="E82" s="39">
        <v>12000</v>
      </c>
      <c r="F82" s="7">
        <v>5585520</v>
      </c>
      <c r="G82" s="8">
        <f t="shared" si="2"/>
        <v>9.9548582721359791E-4</v>
      </c>
      <c r="H82" s="110"/>
    </row>
    <row r="83" spans="1:8" ht="30" x14ac:dyDescent="0.25">
      <c r="A83" s="25" t="s">
        <v>359</v>
      </c>
      <c r="B83" s="25" t="s">
        <v>277</v>
      </c>
      <c r="C83" s="9" t="s">
        <v>278</v>
      </c>
      <c r="D83" s="25" t="s">
        <v>265</v>
      </c>
      <c r="E83" s="39">
        <v>2780</v>
      </c>
      <c r="F83" s="7">
        <v>1654739.4</v>
      </c>
      <c r="G83" s="8">
        <f t="shared" si="2"/>
        <v>2.949178626935241E-4</v>
      </c>
      <c r="H83" s="110"/>
    </row>
    <row r="84" spans="1:8" x14ac:dyDescent="0.25">
      <c r="A84" s="25" t="s">
        <v>40</v>
      </c>
      <c r="B84" s="25" t="s">
        <v>102</v>
      </c>
      <c r="C84" s="9" t="s">
        <v>103</v>
      </c>
      <c r="D84" s="25" t="s">
        <v>58</v>
      </c>
      <c r="E84" s="39">
        <v>10500</v>
      </c>
      <c r="F84" s="7">
        <v>7208372.04</v>
      </c>
      <c r="G84" s="8">
        <f t="shared" si="2"/>
        <v>1.2847205279191143E-3</v>
      </c>
      <c r="H84" s="110"/>
    </row>
    <row r="85" spans="1:8" ht="30" x14ac:dyDescent="0.25">
      <c r="A85" s="25" t="s">
        <v>215</v>
      </c>
      <c r="B85" s="25" t="s">
        <v>126</v>
      </c>
      <c r="C85" s="9" t="s">
        <v>127</v>
      </c>
      <c r="D85" s="25" t="s">
        <v>46</v>
      </c>
      <c r="E85" s="39">
        <v>7959</v>
      </c>
      <c r="F85" s="7">
        <v>7159598.04</v>
      </c>
      <c r="G85" s="8">
        <f t="shared" si="2"/>
        <v>1.2760277247895013E-3</v>
      </c>
      <c r="H85" s="110"/>
    </row>
    <row r="86" spans="1:8" ht="30" x14ac:dyDescent="0.25">
      <c r="A86" s="61" t="s">
        <v>295</v>
      </c>
      <c r="B86" s="61" t="s">
        <v>190</v>
      </c>
      <c r="C86" s="9" t="s">
        <v>191</v>
      </c>
      <c r="D86" s="61" t="s">
        <v>42</v>
      </c>
      <c r="E86" s="39">
        <v>74800</v>
      </c>
      <c r="F86" s="7">
        <v>60508525</v>
      </c>
      <c r="G86" s="8">
        <f t="shared" si="2"/>
        <v>1.0784202556449475E-2</v>
      </c>
      <c r="H86" s="110"/>
    </row>
    <row r="87" spans="1:8" ht="30" x14ac:dyDescent="0.25">
      <c r="A87" s="25" t="s">
        <v>221</v>
      </c>
      <c r="B87" s="25" t="s">
        <v>140</v>
      </c>
      <c r="C87" s="9" t="s">
        <v>141</v>
      </c>
      <c r="D87" s="25" t="s">
        <v>64</v>
      </c>
      <c r="E87" s="39">
        <v>15000</v>
      </c>
      <c r="F87" s="7">
        <v>15824250</v>
      </c>
      <c r="G87" s="8">
        <f t="shared" si="2"/>
        <v>2.8202954427313442E-3</v>
      </c>
      <c r="H87" s="110"/>
    </row>
    <row r="88" spans="1:8" ht="30" x14ac:dyDescent="0.25">
      <c r="A88" s="25" t="s">
        <v>357</v>
      </c>
      <c r="B88" s="25" t="s">
        <v>124</v>
      </c>
      <c r="C88" s="9" t="s">
        <v>125</v>
      </c>
      <c r="D88" s="25" t="s">
        <v>355</v>
      </c>
      <c r="E88" s="39">
        <v>56100</v>
      </c>
      <c r="F88" s="7">
        <v>47328765</v>
      </c>
      <c r="G88" s="8">
        <f t="shared" si="2"/>
        <v>8.4352244333603648E-3</v>
      </c>
      <c r="H88" s="110"/>
    </row>
    <row r="89" spans="1:8" x14ac:dyDescent="0.25">
      <c r="A89" s="25" t="s">
        <v>434</v>
      </c>
      <c r="B89" s="25" t="s">
        <v>150</v>
      </c>
      <c r="C89" s="9" t="s">
        <v>151</v>
      </c>
      <c r="D89" s="25" t="s">
        <v>437</v>
      </c>
      <c r="E89" s="50">
        <v>1829</v>
      </c>
      <c r="F89" s="7">
        <v>1347973</v>
      </c>
      <c r="G89" s="8">
        <f t="shared" si="2"/>
        <v>2.4024406267752964E-4</v>
      </c>
      <c r="H89" s="110"/>
    </row>
    <row r="90" spans="1:8" x14ac:dyDescent="0.25">
      <c r="A90" s="25" t="s">
        <v>383</v>
      </c>
      <c r="B90" s="25">
        <v>1032304945947</v>
      </c>
      <c r="C90" s="9" t="s">
        <v>155</v>
      </c>
      <c r="D90" s="25" t="s">
        <v>384</v>
      </c>
      <c r="E90" s="39">
        <v>10000</v>
      </c>
      <c r="F90" s="7">
        <v>10216700</v>
      </c>
      <c r="G90" s="8">
        <f t="shared" si="2"/>
        <v>1.8208832930314753E-3</v>
      </c>
      <c r="H90" s="110"/>
    </row>
    <row r="91" spans="1:8" x14ac:dyDescent="0.25">
      <c r="A91" s="66" t="s">
        <v>385</v>
      </c>
      <c r="B91" s="66" t="s">
        <v>360</v>
      </c>
      <c r="C91" s="9" t="s">
        <v>361</v>
      </c>
      <c r="D91" s="66" t="s">
        <v>386</v>
      </c>
      <c r="E91" s="39">
        <v>10000</v>
      </c>
      <c r="F91" s="7">
        <v>10208600</v>
      </c>
      <c r="G91" s="8">
        <f t="shared" si="2"/>
        <v>1.8194396610687522E-3</v>
      </c>
      <c r="H91" s="110"/>
    </row>
    <row r="92" spans="1:8" x14ac:dyDescent="0.25">
      <c r="A92" s="25" t="s">
        <v>406</v>
      </c>
      <c r="B92" s="25" t="s">
        <v>100</v>
      </c>
      <c r="C92" s="9" t="s">
        <v>101</v>
      </c>
      <c r="D92" s="25" t="s">
        <v>408</v>
      </c>
      <c r="E92" s="39">
        <v>32509</v>
      </c>
      <c r="F92" s="7">
        <v>25339465.140000001</v>
      </c>
      <c r="G92" s="8">
        <f t="shared" si="2"/>
        <v>4.5161557770884413E-3</v>
      </c>
      <c r="H92" s="110"/>
    </row>
    <row r="93" spans="1:8" x14ac:dyDescent="0.25">
      <c r="A93" s="25" t="s">
        <v>405</v>
      </c>
      <c r="B93" s="25" t="s">
        <v>100</v>
      </c>
      <c r="C93" s="9" t="s">
        <v>101</v>
      </c>
      <c r="D93" s="25" t="s">
        <v>407</v>
      </c>
      <c r="E93" s="39">
        <v>30000</v>
      </c>
      <c r="F93" s="7">
        <v>21853800</v>
      </c>
      <c r="G93" s="8">
        <f t="shared" si="2"/>
        <v>3.8949190354274138E-3</v>
      </c>
      <c r="H93" s="110"/>
    </row>
    <row r="94" spans="1:8" x14ac:dyDescent="0.25">
      <c r="A94" s="82" t="s">
        <v>393</v>
      </c>
      <c r="B94" s="82" t="s">
        <v>392</v>
      </c>
      <c r="C94" s="9" t="s">
        <v>394</v>
      </c>
      <c r="D94" s="82" t="s">
        <v>387</v>
      </c>
      <c r="E94" s="39">
        <v>10000</v>
      </c>
      <c r="F94" s="7">
        <v>9518500</v>
      </c>
      <c r="G94" s="8">
        <f t="shared" si="2"/>
        <v>1.6964457823680933E-3</v>
      </c>
      <c r="H94" s="110"/>
    </row>
    <row r="95" spans="1:8" ht="30" x14ac:dyDescent="0.25">
      <c r="A95" s="25" t="s">
        <v>390</v>
      </c>
      <c r="B95" s="25" t="s">
        <v>389</v>
      </c>
      <c r="C95" s="9" t="s">
        <v>391</v>
      </c>
      <c r="D95" s="25" t="s">
        <v>388</v>
      </c>
      <c r="E95" s="39">
        <v>28500</v>
      </c>
      <c r="F95" s="7">
        <v>28603455</v>
      </c>
      <c r="G95" s="8">
        <f t="shared" si="2"/>
        <v>5.0978841830021061E-3</v>
      </c>
      <c r="H95" s="110"/>
    </row>
    <row r="96" spans="1:8" ht="30" x14ac:dyDescent="0.25">
      <c r="A96" s="25" t="s">
        <v>399</v>
      </c>
      <c r="B96" s="25" t="s">
        <v>114</v>
      </c>
      <c r="C96" s="9" t="s">
        <v>115</v>
      </c>
      <c r="D96" s="25" t="s">
        <v>400</v>
      </c>
      <c r="E96" s="39">
        <v>16000</v>
      </c>
      <c r="F96" s="7">
        <v>15995360</v>
      </c>
      <c r="G96" s="8">
        <f t="shared" si="2"/>
        <v>2.8507917223784532E-3</v>
      </c>
      <c r="H96" s="110"/>
    </row>
    <row r="97" spans="1:8" x14ac:dyDescent="0.25">
      <c r="A97" s="25" t="s">
        <v>425</v>
      </c>
      <c r="B97" s="25" t="s">
        <v>100</v>
      </c>
      <c r="C97" s="9" t="s">
        <v>101</v>
      </c>
      <c r="D97" s="25" t="s">
        <v>424</v>
      </c>
      <c r="E97" s="39">
        <v>49444</v>
      </c>
      <c r="F97" s="7">
        <v>51277261.310000002</v>
      </c>
      <c r="G97" s="8">
        <f t="shared" si="2"/>
        <v>9.1389498009913448E-3</v>
      </c>
      <c r="H97" s="110"/>
    </row>
    <row r="98" spans="1:8" ht="30" x14ac:dyDescent="0.25">
      <c r="A98" s="68" t="s">
        <v>401</v>
      </c>
      <c r="B98" s="68" t="s">
        <v>134</v>
      </c>
      <c r="C98" s="9" t="s">
        <v>135</v>
      </c>
      <c r="D98" s="68" t="s">
        <v>402</v>
      </c>
      <c r="E98" s="39">
        <v>22000</v>
      </c>
      <c r="F98" s="7">
        <v>21675060</v>
      </c>
      <c r="G98" s="8">
        <f t="shared" si="2"/>
        <v>3.8630628901166531E-3</v>
      </c>
      <c r="H98" s="110"/>
    </row>
    <row r="99" spans="1:8" ht="30" x14ac:dyDescent="0.25">
      <c r="A99" s="25" t="s">
        <v>411</v>
      </c>
      <c r="B99" s="25" t="s">
        <v>114</v>
      </c>
      <c r="C99" s="9" t="s">
        <v>115</v>
      </c>
      <c r="D99" s="25" t="s">
        <v>409</v>
      </c>
      <c r="E99" s="39">
        <v>2562</v>
      </c>
      <c r="F99" s="7">
        <v>2620259.88</v>
      </c>
      <c r="G99" s="8">
        <f t="shared" si="2"/>
        <v>4.669988781987E-4</v>
      </c>
      <c r="H99" s="110"/>
    </row>
    <row r="100" spans="1:8" x14ac:dyDescent="0.25">
      <c r="A100" s="25" t="s">
        <v>403</v>
      </c>
      <c r="B100" s="25" t="s">
        <v>360</v>
      </c>
      <c r="C100" s="9" t="s">
        <v>361</v>
      </c>
      <c r="D100" s="25" t="s">
        <v>404</v>
      </c>
      <c r="E100" s="39">
        <v>91000</v>
      </c>
      <c r="F100" s="7">
        <v>89623170</v>
      </c>
      <c r="G100" s="8">
        <f t="shared" si="2"/>
        <v>1.5973194174392878E-2</v>
      </c>
      <c r="H100" s="110"/>
    </row>
    <row r="101" spans="1:8" x14ac:dyDescent="0.25">
      <c r="A101" s="25" t="s">
        <v>471</v>
      </c>
      <c r="B101" s="25" t="s">
        <v>179</v>
      </c>
      <c r="C101" s="81" t="s">
        <v>180</v>
      </c>
      <c r="D101" s="25" t="s">
        <v>472</v>
      </c>
      <c r="E101" s="39">
        <v>70000</v>
      </c>
      <c r="F101" s="7">
        <v>70682500</v>
      </c>
      <c r="G101" s="8">
        <f t="shared" ref="G101:G132" si="3">F101/$F$259</f>
        <v>1.2597471136443007E-2</v>
      </c>
      <c r="H101" s="110"/>
    </row>
    <row r="102" spans="1:8" ht="30" x14ac:dyDescent="0.25">
      <c r="A102" s="25" t="s">
        <v>455</v>
      </c>
      <c r="B102" s="25" t="s">
        <v>456</v>
      </c>
      <c r="C102" s="9" t="s">
        <v>457</v>
      </c>
      <c r="D102" s="25" t="s">
        <v>454</v>
      </c>
      <c r="E102" s="39">
        <v>52444</v>
      </c>
      <c r="F102" s="7">
        <v>52305023.399999999</v>
      </c>
      <c r="G102" s="8">
        <f t="shared" si="3"/>
        <v>9.3221239001517499E-3</v>
      </c>
      <c r="H102" s="110"/>
    </row>
    <row r="103" spans="1:8" ht="30" x14ac:dyDescent="0.25">
      <c r="A103" s="25" t="s">
        <v>231</v>
      </c>
      <c r="B103" s="25" t="s">
        <v>152</v>
      </c>
      <c r="C103" s="9" t="s">
        <v>153</v>
      </c>
      <c r="D103" s="25" t="s">
        <v>427</v>
      </c>
      <c r="E103" s="39">
        <v>45000</v>
      </c>
      <c r="F103" s="7">
        <v>44138700</v>
      </c>
      <c r="G103" s="8">
        <f t="shared" si="3"/>
        <v>7.866671371981989E-3</v>
      </c>
      <c r="H103" s="110"/>
    </row>
    <row r="104" spans="1:8" x14ac:dyDescent="0.25">
      <c r="A104" s="124" t="s">
        <v>428</v>
      </c>
      <c r="B104" s="124" t="s">
        <v>130</v>
      </c>
      <c r="C104" s="9" t="s">
        <v>131</v>
      </c>
      <c r="D104" s="124" t="s">
        <v>429</v>
      </c>
      <c r="E104" s="39">
        <v>29509</v>
      </c>
      <c r="F104" s="7">
        <v>29440244.030000001</v>
      </c>
      <c r="G104" s="8">
        <f t="shared" si="3"/>
        <v>5.247021885442133E-3</v>
      </c>
      <c r="H104" s="110"/>
    </row>
    <row r="105" spans="1:8" x14ac:dyDescent="0.25">
      <c r="A105" s="25" t="s">
        <v>432</v>
      </c>
      <c r="B105" s="25" t="s">
        <v>110</v>
      </c>
      <c r="C105" s="9" t="s">
        <v>111</v>
      </c>
      <c r="D105" s="25" t="s">
        <v>433</v>
      </c>
      <c r="E105" s="39">
        <v>36999</v>
      </c>
      <c r="F105" s="7">
        <v>35495360.640000001</v>
      </c>
      <c r="G105" s="8">
        <f t="shared" si="3"/>
        <v>6.3262021170733228E-3</v>
      </c>
      <c r="H105" s="110"/>
    </row>
    <row r="106" spans="1:8" x14ac:dyDescent="0.25">
      <c r="A106" s="25" t="s">
        <v>430</v>
      </c>
      <c r="B106" s="61" t="s">
        <v>162</v>
      </c>
      <c r="C106" s="9" t="s">
        <v>163</v>
      </c>
      <c r="D106" s="25" t="s">
        <v>431</v>
      </c>
      <c r="E106" s="39">
        <v>9498</v>
      </c>
      <c r="F106" s="7">
        <v>9448705.3800000008</v>
      </c>
      <c r="G106" s="8">
        <f t="shared" si="3"/>
        <v>1.6840065546819051E-3</v>
      </c>
      <c r="H106" s="110"/>
    </row>
    <row r="107" spans="1:8" ht="30" x14ac:dyDescent="0.25">
      <c r="A107" s="25" t="s">
        <v>443</v>
      </c>
      <c r="B107" s="25" t="s">
        <v>190</v>
      </c>
      <c r="C107" s="9" t="s">
        <v>191</v>
      </c>
      <c r="D107" s="25" t="s">
        <v>444</v>
      </c>
      <c r="E107" s="39">
        <v>10000</v>
      </c>
      <c r="F107" s="7">
        <v>9235100</v>
      </c>
      <c r="G107" s="8">
        <f t="shared" si="3"/>
        <v>1.6459364862896021E-3</v>
      </c>
      <c r="H107" s="110"/>
    </row>
    <row r="108" spans="1:8" x14ac:dyDescent="0.25">
      <c r="A108" s="25" t="s">
        <v>445</v>
      </c>
      <c r="B108" s="25" t="s">
        <v>392</v>
      </c>
      <c r="C108" s="9" t="s">
        <v>394</v>
      </c>
      <c r="D108" s="25" t="s">
        <v>446</v>
      </c>
      <c r="E108" s="39">
        <v>8000</v>
      </c>
      <c r="F108" s="7">
        <v>7443360</v>
      </c>
      <c r="G108" s="8">
        <f t="shared" si="3"/>
        <v>1.3266015316118476E-3</v>
      </c>
      <c r="H108" s="110"/>
    </row>
    <row r="109" spans="1:8" x14ac:dyDescent="0.25">
      <c r="A109" s="46" t="s">
        <v>447</v>
      </c>
      <c r="B109" s="46" t="s">
        <v>188</v>
      </c>
      <c r="C109" s="9" t="s">
        <v>189</v>
      </c>
      <c r="D109" s="46" t="s">
        <v>448</v>
      </c>
      <c r="E109" s="39">
        <v>67000</v>
      </c>
      <c r="F109" s="7">
        <v>62112350</v>
      </c>
      <c r="G109" s="8">
        <f t="shared" si="3"/>
        <v>1.1070046140722892E-2</v>
      </c>
      <c r="H109" s="110"/>
    </row>
    <row r="110" spans="1:8" ht="30" x14ac:dyDescent="0.25">
      <c r="A110" s="25" t="s">
        <v>649</v>
      </c>
      <c r="B110" s="25" t="s">
        <v>152</v>
      </c>
      <c r="C110" s="9" t="s">
        <v>153</v>
      </c>
      <c r="D110" s="25" t="s">
        <v>648</v>
      </c>
      <c r="E110" s="39">
        <v>4300</v>
      </c>
      <c r="F110" s="7">
        <v>4310449</v>
      </c>
      <c r="G110" s="8">
        <f t="shared" si="3"/>
        <v>7.682348086529144E-4</v>
      </c>
      <c r="H110" s="110"/>
    </row>
    <row r="111" spans="1:8" x14ac:dyDescent="0.25">
      <c r="A111" s="132" t="s">
        <v>453</v>
      </c>
      <c r="B111" s="132" t="s">
        <v>106</v>
      </c>
      <c r="C111" s="9" t="s">
        <v>107</v>
      </c>
      <c r="D111" s="132" t="s">
        <v>452</v>
      </c>
      <c r="E111" s="39">
        <v>50000</v>
      </c>
      <c r="F111" s="7">
        <v>49993000</v>
      </c>
      <c r="G111" s="8">
        <f t="shared" si="3"/>
        <v>8.9100608286944456E-3</v>
      </c>
      <c r="H111" s="110"/>
    </row>
    <row r="112" spans="1:8" ht="30" x14ac:dyDescent="0.25">
      <c r="A112" s="71" t="s">
        <v>451</v>
      </c>
      <c r="B112" s="71" t="s">
        <v>174</v>
      </c>
      <c r="C112" s="9" t="s">
        <v>175</v>
      </c>
      <c r="D112" s="71" t="s">
        <v>450</v>
      </c>
      <c r="E112" s="39">
        <v>10000</v>
      </c>
      <c r="F112" s="7">
        <v>9026600</v>
      </c>
      <c r="G112" s="8">
        <f t="shared" si="3"/>
        <v>1.6087763302120954E-3</v>
      </c>
      <c r="H112" s="110"/>
    </row>
    <row r="113" spans="1:8" x14ac:dyDescent="0.25">
      <c r="A113" s="72" t="s">
        <v>461</v>
      </c>
      <c r="B113" s="72" t="s">
        <v>106</v>
      </c>
      <c r="C113" s="9" t="s">
        <v>107</v>
      </c>
      <c r="D113" s="72" t="s">
        <v>460</v>
      </c>
      <c r="E113" s="39">
        <v>25000</v>
      </c>
      <c r="F113" s="7">
        <v>24682250</v>
      </c>
      <c r="G113" s="8">
        <f t="shared" si="3"/>
        <v>4.3990228409786069E-3</v>
      </c>
      <c r="H113" s="110"/>
    </row>
    <row r="114" spans="1:8" ht="30" x14ac:dyDescent="0.25">
      <c r="A114" s="71" t="s">
        <v>476</v>
      </c>
      <c r="B114" s="71" t="s">
        <v>174</v>
      </c>
      <c r="C114" s="9" t="s">
        <v>175</v>
      </c>
      <c r="D114" s="71" t="s">
        <v>474</v>
      </c>
      <c r="E114" s="39">
        <v>19991</v>
      </c>
      <c r="F114" s="7">
        <v>17869555.079999998</v>
      </c>
      <c r="G114" s="8">
        <f t="shared" si="3"/>
        <v>3.1848223300163189E-3</v>
      </c>
      <c r="H114" s="110"/>
    </row>
    <row r="115" spans="1:8" ht="30" x14ac:dyDescent="0.25">
      <c r="A115" s="25" t="s">
        <v>464</v>
      </c>
      <c r="B115" s="25" t="s">
        <v>144</v>
      </c>
      <c r="C115" s="9" t="s">
        <v>145</v>
      </c>
      <c r="D115" s="25" t="s">
        <v>463</v>
      </c>
      <c r="E115" s="39">
        <v>75154</v>
      </c>
      <c r="F115" s="7">
        <v>71141527.939999998</v>
      </c>
      <c r="G115" s="8">
        <f t="shared" si="3"/>
        <v>1.2679281927303132E-2</v>
      </c>
      <c r="H115" s="110"/>
    </row>
    <row r="116" spans="1:8" ht="30" x14ac:dyDescent="0.25">
      <c r="A116" s="62" t="s">
        <v>547</v>
      </c>
      <c r="B116" s="62" t="s">
        <v>128</v>
      </c>
      <c r="C116" s="9" t="s">
        <v>129</v>
      </c>
      <c r="D116" s="62" t="s">
        <v>473</v>
      </c>
      <c r="E116" s="39">
        <v>14987</v>
      </c>
      <c r="F116" s="7">
        <v>14457359.42</v>
      </c>
      <c r="G116" s="8">
        <f t="shared" si="3"/>
        <v>2.5766797722580892E-3</v>
      </c>
      <c r="H116" s="110"/>
    </row>
    <row r="117" spans="1:8" x14ac:dyDescent="0.25">
      <c r="A117" s="25" t="s">
        <v>478</v>
      </c>
      <c r="B117" s="25" t="s">
        <v>480</v>
      </c>
      <c r="C117" s="9" t="s">
        <v>479</v>
      </c>
      <c r="D117" s="25" t="s">
        <v>477</v>
      </c>
      <c r="E117" s="39">
        <v>36500</v>
      </c>
      <c r="F117" s="7">
        <v>36613515</v>
      </c>
      <c r="G117" s="8">
        <f t="shared" si="3"/>
        <v>6.5254864841541122E-3</v>
      </c>
      <c r="H117" s="110"/>
    </row>
    <row r="118" spans="1:8" ht="30" x14ac:dyDescent="0.25">
      <c r="A118" s="72" t="s">
        <v>482</v>
      </c>
      <c r="B118" s="72" t="s">
        <v>134</v>
      </c>
      <c r="C118" s="9" t="s">
        <v>135</v>
      </c>
      <c r="D118" s="72" t="s">
        <v>483</v>
      </c>
      <c r="E118" s="39">
        <v>30000</v>
      </c>
      <c r="F118" s="7">
        <v>29181900</v>
      </c>
      <c r="G118" s="8">
        <f t="shared" si="3"/>
        <v>5.2009782188882133E-3</v>
      </c>
      <c r="H118" s="110"/>
    </row>
    <row r="119" spans="1:8" x14ac:dyDescent="0.25">
      <c r="A119" s="25" t="s">
        <v>485</v>
      </c>
      <c r="B119" s="25" t="s">
        <v>188</v>
      </c>
      <c r="C119" s="9" t="s">
        <v>189</v>
      </c>
      <c r="D119" s="25" t="s">
        <v>484</v>
      </c>
      <c r="E119" s="39">
        <v>30000</v>
      </c>
      <c r="F119" s="7">
        <v>30053700</v>
      </c>
      <c r="G119" s="8">
        <f t="shared" si="3"/>
        <v>5.3563557923576154E-3</v>
      </c>
      <c r="H119" s="110"/>
    </row>
    <row r="120" spans="1:8" x14ac:dyDescent="0.25">
      <c r="A120" s="119" t="s">
        <v>487</v>
      </c>
      <c r="B120" s="119" t="s">
        <v>148</v>
      </c>
      <c r="C120" s="9" t="s">
        <v>149</v>
      </c>
      <c r="D120" s="119" t="s">
        <v>486</v>
      </c>
      <c r="E120" s="39">
        <v>48000</v>
      </c>
      <c r="F120" s="7">
        <v>45387360</v>
      </c>
      <c r="G120" s="8">
        <f t="shared" si="3"/>
        <v>8.0892152592133525E-3</v>
      </c>
      <c r="H120" s="110"/>
    </row>
    <row r="121" spans="1:8" ht="30" x14ac:dyDescent="0.25">
      <c r="A121" s="25" t="s">
        <v>488</v>
      </c>
      <c r="B121" s="25" t="s">
        <v>164</v>
      </c>
      <c r="C121" s="9" t="s">
        <v>165</v>
      </c>
      <c r="D121" s="69" t="s">
        <v>489</v>
      </c>
      <c r="E121" s="39">
        <v>47500</v>
      </c>
      <c r="F121" s="7">
        <v>46150050</v>
      </c>
      <c r="G121" s="8">
        <f t="shared" si="3"/>
        <v>8.2251465754663682E-3</v>
      </c>
      <c r="H121" s="110"/>
    </row>
    <row r="122" spans="1:8" ht="29.25" customHeight="1" x14ac:dyDescent="0.25">
      <c r="A122" s="25" t="s">
        <v>490</v>
      </c>
      <c r="B122" s="25" t="s">
        <v>174</v>
      </c>
      <c r="C122" s="9" t="s">
        <v>175</v>
      </c>
      <c r="D122" s="25" t="s">
        <v>491</v>
      </c>
      <c r="E122" s="39">
        <v>72500</v>
      </c>
      <c r="F122" s="7">
        <v>68651700</v>
      </c>
      <c r="G122" s="8">
        <f t="shared" si="3"/>
        <v>1.2235529433986408E-2</v>
      </c>
      <c r="H122" s="110"/>
    </row>
    <row r="123" spans="1:8" ht="36" customHeight="1" x14ac:dyDescent="0.25">
      <c r="A123" s="25" t="s">
        <v>533</v>
      </c>
      <c r="B123" s="25" t="s">
        <v>100</v>
      </c>
      <c r="C123" s="130" t="s">
        <v>101</v>
      </c>
      <c r="D123" s="25" t="s">
        <v>534</v>
      </c>
      <c r="E123" s="39">
        <v>51450</v>
      </c>
      <c r="F123" s="7">
        <v>43987692</v>
      </c>
      <c r="G123" s="8">
        <f t="shared" si="3"/>
        <v>7.8397577947687883E-3</v>
      </c>
      <c r="H123" s="110"/>
    </row>
    <row r="124" spans="1:8" ht="26.25" customHeight="1" x14ac:dyDescent="0.25">
      <c r="A124" s="54" t="s">
        <v>495</v>
      </c>
      <c r="B124" s="54" t="s">
        <v>106</v>
      </c>
      <c r="C124" s="9" t="s">
        <v>107</v>
      </c>
      <c r="D124" s="54" t="s">
        <v>494</v>
      </c>
      <c r="E124" s="39">
        <v>40000</v>
      </c>
      <c r="F124" s="7">
        <v>40182000</v>
      </c>
      <c r="G124" s="8">
        <f t="shared" si="3"/>
        <v>7.1614838921169009E-3</v>
      </c>
      <c r="H124" s="110"/>
    </row>
    <row r="125" spans="1:8" ht="27.75" customHeight="1" x14ac:dyDescent="0.25">
      <c r="A125" s="90" t="s">
        <v>504</v>
      </c>
      <c r="B125" s="90" t="s">
        <v>164</v>
      </c>
      <c r="C125" s="9" t="s">
        <v>165</v>
      </c>
      <c r="D125" s="90" t="s">
        <v>505</v>
      </c>
      <c r="E125" s="39">
        <v>38000</v>
      </c>
      <c r="F125" s="7">
        <v>35869340</v>
      </c>
      <c r="G125" s="8">
        <f t="shared" si="3"/>
        <v>6.3928550254060135E-3</v>
      </c>
      <c r="H125" s="110"/>
    </row>
    <row r="126" spans="1:8" ht="27.75" customHeight="1" x14ac:dyDescent="0.25">
      <c r="A126" s="25" t="s">
        <v>502</v>
      </c>
      <c r="B126" s="25" t="s">
        <v>162</v>
      </c>
      <c r="C126" s="130" t="s">
        <v>163</v>
      </c>
      <c r="D126" s="25" t="s">
        <v>503</v>
      </c>
      <c r="E126" s="39">
        <v>34000</v>
      </c>
      <c r="F126" s="7">
        <v>32245600</v>
      </c>
      <c r="G126" s="8">
        <f t="shared" si="3"/>
        <v>5.7470097305172656E-3</v>
      </c>
      <c r="H126" s="110"/>
    </row>
    <row r="127" spans="1:8" ht="31.5" customHeight="1" x14ac:dyDescent="0.25">
      <c r="A127" s="90" t="s">
        <v>506</v>
      </c>
      <c r="B127" s="90" t="s">
        <v>160</v>
      </c>
      <c r="C127" s="9" t="s">
        <v>161</v>
      </c>
      <c r="D127" s="90" t="s">
        <v>507</v>
      </c>
      <c r="E127" s="39">
        <v>37000</v>
      </c>
      <c r="F127" s="7">
        <v>34588710</v>
      </c>
      <c r="G127" s="8">
        <f t="shared" si="3"/>
        <v>6.1646132475760987E-3</v>
      </c>
      <c r="H127" s="110"/>
    </row>
    <row r="128" spans="1:8" ht="31.5" customHeight="1" x14ac:dyDescent="0.25">
      <c r="A128" s="90" t="s">
        <v>499</v>
      </c>
      <c r="B128" s="90" t="s">
        <v>500</v>
      </c>
      <c r="C128" s="9" t="s">
        <v>501</v>
      </c>
      <c r="D128" s="90" t="s">
        <v>498</v>
      </c>
      <c r="E128" s="39">
        <v>23000</v>
      </c>
      <c r="F128" s="7">
        <v>22546210</v>
      </c>
      <c r="G128" s="8">
        <f t="shared" si="3"/>
        <v>4.0183246165767014E-3</v>
      </c>
      <c r="H128" s="110"/>
    </row>
    <row r="129" spans="1:8" ht="31.5" customHeight="1" x14ac:dyDescent="0.25">
      <c r="A129" s="61" t="s">
        <v>512</v>
      </c>
      <c r="B129" s="61" t="s">
        <v>152</v>
      </c>
      <c r="C129" s="9" t="s">
        <v>153</v>
      </c>
      <c r="D129" s="61" t="s">
        <v>511</v>
      </c>
      <c r="E129" s="39">
        <v>14411</v>
      </c>
      <c r="F129" s="7">
        <v>13858626.369999999</v>
      </c>
      <c r="G129" s="8">
        <f t="shared" si="3"/>
        <v>2.4699698749594723E-3</v>
      </c>
      <c r="H129" s="110"/>
    </row>
    <row r="130" spans="1:8" ht="31.5" customHeight="1" x14ac:dyDescent="0.25">
      <c r="A130" s="132" t="s">
        <v>514</v>
      </c>
      <c r="B130" s="132" t="s">
        <v>480</v>
      </c>
      <c r="C130" s="9" t="s">
        <v>479</v>
      </c>
      <c r="D130" s="132" t="s">
        <v>513</v>
      </c>
      <c r="E130" s="39">
        <v>22000</v>
      </c>
      <c r="F130" s="7">
        <v>21198760</v>
      </c>
      <c r="G130" s="8">
        <f t="shared" si="3"/>
        <v>3.7781737661851597E-3</v>
      </c>
      <c r="H130" s="110"/>
    </row>
    <row r="131" spans="1:8" ht="30.75" customHeight="1" x14ac:dyDescent="0.25">
      <c r="A131" s="25" t="s">
        <v>520</v>
      </c>
      <c r="B131" s="25" t="s">
        <v>144</v>
      </c>
      <c r="C131" s="9" t="s">
        <v>145</v>
      </c>
      <c r="D131" s="25" t="s">
        <v>521</v>
      </c>
      <c r="E131" s="39">
        <v>48000</v>
      </c>
      <c r="F131" s="7">
        <v>49665120</v>
      </c>
      <c r="G131" s="8">
        <f t="shared" si="3"/>
        <v>8.8516240326527544E-3</v>
      </c>
      <c r="H131" s="110"/>
    </row>
    <row r="132" spans="1:8" ht="30.75" customHeight="1" x14ac:dyDescent="0.25">
      <c r="A132" s="82" t="s">
        <v>522</v>
      </c>
      <c r="B132" s="82" t="s">
        <v>179</v>
      </c>
      <c r="C132" s="9" t="s">
        <v>180</v>
      </c>
      <c r="D132" s="82" t="s">
        <v>523</v>
      </c>
      <c r="E132" s="39">
        <v>20000</v>
      </c>
      <c r="F132" s="7">
        <v>18996400</v>
      </c>
      <c r="G132" s="8">
        <f t="shared" si="3"/>
        <v>3.3856555823057466E-3</v>
      </c>
      <c r="H132" s="110"/>
    </row>
    <row r="133" spans="1:8" ht="30.75" customHeight="1" x14ac:dyDescent="0.25">
      <c r="A133" s="80" t="s">
        <v>550</v>
      </c>
      <c r="B133" s="80" t="s">
        <v>551</v>
      </c>
      <c r="C133" s="9" t="s">
        <v>552</v>
      </c>
      <c r="D133" s="80" t="s">
        <v>553</v>
      </c>
      <c r="E133" s="39">
        <v>29950</v>
      </c>
      <c r="F133" s="7">
        <v>28871500.5</v>
      </c>
      <c r="G133" s="8">
        <f t="shared" ref="G133:G148" si="4">F133/$F$259</f>
        <v>5.1456569053803958E-3</v>
      </c>
      <c r="H133" s="110"/>
    </row>
    <row r="134" spans="1:8" ht="30.75" customHeight="1" x14ac:dyDescent="0.25">
      <c r="A134" s="130" t="s">
        <v>546</v>
      </c>
      <c r="B134" s="130" t="s">
        <v>164</v>
      </c>
      <c r="C134" s="9" t="s">
        <v>165</v>
      </c>
      <c r="D134" s="130" t="s">
        <v>545</v>
      </c>
      <c r="E134" s="39">
        <v>65000</v>
      </c>
      <c r="F134" s="7">
        <v>60424650</v>
      </c>
      <c r="G134" s="8">
        <f t="shared" si="4"/>
        <v>1.076925383658856E-2</v>
      </c>
      <c r="H134" s="110"/>
    </row>
    <row r="135" spans="1:8" ht="30.75" customHeight="1" x14ac:dyDescent="0.25">
      <c r="A135" s="25" t="s">
        <v>543</v>
      </c>
      <c r="B135" s="25" t="s">
        <v>542</v>
      </c>
      <c r="C135" s="9" t="s">
        <v>544</v>
      </c>
      <c r="D135" s="25" t="s">
        <v>541</v>
      </c>
      <c r="E135" s="39">
        <v>21000</v>
      </c>
      <c r="F135" s="7">
        <v>19711020</v>
      </c>
      <c r="G135" s="8">
        <f t="shared" si="4"/>
        <v>3.5130195666515872E-3</v>
      </c>
      <c r="H135" s="110"/>
    </row>
    <row r="136" spans="1:8" ht="30.75" customHeight="1" x14ac:dyDescent="0.25">
      <c r="A136" s="25" t="s">
        <v>540</v>
      </c>
      <c r="B136" s="25" t="s">
        <v>480</v>
      </c>
      <c r="C136" s="9" t="s">
        <v>479</v>
      </c>
      <c r="D136" s="32" t="s">
        <v>539</v>
      </c>
      <c r="E136" s="39">
        <v>33000</v>
      </c>
      <c r="F136" s="7">
        <v>31781310</v>
      </c>
      <c r="G136" s="8">
        <f t="shared" si="4"/>
        <v>5.6642611028663034E-3</v>
      </c>
      <c r="H136" s="110"/>
    </row>
    <row r="137" spans="1:8" ht="30.75" customHeight="1" x14ac:dyDescent="0.25">
      <c r="A137" s="66" t="s">
        <v>569</v>
      </c>
      <c r="B137" s="66" t="s">
        <v>333</v>
      </c>
      <c r="C137" s="9" t="s">
        <v>178</v>
      </c>
      <c r="D137" s="66" t="s">
        <v>568</v>
      </c>
      <c r="E137" s="39">
        <v>38755</v>
      </c>
      <c r="F137" s="7">
        <v>39199132.299999997</v>
      </c>
      <c r="G137" s="8">
        <f t="shared" si="4"/>
        <v>6.9863111480615529E-3</v>
      </c>
      <c r="H137" s="110"/>
    </row>
    <row r="138" spans="1:8" ht="30.75" customHeight="1" x14ac:dyDescent="0.25">
      <c r="A138" s="72" t="s">
        <v>562</v>
      </c>
      <c r="B138" s="72" t="s">
        <v>124</v>
      </c>
      <c r="C138" s="132" t="s">
        <v>125</v>
      </c>
      <c r="D138" s="72" t="s">
        <v>561</v>
      </c>
      <c r="E138" s="39">
        <v>104950</v>
      </c>
      <c r="F138" s="7">
        <v>106320647</v>
      </c>
      <c r="G138" s="8">
        <f t="shared" si="4"/>
        <v>1.8949121519335702E-2</v>
      </c>
      <c r="H138" s="110"/>
    </row>
    <row r="139" spans="1:8" ht="30.75" customHeight="1" x14ac:dyDescent="0.25">
      <c r="A139" s="66" t="s">
        <v>564</v>
      </c>
      <c r="B139" s="66" t="s">
        <v>128</v>
      </c>
      <c r="C139" s="9" t="s">
        <v>129</v>
      </c>
      <c r="D139" s="66" t="s">
        <v>563</v>
      </c>
      <c r="E139" s="39">
        <v>87635</v>
      </c>
      <c r="F139" s="7">
        <v>87851458.450000003</v>
      </c>
      <c r="G139" s="8">
        <f t="shared" si="4"/>
        <v>1.5657428813614361E-2</v>
      </c>
      <c r="H139" s="110"/>
    </row>
    <row r="140" spans="1:8" ht="15" customHeight="1" x14ac:dyDescent="0.25">
      <c r="A140" s="69" t="s">
        <v>571</v>
      </c>
      <c r="B140" s="69" t="s">
        <v>148</v>
      </c>
      <c r="C140" s="9" t="s">
        <v>149</v>
      </c>
      <c r="D140" s="69" t="s">
        <v>570</v>
      </c>
      <c r="E140" s="39">
        <v>64000</v>
      </c>
      <c r="F140" s="7">
        <v>66404480</v>
      </c>
      <c r="G140" s="8">
        <f t="shared" si="4"/>
        <v>1.1835016024199863E-2</v>
      </c>
      <c r="H140" s="110"/>
    </row>
    <row r="141" spans="1:8" x14ac:dyDescent="0.25">
      <c r="A141" s="79" t="s">
        <v>573</v>
      </c>
      <c r="B141" s="79" t="s">
        <v>188</v>
      </c>
      <c r="C141" s="9" t="s">
        <v>189</v>
      </c>
      <c r="D141" s="79" t="s">
        <v>572</v>
      </c>
      <c r="E141" s="39">
        <v>15000</v>
      </c>
      <c r="F141" s="7">
        <v>15409350</v>
      </c>
      <c r="G141" s="8">
        <f t="shared" si="4"/>
        <v>2.7463494055296293E-3</v>
      </c>
      <c r="H141" s="110"/>
    </row>
    <row r="142" spans="1:8" ht="30" x14ac:dyDescent="0.25">
      <c r="A142" s="124" t="s">
        <v>582</v>
      </c>
      <c r="B142" s="124" t="s">
        <v>128</v>
      </c>
      <c r="C142" s="9" t="s">
        <v>129</v>
      </c>
      <c r="D142" s="124" t="s">
        <v>581</v>
      </c>
      <c r="E142" s="39">
        <v>65000</v>
      </c>
      <c r="F142" s="7">
        <v>65918450</v>
      </c>
      <c r="G142" s="8">
        <f t="shared" si="4"/>
        <v>1.174839275965142E-2</v>
      </c>
      <c r="H142" s="110"/>
    </row>
    <row r="143" spans="1:8" ht="30" x14ac:dyDescent="0.25">
      <c r="A143" s="82" t="s">
        <v>600</v>
      </c>
      <c r="B143" s="82" t="s">
        <v>456</v>
      </c>
      <c r="C143" s="9" t="s">
        <v>457</v>
      </c>
      <c r="D143" s="82" t="s">
        <v>599</v>
      </c>
      <c r="E143" s="39">
        <v>49000</v>
      </c>
      <c r="F143" s="7">
        <v>48988730</v>
      </c>
      <c r="G143" s="8">
        <f t="shared" si="4"/>
        <v>8.7310736347186307E-3</v>
      </c>
      <c r="H143" s="110"/>
    </row>
    <row r="144" spans="1:8" ht="30" x14ac:dyDescent="0.25">
      <c r="A144" s="83" t="s">
        <v>602</v>
      </c>
      <c r="B144" s="83" t="s">
        <v>333</v>
      </c>
      <c r="C144" s="9" t="s">
        <v>178</v>
      </c>
      <c r="D144" s="83" t="s">
        <v>601</v>
      </c>
      <c r="E144" s="39">
        <v>13000</v>
      </c>
      <c r="F144" s="7">
        <v>13432900</v>
      </c>
      <c r="G144" s="8">
        <f t="shared" si="4"/>
        <v>2.394094295316737E-3</v>
      </c>
      <c r="H144" s="110"/>
    </row>
    <row r="145" spans="1:8" ht="30" x14ac:dyDescent="0.25">
      <c r="A145" s="89" t="s">
        <v>617</v>
      </c>
      <c r="B145" s="89" t="s">
        <v>144</v>
      </c>
      <c r="C145" s="9" t="s">
        <v>145</v>
      </c>
      <c r="D145" s="89" t="s">
        <v>616</v>
      </c>
      <c r="E145" s="39">
        <v>24100</v>
      </c>
      <c r="F145" s="7">
        <v>24301235</v>
      </c>
      <c r="G145" s="8">
        <f t="shared" si="4"/>
        <v>4.3311159974876176E-3</v>
      </c>
      <c r="H145" s="110"/>
    </row>
    <row r="146" spans="1:8" ht="30" x14ac:dyDescent="0.25">
      <c r="A146" s="92" t="s">
        <v>619</v>
      </c>
      <c r="B146" s="92" t="s">
        <v>152</v>
      </c>
      <c r="C146" s="9" t="s">
        <v>153</v>
      </c>
      <c r="D146" s="92" t="s">
        <v>618</v>
      </c>
      <c r="E146" s="39">
        <v>27700</v>
      </c>
      <c r="F146" s="7">
        <v>28107744</v>
      </c>
      <c r="G146" s="8">
        <f t="shared" si="4"/>
        <v>5.0095355109189554E-3</v>
      </c>
      <c r="H146" s="110"/>
    </row>
    <row r="147" spans="1:8" x14ac:dyDescent="0.25">
      <c r="A147" s="72" t="s">
        <v>645</v>
      </c>
      <c r="B147" s="72" t="s">
        <v>162</v>
      </c>
      <c r="C147" s="9" t="s">
        <v>163</v>
      </c>
      <c r="D147" s="72" t="s">
        <v>644</v>
      </c>
      <c r="E147" s="39">
        <v>98679</v>
      </c>
      <c r="F147" s="7">
        <v>99810848.129999995</v>
      </c>
      <c r="G147" s="8">
        <f t="shared" si="4"/>
        <v>1.7788905010739171E-2</v>
      </c>
      <c r="H147" s="110"/>
    </row>
    <row r="148" spans="1:8" x14ac:dyDescent="0.25">
      <c r="A148" s="25" t="s">
        <v>194</v>
      </c>
      <c r="B148" s="25"/>
      <c r="C148" s="69"/>
      <c r="D148" s="25"/>
      <c r="E148" s="39"/>
      <c r="F148" s="7">
        <f>SUM(F5:F147)</f>
        <v>4166346227.8200002</v>
      </c>
      <c r="G148" s="8">
        <f t="shared" si="4"/>
        <v>0.74255192373487988</v>
      </c>
      <c r="H148" s="110"/>
    </row>
    <row r="149" spans="1:8" x14ac:dyDescent="0.25">
      <c r="A149" s="13"/>
      <c r="B149" s="13"/>
      <c r="C149" s="13"/>
      <c r="D149" s="13"/>
      <c r="E149" s="14"/>
      <c r="F149" s="15"/>
      <c r="G149" s="16"/>
    </row>
    <row r="150" spans="1:8" x14ac:dyDescent="0.25">
      <c r="A150" s="17" t="s">
        <v>299</v>
      </c>
      <c r="B150" s="13"/>
      <c r="C150" s="13"/>
      <c r="D150" s="13"/>
      <c r="E150" s="14"/>
      <c r="F150" s="15"/>
      <c r="G150" s="16"/>
    </row>
    <row r="151" spans="1:8" ht="30" x14ac:dyDescent="0.25">
      <c r="A151" s="25" t="s">
        <v>0</v>
      </c>
      <c r="B151" s="25" t="s">
        <v>20</v>
      </c>
      <c r="C151" s="69" t="s">
        <v>1</v>
      </c>
      <c r="D151" s="25" t="s">
        <v>22</v>
      </c>
      <c r="E151" s="69" t="s">
        <v>10</v>
      </c>
      <c r="F151" s="69" t="s">
        <v>6</v>
      </c>
      <c r="G151" s="69" t="s">
        <v>2</v>
      </c>
    </row>
    <row r="152" spans="1:8" ht="30" x14ac:dyDescent="0.25">
      <c r="A152" s="25" t="s">
        <v>651</v>
      </c>
      <c r="B152" s="25" t="s">
        <v>144</v>
      </c>
      <c r="C152" s="9" t="s">
        <v>145</v>
      </c>
      <c r="D152" s="25" t="s">
        <v>650</v>
      </c>
      <c r="E152" s="6">
        <v>42440</v>
      </c>
      <c r="F152" s="7">
        <v>6616396</v>
      </c>
      <c r="G152" s="8">
        <f t="shared" ref="G152:G163" si="5">F152/$F$259</f>
        <v>1.1792149066215394E-3</v>
      </c>
      <c r="H152" s="110"/>
    </row>
    <row r="153" spans="1:8" ht="28.5" customHeight="1" x14ac:dyDescent="0.25">
      <c r="A153" s="25" t="s">
        <v>249</v>
      </c>
      <c r="B153" s="25" t="s">
        <v>152</v>
      </c>
      <c r="C153" s="25" t="s">
        <v>153</v>
      </c>
      <c r="D153" s="25" t="s">
        <v>95</v>
      </c>
      <c r="E153" s="6">
        <v>34100</v>
      </c>
      <c r="F153" s="7">
        <v>10649430</v>
      </c>
      <c r="G153" s="8">
        <f t="shared" si="5"/>
        <v>1.8980071028128639E-3</v>
      </c>
      <c r="H153" s="110"/>
    </row>
    <row r="154" spans="1:8" ht="30" x14ac:dyDescent="0.25">
      <c r="A154" s="25" t="s">
        <v>248</v>
      </c>
      <c r="B154" s="25" t="s">
        <v>185</v>
      </c>
      <c r="C154" s="69" t="s">
        <v>186</v>
      </c>
      <c r="D154" s="25" t="s">
        <v>94</v>
      </c>
      <c r="E154" s="6">
        <v>3165</v>
      </c>
      <c r="F154" s="7">
        <v>25327912.5</v>
      </c>
      <c r="G154" s="8">
        <f t="shared" si="5"/>
        <v>4.5140967943282147E-3</v>
      </c>
      <c r="H154" s="110"/>
    </row>
    <row r="155" spans="1:8" x14ac:dyDescent="0.25">
      <c r="A155" s="25" t="s">
        <v>255</v>
      </c>
      <c r="B155" s="25" t="s">
        <v>179</v>
      </c>
      <c r="C155" s="25" t="s">
        <v>180</v>
      </c>
      <c r="D155" s="25" t="s">
        <v>98</v>
      </c>
      <c r="E155" s="6">
        <v>140620</v>
      </c>
      <c r="F155" s="7">
        <v>43448767.600000001</v>
      </c>
      <c r="G155" s="8">
        <f t="shared" si="5"/>
        <v>7.7437073639871267E-3</v>
      </c>
      <c r="H155" s="110"/>
    </row>
    <row r="156" spans="1:8" ht="26.25" customHeight="1" x14ac:dyDescent="0.25">
      <c r="A156" s="25" t="s">
        <v>253</v>
      </c>
      <c r="B156" s="25" t="s">
        <v>170</v>
      </c>
      <c r="C156" s="25" t="s">
        <v>171</v>
      </c>
      <c r="D156" s="25" t="s">
        <v>99</v>
      </c>
      <c r="E156" s="6">
        <v>29911</v>
      </c>
      <c r="F156" s="7">
        <v>21550875.5</v>
      </c>
      <c r="G156" s="8">
        <f t="shared" si="5"/>
        <v>3.8409299625271707E-3</v>
      </c>
      <c r="H156" s="110"/>
    </row>
    <row r="157" spans="1:8" ht="30.75" customHeight="1" x14ac:dyDescent="0.25">
      <c r="A157" s="25" t="s">
        <v>372</v>
      </c>
      <c r="B157" s="25" t="s">
        <v>166</v>
      </c>
      <c r="C157" s="132" t="s">
        <v>167</v>
      </c>
      <c r="D157" s="132" t="s">
        <v>369</v>
      </c>
      <c r="E157" s="6">
        <v>4175</v>
      </c>
      <c r="F157" s="7">
        <v>7877390</v>
      </c>
      <c r="G157" s="8">
        <f t="shared" si="5"/>
        <v>1.4039570354119446E-3</v>
      </c>
      <c r="H157" s="110"/>
    </row>
    <row r="158" spans="1:8" ht="27.75" customHeight="1" x14ac:dyDescent="0.25">
      <c r="A158" s="69" t="s">
        <v>596</v>
      </c>
      <c r="B158" s="69" t="s">
        <v>595</v>
      </c>
      <c r="C158" s="9" t="s">
        <v>173</v>
      </c>
      <c r="D158" s="9" t="s">
        <v>594</v>
      </c>
      <c r="E158" s="6">
        <v>9816</v>
      </c>
      <c r="F158" s="7">
        <v>15681060</v>
      </c>
      <c r="G158" s="8">
        <f t="shared" si="5"/>
        <v>2.7947752377014247E-3</v>
      </c>
      <c r="H158" s="110"/>
    </row>
    <row r="159" spans="1:8" ht="33.75" customHeight="1" x14ac:dyDescent="0.25">
      <c r="A159" s="80" t="s">
        <v>251</v>
      </c>
      <c r="B159" s="80" t="s">
        <v>509</v>
      </c>
      <c r="C159" s="82" t="s">
        <v>187</v>
      </c>
      <c r="D159" s="82" t="s">
        <v>96</v>
      </c>
      <c r="E159" s="6">
        <v>6000</v>
      </c>
      <c r="F159" s="7">
        <v>7372800</v>
      </c>
      <c r="G159" s="8">
        <f t="shared" si="5"/>
        <v>1.3140258931810137E-3</v>
      </c>
      <c r="H159" s="110"/>
    </row>
    <row r="160" spans="1:8" ht="33.75" customHeight="1" x14ac:dyDescent="0.25">
      <c r="A160" s="132" t="s">
        <v>250</v>
      </c>
      <c r="B160" s="132" t="s">
        <v>510</v>
      </c>
      <c r="C160" s="132" t="s">
        <v>159</v>
      </c>
      <c r="D160" s="132" t="s">
        <v>97</v>
      </c>
      <c r="E160" s="6">
        <v>25920</v>
      </c>
      <c r="F160" s="7">
        <v>15063408</v>
      </c>
      <c r="G160" s="8">
        <f t="shared" si="5"/>
        <v>2.6846934884372322E-3</v>
      </c>
      <c r="H160" s="110"/>
    </row>
    <row r="161" spans="1:8" ht="33.75" customHeight="1" x14ac:dyDescent="0.25">
      <c r="A161" s="132" t="s">
        <v>604</v>
      </c>
      <c r="B161" s="132" t="s">
        <v>144</v>
      </c>
      <c r="C161" s="9" t="s">
        <v>155</v>
      </c>
      <c r="D161" s="132" t="s">
        <v>603</v>
      </c>
      <c r="E161" s="6">
        <v>568</v>
      </c>
      <c r="F161" s="7">
        <v>4677480</v>
      </c>
      <c r="G161" s="8">
        <f t="shared" si="5"/>
        <v>8.3364933740727096E-4</v>
      </c>
      <c r="H161" s="110"/>
    </row>
    <row r="162" spans="1:8" ht="33.75" customHeight="1" x14ac:dyDescent="0.25">
      <c r="A162" s="122" t="s">
        <v>418</v>
      </c>
      <c r="B162" s="122" t="s">
        <v>160</v>
      </c>
      <c r="C162" s="9" t="s">
        <v>161</v>
      </c>
      <c r="D162" s="122" t="s">
        <v>417</v>
      </c>
      <c r="E162" s="6">
        <v>502</v>
      </c>
      <c r="F162" s="7">
        <v>6878404</v>
      </c>
      <c r="G162" s="8">
        <f t="shared" si="5"/>
        <v>1.2259115885090951E-3</v>
      </c>
      <c r="H162" s="110"/>
    </row>
    <row r="163" spans="1:8" ht="33.75" customHeight="1" x14ac:dyDescent="0.25">
      <c r="A163" s="25" t="s">
        <v>194</v>
      </c>
      <c r="B163" s="25"/>
      <c r="C163" s="25"/>
      <c r="D163" s="69"/>
      <c r="E163" s="6"/>
      <c r="F163" s="7">
        <f>SUM(F152:F162)</f>
        <v>165143923.59999999</v>
      </c>
      <c r="G163" s="8">
        <f t="shared" si="5"/>
        <v>2.9432968710924896E-2</v>
      </c>
      <c r="H163" s="110"/>
    </row>
    <row r="164" spans="1:8" x14ac:dyDescent="0.25">
      <c r="A164" s="13"/>
      <c r="B164" s="13"/>
      <c r="C164" s="13"/>
      <c r="D164" s="13"/>
      <c r="E164" s="14"/>
      <c r="F164" s="15"/>
      <c r="G164" s="16"/>
      <c r="H164" s="110"/>
    </row>
    <row r="165" spans="1:8" x14ac:dyDescent="0.25">
      <c r="A165" s="3" t="s">
        <v>300</v>
      </c>
    </row>
    <row r="166" spans="1:8" ht="30" x14ac:dyDescent="0.25">
      <c r="A166" s="25" t="s">
        <v>3</v>
      </c>
      <c r="B166" s="25" t="s">
        <v>1</v>
      </c>
      <c r="C166" s="25" t="s">
        <v>308</v>
      </c>
      <c r="D166" s="25" t="s">
        <v>7</v>
      </c>
      <c r="E166" s="25" t="s">
        <v>5</v>
      </c>
      <c r="F166" s="25" t="s">
        <v>12</v>
      </c>
      <c r="G166" s="25" t="s">
        <v>2</v>
      </c>
    </row>
    <row r="167" spans="1:8" ht="28.5" customHeight="1" x14ac:dyDescent="0.25">
      <c r="A167" s="124" t="s">
        <v>583</v>
      </c>
      <c r="B167" s="11">
        <v>1027700342890</v>
      </c>
      <c r="C167" s="9" t="s">
        <v>605</v>
      </c>
      <c r="D167" s="126">
        <v>45643</v>
      </c>
      <c r="E167" s="6">
        <v>103000000</v>
      </c>
      <c r="F167" s="57">
        <v>103848719.51000001</v>
      </c>
      <c r="G167" s="58">
        <f t="shared" ref="G167:G175" si="6">F167/$F$259</f>
        <v>1.8508559354632203E-2</v>
      </c>
    </row>
    <row r="168" spans="1:8" ht="28.5" customHeight="1" x14ac:dyDescent="0.25">
      <c r="A168" s="124" t="s">
        <v>196</v>
      </c>
      <c r="B168" s="11">
        <v>1027700167110</v>
      </c>
      <c r="C168" s="9" t="s">
        <v>606</v>
      </c>
      <c r="D168" s="126">
        <v>45644</v>
      </c>
      <c r="E168" s="6">
        <v>50000000</v>
      </c>
      <c r="F168" s="7">
        <v>50493458.460000001</v>
      </c>
      <c r="G168" s="58">
        <f t="shared" si="6"/>
        <v>8.999255622382258E-3</v>
      </c>
    </row>
    <row r="169" spans="1:8" ht="28.5" customHeight="1" x14ac:dyDescent="0.25">
      <c r="A169" s="130" t="s">
        <v>620</v>
      </c>
      <c r="B169" s="11">
        <v>1037739527077</v>
      </c>
      <c r="C169" s="55" t="s">
        <v>621</v>
      </c>
      <c r="D169" s="56">
        <v>45554</v>
      </c>
      <c r="E169" s="2">
        <v>57000000</v>
      </c>
      <c r="F169" s="57">
        <v>57771991.299999997</v>
      </c>
      <c r="G169" s="58">
        <f t="shared" si="6"/>
        <v>1.0296480640845845E-2</v>
      </c>
    </row>
    <row r="170" spans="1:8" ht="28.5" customHeight="1" x14ac:dyDescent="0.25">
      <c r="A170" s="130" t="s">
        <v>575</v>
      </c>
      <c r="B170" s="11">
        <v>1027700132195</v>
      </c>
      <c r="C170" s="55" t="s">
        <v>622</v>
      </c>
      <c r="D170" s="56">
        <v>45468</v>
      </c>
      <c r="E170" s="2">
        <v>12200000</v>
      </c>
      <c r="F170" s="57">
        <v>12373333.33</v>
      </c>
      <c r="G170" s="58">
        <f t="shared" si="6"/>
        <v>2.2052517877305306E-3</v>
      </c>
    </row>
    <row r="171" spans="1:8" ht="28.5" customHeight="1" x14ac:dyDescent="0.25">
      <c r="A171" s="130" t="s">
        <v>574</v>
      </c>
      <c r="B171" s="11">
        <v>1027739609391</v>
      </c>
      <c r="C171" s="55" t="s">
        <v>623</v>
      </c>
      <c r="D171" s="56">
        <v>45464</v>
      </c>
      <c r="E171" s="2">
        <v>900000</v>
      </c>
      <c r="F171" s="57">
        <v>914429.51</v>
      </c>
      <c r="G171" s="58">
        <f t="shared" si="6"/>
        <v>1.6297526769054182E-4</v>
      </c>
    </row>
    <row r="172" spans="1:8" ht="28.5" customHeight="1" x14ac:dyDescent="0.25">
      <c r="A172" s="130" t="s">
        <v>574</v>
      </c>
      <c r="B172" s="11">
        <v>1027739609391</v>
      </c>
      <c r="C172" s="55" t="s">
        <v>624</v>
      </c>
      <c r="D172" s="56">
        <v>45464</v>
      </c>
      <c r="E172" s="2">
        <v>600000</v>
      </c>
      <c r="F172" s="57">
        <v>609619.67000000004</v>
      </c>
      <c r="G172" s="58">
        <f t="shared" si="6"/>
        <v>1.0865017786627398E-4</v>
      </c>
    </row>
    <row r="173" spans="1:8" ht="28.5" customHeight="1" x14ac:dyDescent="0.25">
      <c r="A173" s="109" t="s">
        <v>196</v>
      </c>
      <c r="B173" s="11">
        <v>1027700167110</v>
      </c>
      <c r="C173" s="55" t="s">
        <v>584</v>
      </c>
      <c r="D173" s="56">
        <v>45636</v>
      </c>
      <c r="E173" s="2">
        <v>30000000</v>
      </c>
      <c r="F173" s="57">
        <v>30976293.329999998</v>
      </c>
      <c r="G173" s="58">
        <f t="shared" si="6"/>
        <v>5.5207860664049377E-3</v>
      </c>
    </row>
    <row r="174" spans="1:8" ht="28.5" customHeight="1" x14ac:dyDescent="0.25">
      <c r="A174" s="109" t="s">
        <v>575</v>
      </c>
      <c r="B174" s="11">
        <v>1027700132195</v>
      </c>
      <c r="C174" s="55" t="s">
        <v>585</v>
      </c>
      <c r="D174" s="56">
        <v>45645</v>
      </c>
      <c r="E174" s="2">
        <v>100000000</v>
      </c>
      <c r="F174" s="57">
        <v>103164580.81999999</v>
      </c>
      <c r="G174" s="58">
        <f t="shared" si="6"/>
        <v>1.8386627937370517E-2</v>
      </c>
    </row>
    <row r="175" spans="1:8" ht="28.5" customHeight="1" x14ac:dyDescent="0.25">
      <c r="A175" s="132" t="s">
        <v>574</v>
      </c>
      <c r="B175" s="11">
        <v>1027739609391</v>
      </c>
      <c r="C175" s="55" t="s">
        <v>652</v>
      </c>
      <c r="D175" s="56">
        <v>45588</v>
      </c>
      <c r="E175" s="2">
        <v>53700000</v>
      </c>
      <c r="F175" s="57">
        <v>53632156.740000002</v>
      </c>
      <c r="G175" s="58">
        <f t="shared" si="6"/>
        <v>9.5586537900801075E-3</v>
      </c>
    </row>
    <row r="176" spans="1:8" ht="28.5" customHeight="1" x14ac:dyDescent="0.25">
      <c r="A176" s="25" t="s">
        <v>194</v>
      </c>
      <c r="B176" s="25"/>
      <c r="C176" s="25"/>
      <c r="D176" s="25"/>
      <c r="E176" s="6"/>
      <c r="F176" s="7">
        <f>SUM(F167:F175)</f>
        <v>413784582.66999996</v>
      </c>
      <c r="G176" s="8">
        <f>F176/$F$259</f>
        <v>7.3747240645003209E-2</v>
      </c>
    </row>
    <row r="177" spans="1:7" ht="16.5" customHeight="1" x14ac:dyDescent="0.25"/>
    <row r="178" spans="1:7" x14ac:dyDescent="0.25">
      <c r="A178" s="3" t="s">
        <v>301</v>
      </c>
    </row>
    <row r="179" spans="1:7" ht="45" customHeight="1" x14ac:dyDescent="0.25">
      <c r="A179" s="25" t="s">
        <v>11</v>
      </c>
      <c r="B179" s="25" t="s">
        <v>8</v>
      </c>
      <c r="C179" s="25" t="s">
        <v>9</v>
      </c>
      <c r="D179" s="25" t="s">
        <v>17</v>
      </c>
      <c r="E179" s="25" t="s">
        <v>10</v>
      </c>
      <c r="F179" s="25" t="s">
        <v>6</v>
      </c>
      <c r="G179" s="25" t="s">
        <v>2</v>
      </c>
    </row>
    <row r="180" spans="1:7" ht="111" customHeight="1" x14ac:dyDescent="0.25">
      <c r="A180" s="25" t="s">
        <v>194</v>
      </c>
      <c r="B180" s="25"/>
      <c r="C180" s="25"/>
      <c r="D180" s="25"/>
      <c r="E180" s="6"/>
      <c r="F180" s="7"/>
      <c r="G180" s="8"/>
    </row>
    <row r="182" spans="1:7" x14ac:dyDescent="0.25">
      <c r="A182" s="3" t="s">
        <v>302</v>
      </c>
    </row>
    <row r="183" spans="1:7" ht="58.5" customHeight="1" x14ac:dyDescent="0.25">
      <c r="A183" s="25" t="s">
        <v>15</v>
      </c>
      <c r="B183" s="25" t="s">
        <v>14</v>
      </c>
      <c r="C183" s="25" t="s">
        <v>16</v>
      </c>
      <c r="D183" s="141" t="s">
        <v>13</v>
      </c>
      <c r="E183" s="142"/>
      <c r="F183" s="25" t="s">
        <v>6</v>
      </c>
      <c r="G183" s="25" t="s">
        <v>2</v>
      </c>
    </row>
    <row r="184" spans="1:7" ht="17.25" customHeight="1" x14ac:dyDescent="0.25">
      <c r="A184" s="25" t="s">
        <v>194</v>
      </c>
      <c r="B184" s="25"/>
      <c r="C184" s="25"/>
      <c r="D184" s="141"/>
      <c r="E184" s="142"/>
      <c r="F184" s="7"/>
      <c r="G184" s="8"/>
    </row>
    <row r="186" spans="1:7" x14ac:dyDescent="0.25">
      <c r="A186" s="3" t="s">
        <v>303</v>
      </c>
    </row>
    <row r="187" spans="1:7" ht="42.75" customHeight="1" x14ac:dyDescent="0.25">
      <c r="A187" s="25" t="s">
        <v>3</v>
      </c>
      <c r="B187" s="21" t="s">
        <v>1</v>
      </c>
      <c r="C187" s="25" t="s">
        <v>308</v>
      </c>
      <c r="D187" s="141" t="s">
        <v>4</v>
      </c>
      <c r="E187" s="142"/>
      <c r="F187" s="22" t="s">
        <v>18</v>
      </c>
      <c r="G187" s="44" t="s">
        <v>2</v>
      </c>
    </row>
    <row r="188" spans="1:7" ht="32.25" customHeight="1" x14ac:dyDescent="0.25">
      <c r="A188" s="25" t="s">
        <v>196</v>
      </c>
      <c r="B188" s="34">
        <v>1027700167110</v>
      </c>
      <c r="C188" s="35" t="s">
        <v>311</v>
      </c>
      <c r="D188" s="150" t="s">
        <v>195</v>
      </c>
      <c r="E188" s="150"/>
      <c r="F188" s="7">
        <v>1913304.21</v>
      </c>
      <c r="G188" s="8">
        <f t="shared" ref="G188:G195" si="7">F188/$F$259</f>
        <v>3.4100087802086635E-4</v>
      </c>
    </row>
    <row r="189" spans="1:7" x14ac:dyDescent="0.25">
      <c r="A189" s="25" t="s">
        <v>196</v>
      </c>
      <c r="B189" s="34">
        <v>1027700167110</v>
      </c>
      <c r="C189" s="35" t="s">
        <v>312</v>
      </c>
      <c r="D189" s="150" t="s">
        <v>195</v>
      </c>
      <c r="E189" s="150"/>
      <c r="F189" s="7">
        <v>812257.74</v>
      </c>
      <c r="G189" s="8">
        <f t="shared" si="7"/>
        <v>1.4476558462140455E-4</v>
      </c>
    </row>
    <row r="190" spans="1:7" x14ac:dyDescent="0.25">
      <c r="A190" s="25" t="s">
        <v>196</v>
      </c>
      <c r="B190" s="34">
        <v>1027700167110</v>
      </c>
      <c r="C190" s="35" t="s">
        <v>310</v>
      </c>
      <c r="D190" s="150" t="s">
        <v>195</v>
      </c>
      <c r="E190" s="150"/>
      <c r="F190" s="7">
        <v>42214772.890000001</v>
      </c>
      <c r="G190" s="8">
        <f t="shared" si="7"/>
        <v>7.5237772151985531E-3</v>
      </c>
    </row>
    <row r="191" spans="1:7" ht="28.5" customHeight="1" x14ac:dyDescent="0.25">
      <c r="A191" s="25" t="s">
        <v>196</v>
      </c>
      <c r="B191" s="34">
        <v>1027700167110</v>
      </c>
      <c r="C191" s="35" t="s">
        <v>309</v>
      </c>
      <c r="D191" s="150" t="s">
        <v>195</v>
      </c>
      <c r="E191" s="150"/>
      <c r="F191" s="7">
        <v>2152.35</v>
      </c>
      <c r="G191" s="8">
        <f t="shared" si="7"/>
        <v>3.8360509320585862E-7</v>
      </c>
    </row>
    <row r="192" spans="1:7" ht="30" hidden="1" x14ac:dyDescent="0.25">
      <c r="A192" s="25" t="s">
        <v>197</v>
      </c>
      <c r="B192" s="34">
        <v>1027700167110</v>
      </c>
      <c r="C192" s="19" t="s">
        <v>465</v>
      </c>
      <c r="D192" s="145" t="s">
        <v>195</v>
      </c>
      <c r="E192" s="145"/>
      <c r="F192" s="7"/>
      <c r="G192" s="8">
        <f t="shared" si="7"/>
        <v>0</v>
      </c>
    </row>
    <row r="193" spans="1:7" ht="30" hidden="1" x14ac:dyDescent="0.25">
      <c r="A193" s="65" t="s">
        <v>197</v>
      </c>
      <c r="B193" s="34">
        <v>1027700167111</v>
      </c>
      <c r="C193" s="19" t="s">
        <v>519</v>
      </c>
      <c r="D193" s="145" t="s">
        <v>195</v>
      </c>
      <c r="E193" s="145"/>
      <c r="F193" s="7">
        <v>0</v>
      </c>
      <c r="G193" s="8">
        <f t="shared" si="7"/>
        <v>0</v>
      </c>
    </row>
    <row r="194" spans="1:7" ht="30" customHeight="1" x14ac:dyDescent="0.25">
      <c r="A194" s="25" t="s">
        <v>196</v>
      </c>
      <c r="B194" s="34">
        <v>1027700167110</v>
      </c>
      <c r="C194" s="35" t="s">
        <v>467</v>
      </c>
      <c r="D194" s="145" t="s">
        <v>195</v>
      </c>
      <c r="E194" s="145"/>
      <c r="F194" s="7">
        <v>2610472.33</v>
      </c>
      <c r="G194" s="8">
        <f t="shared" si="7"/>
        <v>4.6525448066576767E-4</v>
      </c>
    </row>
    <row r="195" spans="1:7" x14ac:dyDescent="0.25">
      <c r="A195" s="25" t="s">
        <v>196</v>
      </c>
      <c r="B195" s="34">
        <v>1027700167110</v>
      </c>
      <c r="C195" s="35" t="s">
        <v>466</v>
      </c>
      <c r="D195" s="145" t="s">
        <v>195</v>
      </c>
      <c r="E195" s="145"/>
      <c r="F195" s="7">
        <v>31480.27</v>
      </c>
      <c r="G195" s="8">
        <f t="shared" si="7"/>
        <v>5.6106078971801041E-6</v>
      </c>
    </row>
    <row r="196" spans="1:7" ht="30" customHeight="1" x14ac:dyDescent="0.25">
      <c r="A196" s="25" t="s">
        <v>194</v>
      </c>
      <c r="B196" s="149"/>
      <c r="C196" s="149"/>
      <c r="D196" s="148"/>
      <c r="E196" s="148"/>
      <c r="F196" s="7">
        <f>SUM(F188:F195)</f>
        <v>47584439.790000007</v>
      </c>
      <c r="G196" s="8">
        <f>F196/$F$259</f>
        <v>8.4807923714969782E-3</v>
      </c>
    </row>
    <row r="197" spans="1:7" ht="30" customHeight="1" x14ac:dyDescent="0.25"/>
    <row r="198" spans="1:7" ht="15.75" x14ac:dyDescent="0.25">
      <c r="A198" s="3" t="s">
        <v>304</v>
      </c>
      <c r="B198" s="26"/>
    </row>
    <row r="199" spans="1:7" ht="30" x14ac:dyDescent="0.25">
      <c r="A199" s="25" t="s">
        <v>19</v>
      </c>
      <c r="B199" s="28" t="s">
        <v>1</v>
      </c>
      <c r="C199" s="24" t="s">
        <v>313</v>
      </c>
      <c r="D199" s="137" t="s">
        <v>315</v>
      </c>
      <c r="E199" s="138"/>
      <c r="F199" s="22" t="s">
        <v>18</v>
      </c>
      <c r="G199" s="25" t="s">
        <v>2</v>
      </c>
    </row>
    <row r="200" spans="1:7" ht="30" x14ac:dyDescent="0.25">
      <c r="A200" s="25" t="s">
        <v>196</v>
      </c>
      <c r="B200" s="36">
        <v>1027700167110</v>
      </c>
      <c r="C200" s="25" t="s">
        <v>314</v>
      </c>
      <c r="D200" s="143" t="s">
        <v>317</v>
      </c>
      <c r="E200" s="144"/>
      <c r="F200" s="40">
        <v>60462.47</v>
      </c>
      <c r="G200" s="41">
        <f t="shared" ref="G200:G206" si="8">F200/$F$259</f>
        <v>1.07759943502713E-5</v>
      </c>
    </row>
    <row r="201" spans="1:7" ht="30" x14ac:dyDescent="0.25">
      <c r="A201" s="25" t="s">
        <v>196</v>
      </c>
      <c r="B201" s="36">
        <v>1027700167110</v>
      </c>
      <c r="C201" s="25" t="s">
        <v>314</v>
      </c>
      <c r="D201" s="143" t="s">
        <v>318</v>
      </c>
      <c r="E201" s="144"/>
      <c r="F201" s="40">
        <v>6065.31</v>
      </c>
      <c r="G201" s="41">
        <f t="shared" si="8"/>
        <v>1.0809969604722404E-6</v>
      </c>
    </row>
    <row r="202" spans="1:7" ht="30" x14ac:dyDescent="0.25">
      <c r="A202" s="25" t="s">
        <v>196</v>
      </c>
      <c r="B202" s="36">
        <v>1027700167110</v>
      </c>
      <c r="C202" s="25" t="s">
        <v>314</v>
      </c>
      <c r="D202" s="143" t="s">
        <v>319</v>
      </c>
      <c r="E202" s="144"/>
      <c r="F202" s="40">
        <v>9260.6200000000008</v>
      </c>
      <c r="G202" s="41">
        <f t="shared" si="8"/>
        <v>1.6504848181030218E-6</v>
      </c>
    </row>
    <row r="203" spans="1:7" ht="30" x14ac:dyDescent="0.25">
      <c r="A203" s="25" t="s">
        <v>449</v>
      </c>
      <c r="B203" s="36">
        <v>1027700067328</v>
      </c>
      <c r="C203" s="25" t="s">
        <v>449</v>
      </c>
      <c r="D203" s="143" t="s">
        <v>316</v>
      </c>
      <c r="E203" s="144"/>
      <c r="F203" s="40">
        <v>75153.61</v>
      </c>
      <c r="G203" s="41">
        <f t="shared" si="8"/>
        <v>1.3394339939511117E-5</v>
      </c>
    </row>
    <row r="204" spans="1:7" ht="30" x14ac:dyDescent="0.25">
      <c r="A204" s="25" t="s">
        <v>580</v>
      </c>
      <c r="B204" s="36">
        <v>1047796383030</v>
      </c>
      <c r="C204" s="25" t="s">
        <v>579</v>
      </c>
      <c r="D204" s="143" t="s">
        <v>320</v>
      </c>
      <c r="E204" s="144"/>
      <c r="F204" s="40">
        <v>1997725.27</v>
      </c>
      <c r="G204" s="41">
        <f t="shared" si="8"/>
        <v>3.5604692006320959E-4</v>
      </c>
    </row>
    <row r="205" spans="1:7" ht="30" x14ac:dyDescent="0.25">
      <c r="A205" s="25" t="s">
        <v>580</v>
      </c>
      <c r="B205" s="36">
        <v>1047796383030</v>
      </c>
      <c r="C205" s="112" t="s">
        <v>579</v>
      </c>
      <c r="D205" s="143" t="s">
        <v>321</v>
      </c>
      <c r="E205" s="144"/>
      <c r="F205" s="40">
        <v>286848.44</v>
      </c>
      <c r="G205" s="41">
        <f t="shared" si="8"/>
        <v>5.1123898326087838E-5</v>
      </c>
    </row>
    <row r="206" spans="1:7" ht="30.75" customHeight="1" x14ac:dyDescent="0.25">
      <c r="A206" s="25" t="s">
        <v>194</v>
      </c>
      <c r="B206" s="136"/>
      <c r="C206" s="137"/>
      <c r="D206" s="137"/>
      <c r="E206" s="138"/>
      <c r="F206" s="7">
        <f>SUM(F200:F205)</f>
        <v>2435515.7200000002</v>
      </c>
      <c r="G206" s="8">
        <f t="shared" si="8"/>
        <v>4.3407263445765511E-4</v>
      </c>
    </row>
    <row r="207" spans="1:7" ht="34.5" customHeight="1" x14ac:dyDescent="0.25"/>
    <row r="208" spans="1:7" x14ac:dyDescent="0.25">
      <c r="A208" s="3" t="s">
        <v>305</v>
      </c>
    </row>
    <row r="209" spans="1:7" ht="30" x14ac:dyDescent="0.25">
      <c r="A209" s="25" t="s">
        <v>20</v>
      </c>
      <c r="B209" s="149" t="s">
        <v>1</v>
      </c>
      <c r="C209" s="149"/>
      <c r="D209" s="149" t="s">
        <v>22</v>
      </c>
      <c r="E209" s="149"/>
      <c r="F209" s="31" t="s">
        <v>21</v>
      </c>
      <c r="G209" s="25" t="s">
        <v>2</v>
      </c>
    </row>
    <row r="210" spans="1:7" hidden="1" x14ac:dyDescent="0.25">
      <c r="A210" s="90" t="s">
        <v>556</v>
      </c>
      <c r="B210" s="139" t="s">
        <v>111</v>
      </c>
      <c r="C210" s="140"/>
      <c r="D210" s="141" t="s">
        <v>338</v>
      </c>
      <c r="E210" s="142"/>
      <c r="F210" s="37"/>
      <c r="G210" s="41">
        <f t="shared" ref="G210:G225" si="9">F210/$F$259</f>
        <v>0</v>
      </c>
    </row>
    <row r="211" spans="1:7" hidden="1" x14ac:dyDescent="0.25">
      <c r="A211" s="124" t="s">
        <v>607</v>
      </c>
      <c r="B211" s="139" t="s">
        <v>189</v>
      </c>
      <c r="C211" s="140"/>
      <c r="D211" s="141" t="s">
        <v>367</v>
      </c>
      <c r="E211" s="142"/>
      <c r="F211" s="37"/>
      <c r="G211" s="41">
        <f t="shared" si="9"/>
        <v>0</v>
      </c>
    </row>
    <row r="212" spans="1:7" hidden="1" x14ac:dyDescent="0.25">
      <c r="A212" s="89" t="s">
        <v>565</v>
      </c>
      <c r="B212" s="139" t="s">
        <v>178</v>
      </c>
      <c r="C212" s="140"/>
      <c r="D212" s="141" t="s">
        <v>351</v>
      </c>
      <c r="E212" s="142"/>
      <c r="F212" s="37"/>
      <c r="G212" s="41">
        <f t="shared" si="9"/>
        <v>0</v>
      </c>
    </row>
    <row r="213" spans="1:7" hidden="1" x14ac:dyDescent="0.25">
      <c r="A213" s="83" t="s">
        <v>524</v>
      </c>
      <c r="B213" s="139" t="s">
        <v>151</v>
      </c>
      <c r="C213" s="140"/>
      <c r="D213" s="141" t="s">
        <v>349</v>
      </c>
      <c r="E213" s="142"/>
      <c r="F213" s="37"/>
      <c r="G213" s="41">
        <f t="shared" si="9"/>
        <v>0</v>
      </c>
    </row>
    <row r="214" spans="1:7" ht="15" hidden="1" customHeight="1" x14ac:dyDescent="0.25">
      <c r="A214" s="83" t="s">
        <v>100</v>
      </c>
      <c r="B214" s="139" t="s">
        <v>151</v>
      </c>
      <c r="C214" s="140"/>
      <c r="D214" s="141" t="s">
        <v>83</v>
      </c>
      <c r="E214" s="142"/>
      <c r="F214" s="37"/>
      <c r="G214" s="41">
        <f t="shared" si="9"/>
        <v>0</v>
      </c>
    </row>
    <row r="215" spans="1:7" ht="15" hidden="1" customHeight="1" x14ac:dyDescent="0.25">
      <c r="A215" s="122" t="s">
        <v>100</v>
      </c>
      <c r="B215" s="139" t="s">
        <v>151</v>
      </c>
      <c r="C215" s="140"/>
      <c r="D215" s="141" t="s">
        <v>407</v>
      </c>
      <c r="E215" s="142"/>
      <c r="F215" s="37"/>
      <c r="G215" s="41">
        <f t="shared" si="9"/>
        <v>0</v>
      </c>
    </row>
    <row r="216" spans="1:7" ht="15" hidden="1" customHeight="1" x14ac:dyDescent="0.25">
      <c r="A216" s="122" t="s">
        <v>100</v>
      </c>
      <c r="B216" s="139" t="s">
        <v>151</v>
      </c>
      <c r="C216" s="140"/>
      <c r="D216" s="141" t="s">
        <v>84</v>
      </c>
      <c r="E216" s="142"/>
      <c r="F216" s="37"/>
      <c r="G216" s="41">
        <f t="shared" si="9"/>
        <v>0</v>
      </c>
    </row>
    <row r="217" spans="1:7" ht="15" hidden="1" customHeight="1" x14ac:dyDescent="0.25">
      <c r="A217" s="122" t="s">
        <v>597</v>
      </c>
      <c r="B217" s="120"/>
      <c r="C217" s="121"/>
      <c r="D217" s="141" t="s">
        <v>505</v>
      </c>
      <c r="E217" s="142"/>
      <c r="F217" s="37"/>
      <c r="G217" s="41">
        <f t="shared" si="9"/>
        <v>0</v>
      </c>
    </row>
    <row r="218" spans="1:7" ht="15" hidden="1" customHeight="1" x14ac:dyDescent="0.25">
      <c r="A218" s="83" t="s">
        <v>525</v>
      </c>
      <c r="B218" s="139"/>
      <c r="C218" s="140"/>
      <c r="D218" s="141" t="s">
        <v>384</v>
      </c>
      <c r="E218" s="142"/>
      <c r="F218" s="37"/>
      <c r="G218" s="41">
        <f t="shared" si="9"/>
        <v>0</v>
      </c>
    </row>
    <row r="219" spans="1:7" ht="15" hidden="1" customHeight="1" x14ac:dyDescent="0.25">
      <c r="A219" s="83" t="s">
        <v>524</v>
      </c>
      <c r="B219" s="139"/>
      <c r="C219" s="140"/>
      <c r="D219" s="141" t="s">
        <v>450</v>
      </c>
      <c r="E219" s="142"/>
      <c r="F219" s="37"/>
      <c r="G219" s="41">
        <f t="shared" si="9"/>
        <v>0</v>
      </c>
    </row>
    <row r="220" spans="1:7" ht="15" hidden="1" customHeight="1" x14ac:dyDescent="0.25">
      <c r="A220" s="83" t="s">
        <v>526</v>
      </c>
      <c r="B220" s="139"/>
      <c r="C220" s="140"/>
      <c r="D220" s="141" t="s">
        <v>70</v>
      </c>
      <c r="E220" s="142"/>
      <c r="F220" s="37"/>
      <c r="G220" s="41">
        <f t="shared" si="9"/>
        <v>0</v>
      </c>
    </row>
    <row r="221" spans="1:7" ht="15" hidden="1" customHeight="1" x14ac:dyDescent="0.25">
      <c r="A221" s="109" t="s">
        <v>538</v>
      </c>
      <c r="B221" s="139" t="s">
        <v>151</v>
      </c>
      <c r="C221" s="140"/>
      <c r="D221" s="141" t="s">
        <v>439</v>
      </c>
      <c r="E221" s="142"/>
      <c r="F221" s="37"/>
      <c r="G221" s="41">
        <f t="shared" si="9"/>
        <v>0</v>
      </c>
    </row>
    <row r="222" spans="1:7" ht="15" hidden="1" customHeight="1" x14ac:dyDescent="0.25">
      <c r="A222" s="109" t="s">
        <v>524</v>
      </c>
      <c r="B222" s="139" t="s">
        <v>175</v>
      </c>
      <c r="C222" s="140"/>
      <c r="D222" s="141" t="s">
        <v>491</v>
      </c>
      <c r="E222" s="142"/>
      <c r="F222" s="37"/>
      <c r="G222" s="41">
        <f t="shared" si="9"/>
        <v>0</v>
      </c>
    </row>
    <row r="223" spans="1:7" ht="15" hidden="1" customHeight="1" x14ac:dyDescent="0.25">
      <c r="A223" s="109" t="s">
        <v>586</v>
      </c>
      <c r="B223" s="139" t="s">
        <v>153</v>
      </c>
      <c r="C223" s="140"/>
      <c r="D223" s="141" t="s">
        <v>59</v>
      </c>
      <c r="E223" s="142"/>
      <c r="F223" s="37"/>
      <c r="G223" s="41">
        <f t="shared" si="9"/>
        <v>0</v>
      </c>
    </row>
    <row r="224" spans="1:7" ht="15" hidden="1" customHeight="1" x14ac:dyDescent="0.25">
      <c r="A224" s="65" t="s">
        <v>587</v>
      </c>
      <c r="B224" s="139" t="s">
        <v>552</v>
      </c>
      <c r="C224" s="140"/>
      <c r="D224" s="141" t="s">
        <v>553</v>
      </c>
      <c r="E224" s="142"/>
      <c r="F224" s="37"/>
      <c r="G224" s="41">
        <f t="shared" si="9"/>
        <v>0</v>
      </c>
    </row>
    <row r="225" spans="1:7" ht="15" customHeight="1" x14ac:dyDescent="0.25">
      <c r="A225" s="25" t="s">
        <v>194</v>
      </c>
      <c r="B225" s="154"/>
      <c r="C225" s="155"/>
      <c r="D225" s="141"/>
      <c r="E225" s="142"/>
      <c r="F225" s="7">
        <f>SUM(F210:F224)</f>
        <v>0</v>
      </c>
      <c r="G225" s="41">
        <f t="shared" si="9"/>
        <v>0</v>
      </c>
    </row>
    <row r="227" spans="1:7" x14ac:dyDescent="0.25">
      <c r="A227" s="3" t="s">
        <v>306</v>
      </c>
    </row>
    <row r="228" spans="1:7" ht="30" x14ac:dyDescent="0.25">
      <c r="A228" s="25" t="s">
        <v>23</v>
      </c>
      <c r="B228" s="141" t="s">
        <v>20</v>
      </c>
      <c r="C228" s="142"/>
      <c r="D228" s="25" t="s">
        <v>22</v>
      </c>
      <c r="E228" s="25" t="s">
        <v>24</v>
      </c>
      <c r="F228" s="25" t="s">
        <v>21</v>
      </c>
      <c r="G228" s="25" t="s">
        <v>2</v>
      </c>
    </row>
    <row r="229" spans="1:7" ht="34.5" customHeight="1" x14ac:dyDescent="0.25">
      <c r="A229" s="25" t="s">
        <v>198</v>
      </c>
      <c r="B229" s="154" t="s">
        <v>100</v>
      </c>
      <c r="C229" s="155"/>
      <c r="D229" s="133" t="s">
        <v>653</v>
      </c>
      <c r="E229" s="2">
        <v>18816</v>
      </c>
      <c r="F229" s="7">
        <v>14909604.949999999</v>
      </c>
      <c r="G229" s="8">
        <f t="shared" ref="G229:G239" si="10">F229/$F$259</f>
        <v>2.6572817601725005E-3</v>
      </c>
    </row>
    <row r="230" spans="1:7" ht="45" x14ac:dyDescent="0.25">
      <c r="A230" s="83" t="s">
        <v>198</v>
      </c>
      <c r="B230" s="154" t="s">
        <v>100</v>
      </c>
      <c r="C230" s="155"/>
      <c r="D230" s="133" t="s">
        <v>576</v>
      </c>
      <c r="E230" s="2">
        <v>8000</v>
      </c>
      <c r="F230" s="7">
        <v>5962459.4100000001</v>
      </c>
      <c r="G230" s="8">
        <f t="shared" si="10"/>
        <v>1.0626662939155801E-3</v>
      </c>
    </row>
    <row r="231" spans="1:7" ht="45" x14ac:dyDescent="0.25">
      <c r="A231" s="124" t="s">
        <v>198</v>
      </c>
      <c r="B231" s="154" t="s">
        <v>100</v>
      </c>
      <c r="C231" s="155"/>
      <c r="D231" s="133" t="s">
        <v>653</v>
      </c>
      <c r="E231" s="2">
        <v>311784</v>
      </c>
      <c r="F231" s="7">
        <v>247054435.99000001</v>
      </c>
      <c r="G231" s="8">
        <f t="shared" si="10"/>
        <v>4.4031565472560132E-2</v>
      </c>
    </row>
    <row r="232" spans="1:7" ht="45" x14ac:dyDescent="0.25">
      <c r="A232" s="124" t="s">
        <v>198</v>
      </c>
      <c r="B232" s="154" t="s">
        <v>100</v>
      </c>
      <c r="C232" s="155"/>
      <c r="D232" s="133" t="s">
        <v>653</v>
      </c>
      <c r="E232" s="2">
        <v>298659</v>
      </c>
      <c r="F232" s="7">
        <v>236651083.74000001</v>
      </c>
      <c r="G232" s="8">
        <f t="shared" si="10"/>
        <v>4.2177415864218255E-2</v>
      </c>
    </row>
    <row r="233" spans="1:7" ht="45" x14ac:dyDescent="0.25">
      <c r="A233" s="124" t="s">
        <v>198</v>
      </c>
      <c r="B233" s="154" t="s">
        <v>100</v>
      </c>
      <c r="C233" s="155"/>
      <c r="D233" s="133" t="s">
        <v>654</v>
      </c>
      <c r="E233" s="2">
        <v>116265</v>
      </c>
      <c r="F233" s="7">
        <v>84603129.920000002</v>
      </c>
      <c r="G233" s="8">
        <f t="shared" si="10"/>
        <v>1.5078491666536098E-2</v>
      </c>
    </row>
    <row r="234" spans="1:7" ht="45" x14ac:dyDescent="0.25">
      <c r="A234" s="25" t="s">
        <v>198</v>
      </c>
      <c r="B234" s="154" t="s">
        <v>100</v>
      </c>
      <c r="C234" s="155"/>
      <c r="D234" s="133" t="s">
        <v>654</v>
      </c>
      <c r="E234" s="2">
        <v>137429</v>
      </c>
      <c r="F234" s="7">
        <v>100003642.90000001</v>
      </c>
      <c r="G234" s="8">
        <f t="shared" si="10"/>
        <v>1.7823266083852492E-2</v>
      </c>
    </row>
    <row r="235" spans="1:7" ht="52.5" customHeight="1" x14ac:dyDescent="0.25">
      <c r="A235" s="54" t="s">
        <v>198</v>
      </c>
      <c r="B235" s="154" t="s">
        <v>100</v>
      </c>
      <c r="C235" s="155"/>
      <c r="D235" s="133" t="s">
        <v>75</v>
      </c>
      <c r="E235" s="2">
        <v>123708</v>
      </c>
      <c r="F235" s="7">
        <v>82350066.060000002</v>
      </c>
      <c r="G235" s="8">
        <f t="shared" si="10"/>
        <v>1.4676936727974037E-2</v>
      </c>
    </row>
    <row r="236" spans="1:7" ht="45" customHeight="1" x14ac:dyDescent="0.25">
      <c r="A236" s="66" t="s">
        <v>198</v>
      </c>
      <c r="B236" s="154" t="s">
        <v>100</v>
      </c>
      <c r="C236" s="155"/>
      <c r="D236" s="133" t="s">
        <v>375</v>
      </c>
      <c r="E236" s="2">
        <v>20878</v>
      </c>
      <c r="F236" s="7">
        <v>15406380.789999999</v>
      </c>
      <c r="G236" s="8">
        <f t="shared" si="10"/>
        <v>2.7458202146086372E-3</v>
      </c>
    </row>
    <row r="237" spans="1:7" ht="45" customHeight="1" x14ac:dyDescent="0.25">
      <c r="A237" s="93" t="s">
        <v>198</v>
      </c>
      <c r="B237" s="154" t="s">
        <v>100</v>
      </c>
      <c r="C237" s="155"/>
      <c r="D237" s="133" t="s">
        <v>75</v>
      </c>
      <c r="E237" s="2">
        <v>14271</v>
      </c>
      <c r="F237" s="7">
        <v>9499933.6600000001</v>
      </c>
      <c r="G237" s="8">
        <f t="shared" si="10"/>
        <v>1.6931367747316998E-3</v>
      </c>
    </row>
    <row r="238" spans="1:7" ht="45" customHeight="1" x14ac:dyDescent="0.25">
      <c r="A238" s="119" t="s">
        <v>198</v>
      </c>
      <c r="B238" s="154" t="s">
        <v>100</v>
      </c>
      <c r="C238" s="155"/>
      <c r="D238" s="133" t="s">
        <v>75</v>
      </c>
      <c r="E238" s="2">
        <v>27708</v>
      </c>
      <c r="F238" s="7">
        <v>18444689.350000001</v>
      </c>
      <c r="G238" s="8">
        <f t="shared" si="10"/>
        <v>3.2873263071804583E-3</v>
      </c>
    </row>
    <row r="239" spans="1:7" ht="45" customHeight="1" x14ac:dyDescent="0.25">
      <c r="A239" s="25" t="s">
        <v>194</v>
      </c>
      <c r="B239" s="159"/>
      <c r="C239" s="159"/>
      <c r="D239" s="30"/>
      <c r="E239" s="1"/>
      <c r="F239" s="7">
        <f>SUM(F229:F238)</f>
        <v>814885426.76999998</v>
      </c>
      <c r="G239" s="8">
        <f t="shared" si="10"/>
        <v>0.14523390716574988</v>
      </c>
    </row>
    <row r="240" spans="1:7" ht="45" customHeight="1" x14ac:dyDescent="0.25"/>
    <row r="241" spans="1:7" ht="12.75" customHeight="1" x14ac:dyDescent="0.25">
      <c r="A241" s="3" t="s">
        <v>307</v>
      </c>
    </row>
    <row r="242" spans="1:7" ht="14.25" customHeight="1" x14ac:dyDescent="0.25">
      <c r="A242" s="160" t="s">
        <v>25</v>
      </c>
      <c r="B242" s="161"/>
      <c r="C242" s="161"/>
      <c r="D242" s="161"/>
      <c r="E242" s="162"/>
      <c r="F242" s="25" t="s">
        <v>21</v>
      </c>
      <c r="G242" s="25" t="s">
        <v>2</v>
      </c>
    </row>
    <row r="243" spans="1:7" hidden="1" x14ac:dyDescent="0.25">
      <c r="A243" s="102" t="s">
        <v>567</v>
      </c>
      <c r="B243" s="104"/>
      <c r="C243" s="104"/>
      <c r="D243" s="104"/>
      <c r="E243" s="105"/>
      <c r="F243" s="7"/>
      <c r="G243" s="8">
        <f t="shared" ref="G243:G254" si="11">F243/$F$259</f>
        <v>0</v>
      </c>
    </row>
    <row r="244" spans="1:7" hidden="1" x14ac:dyDescent="0.25">
      <c r="A244" s="47" t="s">
        <v>527</v>
      </c>
      <c r="B244" s="48"/>
      <c r="C244" s="48"/>
      <c r="D244" s="48"/>
      <c r="E244" s="49"/>
      <c r="F244" s="7"/>
      <c r="G244" s="8">
        <f t="shared" si="11"/>
        <v>0</v>
      </c>
    </row>
    <row r="245" spans="1:7" hidden="1" x14ac:dyDescent="0.25">
      <c r="A245" s="95" t="s">
        <v>558</v>
      </c>
      <c r="B245" s="99"/>
      <c r="C245" s="99"/>
      <c r="D245" s="99"/>
      <c r="E245" s="100"/>
      <c r="F245" s="7"/>
      <c r="G245" s="8">
        <f t="shared" si="11"/>
        <v>0</v>
      </c>
    </row>
    <row r="246" spans="1:7" hidden="1" x14ac:dyDescent="0.25">
      <c r="A246" s="73" t="s">
        <v>497</v>
      </c>
      <c r="B246" s="74"/>
      <c r="C246" s="74"/>
      <c r="D246" s="74"/>
      <c r="E246" s="75"/>
      <c r="F246" s="7"/>
      <c r="G246" s="8">
        <f t="shared" si="11"/>
        <v>0</v>
      </c>
    </row>
    <row r="247" spans="1:7" x14ac:dyDescent="0.25">
      <c r="A247" s="47" t="s">
        <v>625</v>
      </c>
      <c r="B247" s="51"/>
      <c r="C247" s="48"/>
      <c r="D247" s="48"/>
      <c r="E247" s="49"/>
      <c r="F247" s="7">
        <v>11540.98</v>
      </c>
      <c r="G247" s="8">
        <f t="shared" si="11"/>
        <v>2.0569046431049552E-6</v>
      </c>
    </row>
    <row r="248" spans="1:7" x14ac:dyDescent="0.25">
      <c r="A248" s="73" t="s">
        <v>626</v>
      </c>
      <c r="B248" s="51"/>
      <c r="C248" s="74"/>
      <c r="D248" s="74"/>
      <c r="E248" s="75"/>
      <c r="F248" s="7">
        <v>607344.26</v>
      </c>
      <c r="G248" s="8">
        <f t="shared" si="11"/>
        <v>1.0824464026080483E-4</v>
      </c>
    </row>
    <row r="249" spans="1:7" x14ac:dyDescent="0.25">
      <c r="A249" s="73" t="s">
        <v>627</v>
      </c>
      <c r="B249" s="51"/>
      <c r="C249" s="74"/>
      <c r="D249" s="74"/>
      <c r="E249" s="75"/>
      <c r="F249" s="7">
        <v>27409.84</v>
      </c>
      <c r="G249" s="8">
        <f t="shared" si="11"/>
        <v>4.8851507552013715E-6</v>
      </c>
    </row>
    <row r="250" spans="1:7" x14ac:dyDescent="0.25">
      <c r="A250" s="156" t="s">
        <v>655</v>
      </c>
      <c r="B250" s="157"/>
      <c r="C250" s="157"/>
      <c r="D250" s="157"/>
      <c r="E250" s="158"/>
      <c r="F250" s="7">
        <v>21927.43</v>
      </c>
      <c r="G250" s="8">
        <f t="shared" si="11"/>
        <v>3.9080418281947365E-6</v>
      </c>
    </row>
    <row r="251" spans="1:7" hidden="1" x14ac:dyDescent="0.25">
      <c r="A251" s="156" t="s">
        <v>608</v>
      </c>
      <c r="B251" s="157"/>
      <c r="C251" s="157"/>
      <c r="D251" s="157"/>
      <c r="E251" s="158"/>
      <c r="F251" s="7"/>
      <c r="G251" s="8">
        <f t="shared" si="11"/>
        <v>0</v>
      </c>
    </row>
    <row r="252" spans="1:7" hidden="1" x14ac:dyDescent="0.25">
      <c r="A252" s="96" t="s">
        <v>598</v>
      </c>
      <c r="B252" s="97"/>
      <c r="C252" s="97"/>
      <c r="D252" s="97"/>
      <c r="E252" s="98"/>
      <c r="F252" s="7"/>
      <c r="G252" s="8">
        <f t="shared" si="11"/>
        <v>0</v>
      </c>
    </row>
    <row r="253" spans="1:7" hidden="1" x14ac:dyDescent="0.25">
      <c r="A253" s="151" t="s">
        <v>468</v>
      </c>
      <c r="B253" s="152"/>
      <c r="C253" s="152"/>
      <c r="D253" s="152"/>
      <c r="E253" s="153"/>
      <c r="F253" s="54"/>
      <c r="G253" s="8">
        <f t="shared" si="11"/>
        <v>0</v>
      </c>
    </row>
    <row r="254" spans="1:7" hidden="1" x14ac:dyDescent="0.25">
      <c r="A254" s="151" t="s">
        <v>469</v>
      </c>
      <c r="B254" s="152"/>
      <c r="C254" s="152"/>
      <c r="D254" s="152"/>
      <c r="E254" s="153"/>
      <c r="F254" s="54"/>
      <c r="G254" s="8">
        <f t="shared" si="11"/>
        <v>0</v>
      </c>
    </row>
    <row r="255" spans="1:7" hidden="1" x14ac:dyDescent="0.25">
      <c r="A255" s="127" t="s">
        <v>628</v>
      </c>
      <c r="B255" s="128"/>
      <c r="C255" s="128"/>
      <c r="D255" s="128"/>
      <c r="E255" s="129"/>
      <c r="F255" s="7"/>
      <c r="G255" s="8"/>
    </row>
    <row r="256" spans="1:7" ht="15" hidden="1" customHeight="1" x14ac:dyDescent="0.25">
      <c r="A256" s="151" t="s">
        <v>589</v>
      </c>
      <c r="B256" s="152"/>
      <c r="C256" s="152"/>
      <c r="D256" s="152"/>
      <c r="E256" s="153"/>
      <c r="F256" s="7"/>
      <c r="G256" s="8">
        <f>F256/$F$259</f>
        <v>0</v>
      </c>
    </row>
    <row r="257" spans="1:7" ht="15" hidden="1" customHeight="1" x14ac:dyDescent="0.25">
      <c r="A257" s="151" t="s">
        <v>588</v>
      </c>
      <c r="B257" s="152"/>
      <c r="C257" s="152"/>
      <c r="D257" s="152"/>
      <c r="E257" s="153"/>
      <c r="F257" s="7"/>
      <c r="G257" s="8">
        <f>F257/$F$259</f>
        <v>0</v>
      </c>
    </row>
    <row r="258" spans="1:7" ht="15" customHeight="1" x14ac:dyDescent="0.25">
      <c r="A258" s="141" t="s">
        <v>194</v>
      </c>
      <c r="B258" s="166"/>
      <c r="C258" s="166"/>
      <c r="D258" s="166"/>
      <c r="E258" s="142"/>
      <c r="F258" s="7">
        <f>F247+F248+F249+F255+F250</f>
        <v>668222.51</v>
      </c>
      <c r="G258" s="8">
        <f>F258/$F$259</f>
        <v>1.1909473748730588E-4</v>
      </c>
    </row>
    <row r="259" spans="1:7" ht="34.5" customHeight="1" x14ac:dyDescent="0.25">
      <c r="A259" s="163" t="s">
        <v>26</v>
      </c>
      <c r="B259" s="164"/>
      <c r="C259" s="164"/>
      <c r="D259" s="164"/>
      <c r="E259" s="165"/>
      <c r="F259" s="7">
        <f>F148+F176+F180+F184+F196+F206+F225+F239+F258+F163</f>
        <v>5610848338.8800011</v>
      </c>
      <c r="G259" s="8">
        <f>F259/$F$259</f>
        <v>1</v>
      </c>
    </row>
    <row r="260" spans="1:7" ht="15" customHeight="1" x14ac:dyDescent="0.25"/>
    <row r="261" spans="1:7" ht="15" customHeight="1" x14ac:dyDescent="0.25"/>
  </sheetData>
  <autoFilter ref="A151:H151">
    <sortState ref="A152:H163">
      <sortCondition ref="D151"/>
    </sortState>
  </autoFilter>
  <mergeCells count="76">
    <mergeCell ref="B220:C220"/>
    <mergeCell ref="B214:C214"/>
    <mergeCell ref="D213:E213"/>
    <mergeCell ref="D214:E214"/>
    <mergeCell ref="B218:C218"/>
    <mergeCell ref="B219:C219"/>
    <mergeCell ref="D220:E220"/>
    <mergeCell ref="D219:E219"/>
    <mergeCell ref="D218:E218"/>
    <mergeCell ref="B215:C215"/>
    <mergeCell ref="B216:C216"/>
    <mergeCell ref="D215:E215"/>
    <mergeCell ref="D216:E216"/>
    <mergeCell ref="D217:E217"/>
    <mergeCell ref="B213:C213"/>
    <mergeCell ref="B221:C221"/>
    <mergeCell ref="B222:C222"/>
    <mergeCell ref="A259:E259"/>
    <mergeCell ref="B236:C236"/>
    <mergeCell ref="B224:C224"/>
    <mergeCell ref="D221:E221"/>
    <mergeCell ref="B231:C231"/>
    <mergeCell ref="B232:C232"/>
    <mergeCell ref="B233:C233"/>
    <mergeCell ref="A256:E256"/>
    <mergeCell ref="B230:C230"/>
    <mergeCell ref="A253:E253"/>
    <mergeCell ref="A254:E254"/>
    <mergeCell ref="B237:C237"/>
    <mergeCell ref="D224:E224"/>
    <mergeCell ref="A258:E258"/>
    <mergeCell ref="A257:E257"/>
    <mergeCell ref="B225:C225"/>
    <mergeCell ref="D225:E225"/>
    <mergeCell ref="A250:E250"/>
    <mergeCell ref="B238:C238"/>
    <mergeCell ref="B239:C239"/>
    <mergeCell ref="A242:E242"/>
    <mergeCell ref="A251:E251"/>
    <mergeCell ref="B234:C234"/>
    <mergeCell ref="B229:C229"/>
    <mergeCell ref="B235:C235"/>
    <mergeCell ref="D222:E222"/>
    <mergeCell ref="B223:C223"/>
    <mergeCell ref="D223:E223"/>
    <mergeCell ref="A1:G1"/>
    <mergeCell ref="B228:C228"/>
    <mergeCell ref="D196:E196"/>
    <mergeCell ref="B209:C209"/>
    <mergeCell ref="D209:E209"/>
    <mergeCell ref="B196:C196"/>
    <mergeCell ref="D188:E188"/>
    <mergeCell ref="D183:E183"/>
    <mergeCell ref="D187:E187"/>
    <mergeCell ref="D189:E189"/>
    <mergeCell ref="D190:E190"/>
    <mergeCell ref="D192:E192"/>
    <mergeCell ref="D191:E191"/>
    <mergeCell ref="D184:E184"/>
    <mergeCell ref="D193:E193"/>
    <mergeCell ref="D204:E204"/>
    <mergeCell ref="D194:E194"/>
    <mergeCell ref="D195:E195"/>
    <mergeCell ref="B206:E206"/>
    <mergeCell ref="B212:C212"/>
    <mergeCell ref="D212:E212"/>
    <mergeCell ref="D199:E199"/>
    <mergeCell ref="D200:E200"/>
    <mergeCell ref="D201:E201"/>
    <mergeCell ref="D202:E202"/>
    <mergeCell ref="D203:E203"/>
    <mergeCell ref="B210:C210"/>
    <mergeCell ref="D210:E210"/>
    <mergeCell ref="B211:C211"/>
    <mergeCell ref="D205:E205"/>
    <mergeCell ref="D211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7"/>
  <sheetViews>
    <sheetView zoomScale="80" zoomScaleNormal="80" workbookViewId="0">
      <selection activeCell="I121" sqref="I121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6" t="s">
        <v>656</v>
      </c>
      <c r="B1" s="147"/>
      <c r="C1" s="147"/>
      <c r="D1" s="147"/>
      <c r="E1" s="147"/>
      <c r="F1" s="147"/>
      <c r="G1" s="147"/>
    </row>
    <row r="2" spans="1:8" ht="18.75" x14ac:dyDescent="0.3">
      <c r="A2" s="4"/>
      <c r="B2" s="4"/>
      <c r="C2" s="4"/>
    </row>
    <row r="3" spans="1:8" x14ac:dyDescent="0.25">
      <c r="A3" s="3" t="s">
        <v>298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297</v>
      </c>
    </row>
    <row r="5" spans="1:8" ht="30" x14ac:dyDescent="0.25">
      <c r="A5" s="134" t="s">
        <v>259</v>
      </c>
      <c r="B5" s="134" t="s">
        <v>124</v>
      </c>
      <c r="C5" s="134" t="s">
        <v>125</v>
      </c>
      <c r="D5" s="134" t="s">
        <v>269</v>
      </c>
      <c r="E5" s="6">
        <v>1002</v>
      </c>
      <c r="F5" s="7">
        <v>1011579.12</v>
      </c>
      <c r="G5" s="8">
        <f t="shared" ref="G5:G36" si="0">F5/$F$205</f>
        <v>5.5334092892028719E-4</v>
      </c>
      <c r="H5" s="110"/>
    </row>
    <row r="6" spans="1:8" x14ac:dyDescent="0.25">
      <c r="A6" s="134" t="s">
        <v>422</v>
      </c>
      <c r="B6" s="134" t="s">
        <v>100</v>
      </c>
      <c r="C6" s="134" t="s">
        <v>101</v>
      </c>
      <c r="D6" s="134" t="s">
        <v>423</v>
      </c>
      <c r="E6" s="6">
        <v>30800</v>
      </c>
      <c r="F6" s="7">
        <v>27745256</v>
      </c>
      <c r="G6" s="8">
        <f t="shared" si="0"/>
        <v>1.5176851147511994E-2</v>
      </c>
      <c r="H6" s="110"/>
    </row>
    <row r="7" spans="1:8" x14ac:dyDescent="0.25">
      <c r="A7" s="5" t="s">
        <v>292</v>
      </c>
      <c r="B7" s="5" t="s">
        <v>188</v>
      </c>
      <c r="C7" s="9" t="s">
        <v>189</v>
      </c>
      <c r="D7" s="87" t="s">
        <v>47</v>
      </c>
      <c r="E7" s="6">
        <v>9840</v>
      </c>
      <c r="F7" s="7">
        <v>10541592</v>
      </c>
      <c r="G7" s="8">
        <f t="shared" si="0"/>
        <v>5.766325336547742E-3</v>
      </c>
      <c r="H7" s="110"/>
    </row>
    <row r="8" spans="1:8" x14ac:dyDescent="0.25">
      <c r="A8" s="131" t="s">
        <v>258</v>
      </c>
      <c r="B8" s="131" t="s">
        <v>106</v>
      </c>
      <c r="C8" s="131" t="s">
        <v>107</v>
      </c>
      <c r="D8" s="131" t="s">
        <v>268</v>
      </c>
      <c r="E8" s="6">
        <v>5000</v>
      </c>
      <c r="F8" s="7">
        <v>5100159.2</v>
      </c>
      <c r="G8" s="8">
        <f t="shared" si="0"/>
        <v>2.7898231325389051E-3</v>
      </c>
      <c r="H8" s="110"/>
    </row>
    <row r="9" spans="1:8" ht="30" x14ac:dyDescent="0.25">
      <c r="A9" s="131" t="s">
        <v>234</v>
      </c>
      <c r="B9" s="131" t="s">
        <v>158</v>
      </c>
      <c r="C9" s="134" t="s">
        <v>159</v>
      </c>
      <c r="D9" s="131" t="s">
        <v>74</v>
      </c>
      <c r="E9" s="6">
        <v>4000</v>
      </c>
      <c r="F9" s="7">
        <v>4037880</v>
      </c>
      <c r="G9" s="8">
        <f t="shared" si="0"/>
        <v>2.2087489014884464E-3</v>
      </c>
      <c r="H9" s="110"/>
    </row>
    <row r="10" spans="1:8" x14ac:dyDescent="0.25">
      <c r="A10" s="79" t="s">
        <v>36</v>
      </c>
      <c r="B10" s="79" t="s">
        <v>100</v>
      </c>
      <c r="C10" s="79" t="s">
        <v>101</v>
      </c>
      <c r="D10" s="79" t="s">
        <v>84</v>
      </c>
      <c r="E10" s="6">
        <v>25000</v>
      </c>
      <c r="F10" s="7">
        <v>26085000</v>
      </c>
      <c r="G10" s="8">
        <f t="shared" si="0"/>
        <v>1.4268679380101967E-2</v>
      </c>
      <c r="H10" s="110"/>
    </row>
    <row r="11" spans="1:8" ht="30" x14ac:dyDescent="0.25">
      <c r="A11" s="123" t="s">
        <v>225</v>
      </c>
      <c r="B11" s="123" t="s">
        <v>146</v>
      </c>
      <c r="C11" s="131" t="s">
        <v>147</v>
      </c>
      <c r="D11" s="123" t="s">
        <v>55</v>
      </c>
      <c r="E11" s="6">
        <v>741</v>
      </c>
      <c r="F11" s="7">
        <v>750544.08</v>
      </c>
      <c r="G11" s="8">
        <f t="shared" si="0"/>
        <v>4.105529169313245E-4</v>
      </c>
      <c r="H11" s="110"/>
    </row>
    <row r="12" spans="1:8" ht="30" x14ac:dyDescent="0.25">
      <c r="A12" s="5" t="s">
        <v>227</v>
      </c>
      <c r="B12" s="5" t="s">
        <v>146</v>
      </c>
      <c r="C12" s="5" t="s">
        <v>147</v>
      </c>
      <c r="D12" s="5" t="s">
        <v>56</v>
      </c>
      <c r="E12" s="6">
        <v>22100</v>
      </c>
      <c r="F12" s="7">
        <v>21021299</v>
      </c>
      <c r="G12" s="8">
        <f t="shared" si="0"/>
        <v>1.1498799140665443E-2</v>
      </c>
      <c r="H12" s="110"/>
    </row>
    <row r="13" spans="1:8" ht="30" x14ac:dyDescent="0.25">
      <c r="A13" s="5" t="s">
        <v>212</v>
      </c>
      <c r="B13" s="5" t="s">
        <v>124</v>
      </c>
      <c r="C13" s="5" t="s">
        <v>125</v>
      </c>
      <c r="D13" s="5" t="s">
        <v>69</v>
      </c>
      <c r="E13" s="6">
        <v>4700</v>
      </c>
      <c r="F13" s="7">
        <v>4314036</v>
      </c>
      <c r="G13" s="8">
        <f t="shared" si="0"/>
        <v>2.3598081854789175E-3</v>
      </c>
      <c r="H13" s="110"/>
    </row>
    <row r="14" spans="1:8" ht="30" x14ac:dyDescent="0.25">
      <c r="A14" s="5" t="s">
        <v>228</v>
      </c>
      <c r="B14" s="5" t="s">
        <v>146</v>
      </c>
      <c r="C14" s="5" t="s">
        <v>147</v>
      </c>
      <c r="D14" s="5" t="s">
        <v>342</v>
      </c>
      <c r="E14" s="6">
        <v>2440</v>
      </c>
      <c r="F14" s="7">
        <v>2309508.7999999998</v>
      </c>
      <c r="G14" s="8">
        <f t="shared" si="0"/>
        <v>1.2633176382106203E-3</v>
      </c>
      <c r="H14" s="110"/>
    </row>
    <row r="15" spans="1:8" x14ac:dyDescent="0.25">
      <c r="A15" s="94" t="s">
        <v>257</v>
      </c>
      <c r="B15" s="94" t="s">
        <v>279</v>
      </c>
      <c r="C15" s="94" t="s">
        <v>280</v>
      </c>
      <c r="D15" s="94" t="s">
        <v>266</v>
      </c>
      <c r="E15" s="6">
        <v>142</v>
      </c>
      <c r="F15" s="7">
        <v>28157.18</v>
      </c>
      <c r="G15" s="8">
        <f t="shared" si="0"/>
        <v>1.5402176487169618E-5</v>
      </c>
      <c r="H15" s="110"/>
    </row>
    <row r="16" spans="1:8" x14ac:dyDescent="0.25">
      <c r="A16" s="5" t="s">
        <v>27</v>
      </c>
      <c r="B16" s="5" t="s">
        <v>100</v>
      </c>
      <c r="C16" s="5" t="s">
        <v>101</v>
      </c>
      <c r="D16" s="5" t="s">
        <v>75</v>
      </c>
      <c r="E16" s="6">
        <v>13000</v>
      </c>
      <c r="F16" s="7">
        <v>9387430</v>
      </c>
      <c r="G16" s="8">
        <f t="shared" si="0"/>
        <v>5.1349905644297719E-3</v>
      </c>
      <c r="H16" s="110"/>
    </row>
    <row r="17" spans="1:8" ht="30" x14ac:dyDescent="0.25">
      <c r="A17" s="5" t="s">
        <v>226</v>
      </c>
      <c r="B17" s="5" t="s">
        <v>146</v>
      </c>
      <c r="C17" s="5" t="s">
        <v>147</v>
      </c>
      <c r="D17" s="5" t="s">
        <v>53</v>
      </c>
      <c r="E17" s="6">
        <v>21849</v>
      </c>
      <c r="F17" s="7">
        <v>20457655.68</v>
      </c>
      <c r="G17" s="8">
        <f t="shared" si="0"/>
        <v>1.1190482260549812E-2</v>
      </c>
      <c r="H17" s="110"/>
    </row>
    <row r="18" spans="1:8" ht="30" x14ac:dyDescent="0.25">
      <c r="A18" s="66" t="s">
        <v>235</v>
      </c>
      <c r="B18" s="66" t="s">
        <v>158</v>
      </c>
      <c r="C18" s="66" t="s">
        <v>159</v>
      </c>
      <c r="D18" s="66" t="s">
        <v>71</v>
      </c>
      <c r="E18" s="6">
        <v>10098</v>
      </c>
      <c r="F18" s="7">
        <v>9193118.2200000007</v>
      </c>
      <c r="G18" s="8">
        <f t="shared" si="0"/>
        <v>5.0287006472897718E-3</v>
      </c>
      <c r="H18" s="110"/>
    </row>
    <row r="19" spans="1:8" x14ac:dyDescent="0.25">
      <c r="A19" s="72" t="s">
        <v>554</v>
      </c>
      <c r="B19" s="72" t="s">
        <v>557</v>
      </c>
      <c r="C19" s="9" t="s">
        <v>111</v>
      </c>
      <c r="D19" s="72" t="s">
        <v>555</v>
      </c>
      <c r="E19" s="6">
        <v>5000</v>
      </c>
      <c r="F19" s="7">
        <v>5145850</v>
      </c>
      <c r="G19" s="8">
        <f t="shared" si="0"/>
        <v>2.8148163231013113E-3</v>
      </c>
      <c r="H19" s="110"/>
    </row>
    <row r="20" spans="1:8" ht="30" x14ac:dyDescent="0.25">
      <c r="A20" s="5" t="s">
        <v>209</v>
      </c>
      <c r="B20" s="5" t="s">
        <v>124</v>
      </c>
      <c r="C20" s="5" t="s">
        <v>125</v>
      </c>
      <c r="D20" s="5" t="s">
        <v>65</v>
      </c>
      <c r="E20" s="6">
        <v>4737</v>
      </c>
      <c r="F20" s="7">
        <v>4513697.82</v>
      </c>
      <c r="G20" s="8">
        <f t="shared" si="0"/>
        <v>2.4690246123153228E-3</v>
      </c>
      <c r="H20" s="110"/>
    </row>
    <row r="21" spans="1:8" x14ac:dyDescent="0.25">
      <c r="A21" s="5" t="s">
        <v>364</v>
      </c>
      <c r="B21" s="5" t="s">
        <v>172</v>
      </c>
      <c r="C21" s="134" t="s">
        <v>173</v>
      </c>
      <c r="D21" s="5" t="s">
        <v>362</v>
      </c>
      <c r="E21" s="6">
        <v>4000</v>
      </c>
      <c r="F21" s="7">
        <v>3692240</v>
      </c>
      <c r="G21" s="8">
        <f t="shared" si="0"/>
        <v>2.0196813783549044E-3</v>
      </c>
      <c r="H21" s="110"/>
    </row>
    <row r="22" spans="1:8" ht="30" x14ac:dyDescent="0.25">
      <c r="A22" s="5" t="s">
        <v>236</v>
      </c>
      <c r="B22" s="5" t="s">
        <v>158</v>
      </c>
      <c r="C22" s="62" t="s">
        <v>159</v>
      </c>
      <c r="D22" s="5" t="s">
        <v>72</v>
      </c>
      <c r="E22" s="6">
        <v>4000</v>
      </c>
      <c r="F22" s="7">
        <v>3887280</v>
      </c>
      <c r="G22" s="8">
        <f t="shared" si="0"/>
        <v>2.1263696369822798E-3</v>
      </c>
      <c r="H22" s="110"/>
    </row>
    <row r="23" spans="1:8" x14ac:dyDescent="0.25">
      <c r="A23" s="5" t="s">
        <v>260</v>
      </c>
      <c r="B23" s="5" t="s">
        <v>128</v>
      </c>
      <c r="C23" s="131" t="s">
        <v>129</v>
      </c>
      <c r="D23" s="5" t="s">
        <v>270</v>
      </c>
      <c r="E23" s="6">
        <v>20000</v>
      </c>
      <c r="F23" s="7">
        <v>19046400</v>
      </c>
      <c r="G23" s="8">
        <f t="shared" si="0"/>
        <v>1.0418515428222122E-2</v>
      </c>
      <c r="H23" s="110"/>
    </row>
    <row r="24" spans="1:8" x14ac:dyDescent="0.25">
      <c r="A24" s="79" t="s">
        <v>262</v>
      </c>
      <c r="B24" s="79" t="s">
        <v>128</v>
      </c>
      <c r="C24" s="123" t="s">
        <v>129</v>
      </c>
      <c r="D24" s="79" t="s">
        <v>272</v>
      </c>
      <c r="E24" s="6">
        <v>5500</v>
      </c>
      <c r="F24" s="7">
        <v>5235560</v>
      </c>
      <c r="G24" s="8">
        <f t="shared" si="0"/>
        <v>2.8638883272105288E-3</v>
      </c>
      <c r="H24" s="110"/>
    </row>
    <row r="25" spans="1:8" x14ac:dyDescent="0.25">
      <c r="A25" s="5" t="s">
        <v>242</v>
      </c>
      <c r="B25" s="5" t="s">
        <v>162</v>
      </c>
      <c r="C25" s="5" t="s">
        <v>163</v>
      </c>
      <c r="D25" s="5" t="s">
        <v>86</v>
      </c>
      <c r="E25" s="6">
        <v>19998</v>
      </c>
      <c r="F25" s="7">
        <v>20346965.100000001</v>
      </c>
      <c r="G25" s="8">
        <f t="shared" si="0"/>
        <v>1.112993373088075E-2</v>
      </c>
      <c r="H25" s="110"/>
    </row>
    <row r="26" spans="1:8" x14ac:dyDescent="0.25">
      <c r="A26" s="70" t="s">
        <v>38</v>
      </c>
      <c r="B26" s="70" t="s">
        <v>100</v>
      </c>
      <c r="C26" s="94" t="s">
        <v>101</v>
      </c>
      <c r="D26" s="70" t="s">
        <v>60</v>
      </c>
      <c r="E26" s="6">
        <v>50324</v>
      </c>
      <c r="F26" s="7">
        <v>66678028.560000002</v>
      </c>
      <c r="G26" s="8">
        <f t="shared" si="0"/>
        <v>3.647335293156688E-2</v>
      </c>
      <c r="H26" s="110"/>
    </row>
    <row r="27" spans="1:8" ht="30" x14ac:dyDescent="0.25">
      <c r="A27" s="82" t="s">
        <v>211</v>
      </c>
      <c r="B27" s="82" t="s">
        <v>124</v>
      </c>
      <c r="C27" s="82" t="s">
        <v>125</v>
      </c>
      <c r="D27" s="82" t="s">
        <v>66</v>
      </c>
      <c r="E27" s="6">
        <v>630</v>
      </c>
      <c r="F27" s="7">
        <v>598128.30000000005</v>
      </c>
      <c r="G27" s="8">
        <f t="shared" si="0"/>
        <v>3.2718040793043677E-4</v>
      </c>
      <c r="H27" s="110"/>
    </row>
    <row r="28" spans="1:8" ht="30" x14ac:dyDescent="0.25">
      <c r="A28" s="134" t="s">
        <v>213</v>
      </c>
      <c r="B28" s="134" t="s">
        <v>124</v>
      </c>
      <c r="C28" s="134" t="s">
        <v>125</v>
      </c>
      <c r="D28" s="134" t="s">
        <v>67</v>
      </c>
      <c r="E28" s="6">
        <v>2000</v>
      </c>
      <c r="F28" s="7">
        <v>2038000</v>
      </c>
      <c r="G28" s="8">
        <f t="shared" si="0"/>
        <v>1.114800405468576E-3</v>
      </c>
      <c r="H28" s="110"/>
    </row>
    <row r="29" spans="1:8" x14ac:dyDescent="0.25">
      <c r="A29" s="5" t="s">
        <v>29</v>
      </c>
      <c r="B29" s="5" t="s">
        <v>100</v>
      </c>
      <c r="C29" s="5" t="s">
        <v>101</v>
      </c>
      <c r="D29" s="5" t="s">
        <v>77</v>
      </c>
      <c r="E29" s="6">
        <v>40961</v>
      </c>
      <c r="F29" s="7">
        <v>36653541.240000002</v>
      </c>
      <c r="G29" s="8">
        <f t="shared" si="0"/>
        <v>2.0049746141418634E-2</v>
      </c>
      <c r="H29" s="110"/>
    </row>
    <row r="30" spans="1:8" x14ac:dyDescent="0.25">
      <c r="A30" s="5" t="s">
        <v>30</v>
      </c>
      <c r="B30" s="5" t="s">
        <v>100</v>
      </c>
      <c r="C30" s="66" t="s">
        <v>101</v>
      </c>
      <c r="D30" s="5" t="s">
        <v>78</v>
      </c>
      <c r="E30" s="6">
        <v>85150</v>
      </c>
      <c r="F30" s="7">
        <v>85627691.5</v>
      </c>
      <c r="G30" s="8">
        <f t="shared" si="0"/>
        <v>4.6838952504189471E-2</v>
      </c>
      <c r="H30" s="110"/>
    </row>
    <row r="31" spans="1:8" x14ac:dyDescent="0.25">
      <c r="A31" s="111" t="s">
        <v>31</v>
      </c>
      <c r="B31" s="111" t="s">
        <v>100</v>
      </c>
      <c r="C31" s="111" t="s">
        <v>101</v>
      </c>
      <c r="D31" s="111" t="s">
        <v>79</v>
      </c>
      <c r="E31" s="6">
        <v>10000</v>
      </c>
      <c r="F31" s="7">
        <v>7783600</v>
      </c>
      <c r="G31" s="8">
        <f t="shared" si="0"/>
        <v>4.2576842178632035E-3</v>
      </c>
      <c r="H31" s="110"/>
    </row>
    <row r="32" spans="1:8" x14ac:dyDescent="0.25">
      <c r="A32" s="5" t="s">
        <v>243</v>
      </c>
      <c r="B32" s="5" t="s">
        <v>168</v>
      </c>
      <c r="C32" s="5" t="s">
        <v>169</v>
      </c>
      <c r="D32" s="5" t="s">
        <v>89</v>
      </c>
      <c r="E32" s="6">
        <v>4545</v>
      </c>
      <c r="F32" s="7">
        <v>4651748.51</v>
      </c>
      <c r="G32" s="8">
        <f t="shared" si="0"/>
        <v>2.5445393155475193E-3</v>
      </c>
      <c r="H32" s="110"/>
    </row>
    <row r="33" spans="1:8" x14ac:dyDescent="0.25">
      <c r="A33" s="5" t="s">
        <v>32</v>
      </c>
      <c r="B33" s="5" t="s">
        <v>100</v>
      </c>
      <c r="C33" s="5" t="s">
        <v>101</v>
      </c>
      <c r="D33" s="5" t="s">
        <v>80</v>
      </c>
      <c r="E33" s="6">
        <v>59126</v>
      </c>
      <c r="F33" s="7">
        <v>55490342.259999998</v>
      </c>
      <c r="G33" s="8">
        <f t="shared" si="0"/>
        <v>3.0353609446044191E-2</v>
      </c>
      <c r="H33" s="110"/>
    </row>
    <row r="34" spans="1:8" x14ac:dyDescent="0.25">
      <c r="A34" s="45" t="s">
        <v>232</v>
      </c>
      <c r="B34" s="45" t="s">
        <v>152</v>
      </c>
      <c r="C34" s="45" t="s">
        <v>153</v>
      </c>
      <c r="D34" s="45" t="s">
        <v>59</v>
      </c>
      <c r="E34" s="6">
        <v>2000</v>
      </c>
      <c r="F34" s="7">
        <v>1877580</v>
      </c>
      <c r="G34" s="8">
        <f t="shared" si="0"/>
        <v>1.0270495315503872E-3</v>
      </c>
      <c r="H34" s="110"/>
    </row>
    <row r="35" spans="1:8" ht="30" x14ac:dyDescent="0.25">
      <c r="A35" s="5" t="s">
        <v>244</v>
      </c>
      <c r="B35" s="5" t="s">
        <v>333</v>
      </c>
      <c r="C35" s="5" t="s">
        <v>178</v>
      </c>
      <c r="D35" s="87" t="s">
        <v>43</v>
      </c>
      <c r="E35" s="6">
        <v>17548</v>
      </c>
      <c r="F35" s="7">
        <v>16083970.359999999</v>
      </c>
      <c r="G35" s="8">
        <f t="shared" si="0"/>
        <v>8.7980454754036114E-3</v>
      </c>
      <c r="H35" s="110"/>
    </row>
    <row r="36" spans="1:8" x14ac:dyDescent="0.25">
      <c r="A36" s="5" t="s">
        <v>230</v>
      </c>
      <c r="B36" s="5" t="s">
        <v>148</v>
      </c>
      <c r="C36" s="5" t="s">
        <v>149</v>
      </c>
      <c r="D36" s="5" t="s">
        <v>52</v>
      </c>
      <c r="E36" s="6">
        <v>2813</v>
      </c>
      <c r="F36" s="7">
        <v>2743237.6</v>
      </c>
      <c r="G36" s="8">
        <f t="shared" si="0"/>
        <v>1.5005703575940352E-3</v>
      </c>
      <c r="H36" s="110"/>
    </row>
    <row r="37" spans="1:8" x14ac:dyDescent="0.25">
      <c r="A37" s="5" t="s">
        <v>379</v>
      </c>
      <c r="B37" s="5" t="s">
        <v>116</v>
      </c>
      <c r="C37" s="5" t="s">
        <v>117</v>
      </c>
      <c r="D37" s="5" t="s">
        <v>378</v>
      </c>
      <c r="E37" s="6">
        <v>1499</v>
      </c>
      <c r="F37" s="7">
        <v>1376884.62</v>
      </c>
      <c r="G37" s="8">
        <f t="shared" ref="G37:G68" si="1">F37/$F$205</f>
        <v>7.5316561955811898E-4</v>
      </c>
      <c r="H37" s="110"/>
    </row>
    <row r="38" spans="1:8" x14ac:dyDescent="0.25">
      <c r="A38" s="134" t="s">
        <v>442</v>
      </c>
      <c r="B38" s="134" t="s">
        <v>188</v>
      </c>
      <c r="C38" s="134" t="s">
        <v>189</v>
      </c>
      <c r="D38" s="134" t="s">
        <v>49</v>
      </c>
      <c r="E38" s="6">
        <v>136</v>
      </c>
      <c r="F38" s="7">
        <v>119635.12</v>
      </c>
      <c r="G38" s="8">
        <f t="shared" si="1"/>
        <v>6.5441256272954734E-5</v>
      </c>
      <c r="H38" s="110"/>
    </row>
    <row r="39" spans="1:8" x14ac:dyDescent="0.25">
      <c r="A39" s="5" t="s">
        <v>34</v>
      </c>
      <c r="B39" s="5" t="s">
        <v>100</v>
      </c>
      <c r="C39" s="9" t="s">
        <v>101</v>
      </c>
      <c r="D39" s="5" t="s">
        <v>82</v>
      </c>
      <c r="E39" s="6">
        <v>22100</v>
      </c>
      <c r="F39" s="7">
        <v>17873154</v>
      </c>
      <c r="G39" s="8">
        <f t="shared" si="1"/>
        <v>9.7767415732101584E-3</v>
      </c>
      <c r="H39" s="110"/>
    </row>
    <row r="40" spans="1:8" x14ac:dyDescent="0.25">
      <c r="A40" s="54" t="s">
        <v>206</v>
      </c>
      <c r="B40" s="54" t="s">
        <v>120</v>
      </c>
      <c r="C40" s="9" t="s">
        <v>121</v>
      </c>
      <c r="D40" s="54" t="s">
        <v>92</v>
      </c>
      <c r="E40" s="6">
        <v>2350</v>
      </c>
      <c r="F40" s="7">
        <v>873700.63</v>
      </c>
      <c r="G40" s="8">
        <f t="shared" si="1"/>
        <v>4.7792042030527496E-4</v>
      </c>
      <c r="H40" s="110"/>
    </row>
    <row r="41" spans="1:8" x14ac:dyDescent="0.25">
      <c r="A41" s="71" t="s">
        <v>263</v>
      </c>
      <c r="B41" s="71" t="s">
        <v>281</v>
      </c>
      <c r="C41" s="71" t="s">
        <v>282</v>
      </c>
      <c r="D41" s="71" t="s">
        <v>273</v>
      </c>
      <c r="E41" s="6">
        <v>2314</v>
      </c>
      <c r="F41" s="7">
        <v>1147211.78</v>
      </c>
      <c r="G41" s="8">
        <f t="shared" si="1"/>
        <v>6.2753295265079829E-4</v>
      </c>
      <c r="H41" s="110"/>
    </row>
    <row r="42" spans="1:8" x14ac:dyDescent="0.25">
      <c r="A42" s="5" t="s">
        <v>222</v>
      </c>
      <c r="B42" s="5" t="s">
        <v>142</v>
      </c>
      <c r="C42" s="5" t="s">
        <v>143</v>
      </c>
      <c r="D42" s="5" t="s">
        <v>90</v>
      </c>
      <c r="E42" s="6">
        <v>5000</v>
      </c>
      <c r="F42" s="7">
        <v>4780850</v>
      </c>
      <c r="G42" s="8">
        <f t="shared" si="1"/>
        <v>2.6151587431228859E-3</v>
      </c>
      <c r="H42" s="110"/>
    </row>
    <row r="43" spans="1:8" ht="30" x14ac:dyDescent="0.25">
      <c r="A43" s="119" t="s">
        <v>365</v>
      </c>
      <c r="B43" s="119" t="s">
        <v>118</v>
      </c>
      <c r="C43" s="134" t="s">
        <v>119</v>
      </c>
      <c r="D43" s="135" t="s">
        <v>363</v>
      </c>
      <c r="E43" s="6">
        <v>4600</v>
      </c>
      <c r="F43" s="7">
        <v>4096116</v>
      </c>
      <c r="G43" s="8">
        <f t="shared" si="1"/>
        <v>2.2406044051257712E-3</v>
      </c>
      <c r="H43" s="110"/>
    </row>
    <row r="44" spans="1:8" x14ac:dyDescent="0.25">
      <c r="A44" s="38" t="s">
        <v>241</v>
      </c>
      <c r="B44" s="38" t="s">
        <v>162</v>
      </c>
      <c r="C44" s="134" t="s">
        <v>163</v>
      </c>
      <c r="D44" s="38" t="s">
        <v>87</v>
      </c>
      <c r="E44" s="6">
        <v>4950</v>
      </c>
      <c r="F44" s="7">
        <v>4184235</v>
      </c>
      <c r="G44" s="8">
        <f t="shared" si="1"/>
        <v>2.2888061209891107E-3</v>
      </c>
      <c r="H44" s="110"/>
    </row>
    <row r="45" spans="1:8" ht="30" x14ac:dyDescent="0.25">
      <c r="A45" s="65" t="s">
        <v>214</v>
      </c>
      <c r="B45" s="65" t="s">
        <v>124</v>
      </c>
      <c r="C45" s="131" t="s">
        <v>125</v>
      </c>
      <c r="D45" s="65" t="s">
        <v>68</v>
      </c>
      <c r="E45" s="6">
        <v>13000</v>
      </c>
      <c r="F45" s="7">
        <v>10963030</v>
      </c>
      <c r="G45" s="8">
        <f t="shared" si="1"/>
        <v>5.9968549014544469E-3</v>
      </c>
      <c r="H45" s="110"/>
    </row>
    <row r="46" spans="1:8" x14ac:dyDescent="0.25">
      <c r="A46" s="5" t="s">
        <v>264</v>
      </c>
      <c r="B46" s="5" t="s">
        <v>283</v>
      </c>
      <c r="C46" s="9" t="s">
        <v>284</v>
      </c>
      <c r="D46" s="5" t="s">
        <v>274</v>
      </c>
      <c r="E46" s="6">
        <v>11990</v>
      </c>
      <c r="F46" s="7">
        <v>11136985.84</v>
      </c>
      <c r="G46" s="8">
        <f t="shared" si="1"/>
        <v>6.0920099755298286E-3</v>
      </c>
      <c r="H46" s="110"/>
    </row>
    <row r="47" spans="1:8" x14ac:dyDescent="0.25">
      <c r="A47" s="111" t="s">
        <v>332</v>
      </c>
      <c r="B47" s="111" t="s">
        <v>100</v>
      </c>
      <c r="C47" s="111" t="s">
        <v>101</v>
      </c>
      <c r="D47" s="134" t="s">
        <v>331</v>
      </c>
      <c r="E47" s="6">
        <v>47794</v>
      </c>
      <c r="F47" s="7">
        <v>43370665.299999997</v>
      </c>
      <c r="G47" s="8">
        <f t="shared" si="1"/>
        <v>2.3724060481786997E-2</v>
      </c>
      <c r="H47" s="110"/>
    </row>
    <row r="48" spans="1:8" x14ac:dyDescent="0.25">
      <c r="A48" s="5" t="s">
        <v>261</v>
      </c>
      <c r="B48" s="5" t="s">
        <v>128</v>
      </c>
      <c r="C48" s="5" t="s">
        <v>129</v>
      </c>
      <c r="D48" s="5" t="s">
        <v>271</v>
      </c>
      <c r="E48" s="6">
        <v>3000</v>
      </c>
      <c r="F48" s="7">
        <v>2814540</v>
      </c>
      <c r="G48" s="8">
        <f t="shared" si="1"/>
        <v>1.5395732743903464E-3</v>
      </c>
      <c r="H48" s="110"/>
    </row>
    <row r="49" spans="1:8" x14ac:dyDescent="0.25">
      <c r="A49" s="5" t="s">
        <v>217</v>
      </c>
      <c r="B49" s="5" t="s">
        <v>128</v>
      </c>
      <c r="C49" s="5" t="s">
        <v>129</v>
      </c>
      <c r="D49" s="131" t="s">
        <v>50</v>
      </c>
      <c r="E49" s="6">
        <v>1000</v>
      </c>
      <c r="F49" s="7">
        <v>829510</v>
      </c>
      <c r="G49" s="8">
        <f t="shared" si="1"/>
        <v>4.5374783333672157E-4</v>
      </c>
      <c r="H49" s="110"/>
    </row>
    <row r="50" spans="1:8" x14ac:dyDescent="0.25">
      <c r="A50" s="5" t="s">
        <v>204</v>
      </c>
      <c r="B50" s="5" t="s">
        <v>112</v>
      </c>
      <c r="C50" s="9" t="s">
        <v>113</v>
      </c>
      <c r="D50" s="123" t="s">
        <v>70</v>
      </c>
      <c r="E50" s="6">
        <v>23500</v>
      </c>
      <c r="F50" s="7">
        <v>22276188.390000001</v>
      </c>
      <c r="G50" s="8">
        <f t="shared" si="1"/>
        <v>1.2185232507098326E-2</v>
      </c>
      <c r="H50" s="110"/>
    </row>
    <row r="51" spans="1:8" ht="30" x14ac:dyDescent="0.25">
      <c r="A51" s="5" t="s">
        <v>233</v>
      </c>
      <c r="B51" s="5" t="s">
        <v>156</v>
      </c>
      <c r="C51" s="5" t="s">
        <v>157</v>
      </c>
      <c r="D51" s="119" t="s">
        <v>88</v>
      </c>
      <c r="E51" s="6">
        <v>3250</v>
      </c>
      <c r="F51" s="7">
        <v>2918142.5</v>
      </c>
      <c r="G51" s="8">
        <f t="shared" si="1"/>
        <v>1.5962445741977843E-3</v>
      </c>
      <c r="H51" s="110"/>
    </row>
    <row r="52" spans="1:8" x14ac:dyDescent="0.25">
      <c r="A52" s="5" t="s">
        <v>421</v>
      </c>
      <c r="B52" s="5" t="s">
        <v>134</v>
      </c>
      <c r="C52" s="131" t="s">
        <v>135</v>
      </c>
      <c r="D52" s="5" t="s">
        <v>420</v>
      </c>
      <c r="E52" s="6">
        <v>460</v>
      </c>
      <c r="F52" s="7">
        <v>455289.59999999998</v>
      </c>
      <c r="G52" s="8">
        <f t="shared" si="1"/>
        <v>2.4904662938450724E-4</v>
      </c>
      <c r="H52" s="110"/>
    </row>
    <row r="53" spans="1:8" x14ac:dyDescent="0.25">
      <c r="A53" s="5" t="s">
        <v>39</v>
      </c>
      <c r="B53" s="5" t="s">
        <v>100</v>
      </c>
      <c r="C53" s="123" t="s">
        <v>101</v>
      </c>
      <c r="D53" s="111" t="s">
        <v>61</v>
      </c>
      <c r="E53" s="6">
        <v>31000</v>
      </c>
      <c r="F53" s="7">
        <v>35539796.140000001</v>
      </c>
      <c r="G53" s="8">
        <f t="shared" si="1"/>
        <v>1.9440519699284856E-2</v>
      </c>
      <c r="H53" s="110"/>
    </row>
    <row r="54" spans="1:8" x14ac:dyDescent="0.25">
      <c r="A54" s="5" t="s">
        <v>256</v>
      </c>
      <c r="B54" s="5" t="s">
        <v>277</v>
      </c>
      <c r="C54" s="134" t="s">
        <v>278</v>
      </c>
      <c r="D54" s="87" t="s">
        <v>265</v>
      </c>
      <c r="E54" s="6">
        <v>28800</v>
      </c>
      <c r="F54" s="7">
        <v>17142624</v>
      </c>
      <c r="G54" s="8">
        <f t="shared" si="1"/>
        <v>9.3771364995070376E-3</v>
      </c>
      <c r="H54" s="110"/>
    </row>
    <row r="55" spans="1:8" ht="30" x14ac:dyDescent="0.25">
      <c r="A55" s="5" t="s">
        <v>215</v>
      </c>
      <c r="B55" s="5" t="s">
        <v>126</v>
      </c>
      <c r="C55" s="5" t="s">
        <v>127</v>
      </c>
      <c r="D55" s="5" t="s">
        <v>46</v>
      </c>
      <c r="E55" s="6">
        <v>2500</v>
      </c>
      <c r="F55" s="7">
        <v>2248900</v>
      </c>
      <c r="G55" s="8">
        <f t="shared" si="1"/>
        <v>1.2301641962013153E-3</v>
      </c>
      <c r="H55" s="110"/>
    </row>
    <row r="56" spans="1:8" x14ac:dyDescent="0.25">
      <c r="A56" s="111" t="s">
        <v>295</v>
      </c>
      <c r="B56" s="111" t="s">
        <v>190</v>
      </c>
      <c r="C56" s="131" t="s">
        <v>191</v>
      </c>
      <c r="D56" s="111" t="s">
        <v>42</v>
      </c>
      <c r="E56" s="6">
        <v>6555</v>
      </c>
      <c r="F56" s="7">
        <v>5302585.3099999996</v>
      </c>
      <c r="G56" s="8">
        <f t="shared" si="1"/>
        <v>2.9005516455445114E-3</v>
      </c>
      <c r="H56" s="110"/>
    </row>
    <row r="57" spans="1:8" ht="30" x14ac:dyDescent="0.25">
      <c r="A57" s="5" t="s">
        <v>357</v>
      </c>
      <c r="B57" s="5" t="s">
        <v>124</v>
      </c>
      <c r="C57" s="111" t="s">
        <v>125</v>
      </c>
      <c r="D57" s="5" t="s">
        <v>355</v>
      </c>
      <c r="E57" s="6">
        <v>9900</v>
      </c>
      <c r="F57" s="7">
        <v>8352135</v>
      </c>
      <c r="G57" s="8">
        <f t="shared" si="1"/>
        <v>4.568676881515351E-3</v>
      </c>
      <c r="H57" s="110"/>
    </row>
    <row r="58" spans="1:8" x14ac:dyDescent="0.25">
      <c r="A58" s="5" t="s">
        <v>383</v>
      </c>
      <c r="B58" s="5" t="s">
        <v>154</v>
      </c>
      <c r="C58" s="9" t="s">
        <v>155</v>
      </c>
      <c r="D58" s="79" t="s">
        <v>384</v>
      </c>
      <c r="E58" s="6">
        <v>3000</v>
      </c>
      <c r="F58" s="7">
        <v>3065010</v>
      </c>
      <c r="G58" s="8">
        <f t="shared" si="1"/>
        <v>1.6765821348210207E-3</v>
      </c>
      <c r="H58" s="110"/>
    </row>
    <row r="59" spans="1:8" x14ac:dyDescent="0.25">
      <c r="A59" s="5" t="s">
        <v>385</v>
      </c>
      <c r="B59" s="5" t="s">
        <v>360</v>
      </c>
      <c r="C59" s="9" t="s">
        <v>361</v>
      </c>
      <c r="D59" s="70" t="s">
        <v>386</v>
      </c>
      <c r="E59" s="6">
        <v>5000</v>
      </c>
      <c r="F59" s="7">
        <v>5104300</v>
      </c>
      <c r="G59" s="8">
        <f t="shared" si="1"/>
        <v>2.7920881794078769E-3</v>
      </c>
      <c r="H59" s="110"/>
    </row>
    <row r="60" spans="1:8" x14ac:dyDescent="0.25">
      <c r="A60" s="5" t="s">
        <v>405</v>
      </c>
      <c r="B60" s="87" t="s">
        <v>100</v>
      </c>
      <c r="C60" s="87" t="s">
        <v>101</v>
      </c>
      <c r="D60" s="87" t="s">
        <v>407</v>
      </c>
      <c r="E60" s="6">
        <v>10000</v>
      </c>
      <c r="F60" s="7">
        <v>7284600</v>
      </c>
      <c r="G60" s="8">
        <f t="shared" si="1"/>
        <v>3.984727690714617E-3</v>
      </c>
      <c r="H60" s="110"/>
    </row>
    <row r="61" spans="1:8" x14ac:dyDescent="0.25">
      <c r="A61" s="72" t="s">
        <v>398</v>
      </c>
      <c r="B61" s="72" t="s">
        <v>396</v>
      </c>
      <c r="C61" s="9" t="s">
        <v>397</v>
      </c>
      <c r="D61" s="72" t="s">
        <v>395</v>
      </c>
      <c r="E61" s="6">
        <v>4000</v>
      </c>
      <c r="F61" s="7">
        <v>3693880</v>
      </c>
      <c r="G61" s="8">
        <f t="shared" si="1"/>
        <v>2.0205784699471362E-3</v>
      </c>
      <c r="H61" s="110"/>
    </row>
    <row r="62" spans="1:8" x14ac:dyDescent="0.25">
      <c r="A62" s="5" t="s">
        <v>393</v>
      </c>
      <c r="B62" s="5" t="s">
        <v>392</v>
      </c>
      <c r="C62" s="9" t="s">
        <v>394</v>
      </c>
      <c r="D62" s="65" t="s">
        <v>387</v>
      </c>
      <c r="E62" s="6">
        <v>7033</v>
      </c>
      <c r="F62" s="7">
        <v>6694361.0499999998</v>
      </c>
      <c r="G62" s="8">
        <f t="shared" si="1"/>
        <v>3.6618628129995302E-3</v>
      </c>
      <c r="H62" s="110"/>
    </row>
    <row r="63" spans="1:8" ht="30" x14ac:dyDescent="0.25">
      <c r="A63" s="111" t="s">
        <v>390</v>
      </c>
      <c r="B63" s="111" t="s">
        <v>389</v>
      </c>
      <c r="C63" s="134" t="s">
        <v>391</v>
      </c>
      <c r="D63" s="111" t="s">
        <v>388</v>
      </c>
      <c r="E63" s="6">
        <v>8000</v>
      </c>
      <c r="F63" s="7">
        <v>8029040</v>
      </c>
      <c r="G63" s="8">
        <f t="shared" si="1"/>
        <v>4.3919416327396548E-3</v>
      </c>
      <c r="H63" s="110"/>
    </row>
    <row r="64" spans="1:8" ht="30" x14ac:dyDescent="0.25">
      <c r="A64" s="5" t="s">
        <v>399</v>
      </c>
      <c r="B64" s="5" t="s">
        <v>114</v>
      </c>
      <c r="C64" s="131" t="s">
        <v>115</v>
      </c>
      <c r="D64" s="5" t="s">
        <v>400</v>
      </c>
      <c r="E64" s="6">
        <v>6250</v>
      </c>
      <c r="F64" s="7">
        <v>6248187.5</v>
      </c>
      <c r="G64" s="8">
        <f t="shared" si="1"/>
        <v>3.417802727401221E-3</v>
      </c>
      <c r="H64" s="110"/>
    </row>
    <row r="65" spans="1:8" x14ac:dyDescent="0.25">
      <c r="A65" s="5" t="s">
        <v>425</v>
      </c>
      <c r="B65" s="5" t="s">
        <v>100</v>
      </c>
      <c r="C65" s="134" t="s">
        <v>101</v>
      </c>
      <c r="D65" s="54" t="s">
        <v>424</v>
      </c>
      <c r="E65" s="6">
        <v>15300</v>
      </c>
      <c r="F65" s="7">
        <v>15867286.18</v>
      </c>
      <c r="G65" s="8">
        <f t="shared" si="1"/>
        <v>8.6795176973257764E-3</v>
      </c>
      <c r="H65" s="110"/>
    </row>
    <row r="66" spans="1:8" x14ac:dyDescent="0.25">
      <c r="A66" s="5" t="s">
        <v>401</v>
      </c>
      <c r="B66" s="5" t="s">
        <v>134</v>
      </c>
      <c r="C66" s="134" t="s">
        <v>135</v>
      </c>
      <c r="D66" s="32" t="s">
        <v>402</v>
      </c>
      <c r="E66" s="6">
        <v>8000</v>
      </c>
      <c r="F66" s="7">
        <v>7881840</v>
      </c>
      <c r="G66" s="8">
        <f t="shared" si="1"/>
        <v>4.3114221922661636E-3</v>
      </c>
      <c r="H66" s="110"/>
    </row>
    <row r="67" spans="1:8" x14ac:dyDescent="0.25">
      <c r="A67" s="5" t="s">
        <v>403</v>
      </c>
      <c r="B67" s="5" t="s">
        <v>360</v>
      </c>
      <c r="C67" s="9" t="s">
        <v>361</v>
      </c>
      <c r="D67" s="5" t="s">
        <v>404</v>
      </c>
      <c r="E67" s="6">
        <v>68995</v>
      </c>
      <c r="F67" s="7">
        <v>67951105.650000006</v>
      </c>
      <c r="G67" s="8">
        <f t="shared" si="1"/>
        <v>3.716973509845832E-2</v>
      </c>
      <c r="H67" s="110"/>
    </row>
    <row r="68" spans="1:8" x14ac:dyDescent="0.25">
      <c r="A68" s="72" t="s">
        <v>413</v>
      </c>
      <c r="B68" s="72" t="s">
        <v>412</v>
      </c>
      <c r="C68" s="9" t="s">
        <v>414</v>
      </c>
      <c r="D68" s="72" t="s">
        <v>410</v>
      </c>
      <c r="E68" s="6">
        <v>2000</v>
      </c>
      <c r="F68" s="7">
        <v>1747280</v>
      </c>
      <c r="G68" s="8">
        <f t="shared" si="1"/>
        <v>9.5577451053343156E-4</v>
      </c>
      <c r="H68" s="110"/>
    </row>
    <row r="69" spans="1:8" x14ac:dyDescent="0.25">
      <c r="A69" s="5" t="s">
        <v>471</v>
      </c>
      <c r="B69" s="5" t="s">
        <v>179</v>
      </c>
      <c r="C69" s="123" t="s">
        <v>180</v>
      </c>
      <c r="D69" s="5" t="s">
        <v>472</v>
      </c>
      <c r="E69" s="6">
        <v>20000</v>
      </c>
      <c r="F69" s="7">
        <v>20195000</v>
      </c>
      <c r="G69" s="8">
        <f t="shared" ref="G69:G100" si="2">F69/$F$205</f>
        <v>1.1046807747025463E-2</v>
      </c>
      <c r="H69" s="110"/>
    </row>
    <row r="70" spans="1:8" x14ac:dyDescent="0.25">
      <c r="A70" s="5" t="s">
        <v>416</v>
      </c>
      <c r="B70" s="5" t="s">
        <v>130</v>
      </c>
      <c r="C70" s="119" t="s">
        <v>131</v>
      </c>
      <c r="D70" s="5" t="s">
        <v>415</v>
      </c>
      <c r="E70" s="6">
        <v>4560</v>
      </c>
      <c r="F70" s="7">
        <v>4458585.5999999996</v>
      </c>
      <c r="G70" s="8">
        <f t="shared" si="2"/>
        <v>2.4388778384182306E-3</v>
      </c>
      <c r="H70" s="110"/>
    </row>
    <row r="71" spans="1:8" ht="30" x14ac:dyDescent="0.25">
      <c r="A71" s="5" t="s">
        <v>455</v>
      </c>
      <c r="B71" s="5" t="s">
        <v>456</v>
      </c>
      <c r="C71" s="9" t="s">
        <v>457</v>
      </c>
      <c r="D71" s="5" t="s">
        <v>454</v>
      </c>
      <c r="E71" s="6">
        <v>27500</v>
      </c>
      <c r="F71" s="7">
        <v>27427125</v>
      </c>
      <c r="G71" s="8">
        <f t="shared" si="2"/>
        <v>1.5002831241824003E-2</v>
      </c>
      <c r="H71" s="110"/>
    </row>
    <row r="72" spans="1:8" x14ac:dyDescent="0.25">
      <c r="A72" s="5" t="s">
        <v>445</v>
      </c>
      <c r="B72" s="5" t="s">
        <v>392</v>
      </c>
      <c r="C72" s="9" t="s">
        <v>394</v>
      </c>
      <c r="D72" s="5" t="s">
        <v>446</v>
      </c>
      <c r="E72" s="6">
        <v>2000</v>
      </c>
      <c r="F72" s="7">
        <v>1860840</v>
      </c>
      <c r="G72" s="8">
        <f t="shared" si="2"/>
        <v>1.0178926332248012E-3</v>
      </c>
      <c r="H72" s="110"/>
    </row>
    <row r="73" spans="1:8" x14ac:dyDescent="0.25">
      <c r="A73" s="5" t="s">
        <v>447</v>
      </c>
      <c r="B73" s="5" t="s">
        <v>188</v>
      </c>
      <c r="C73" s="131" t="s">
        <v>189</v>
      </c>
      <c r="D73" s="65" t="s">
        <v>448</v>
      </c>
      <c r="E73" s="6">
        <v>23000</v>
      </c>
      <c r="F73" s="7">
        <v>21322150</v>
      </c>
      <c r="G73" s="8">
        <f t="shared" si="2"/>
        <v>1.1663366764210892E-2</v>
      </c>
      <c r="H73" s="110"/>
    </row>
    <row r="74" spans="1:8" x14ac:dyDescent="0.25">
      <c r="A74" s="5" t="s">
        <v>649</v>
      </c>
      <c r="B74" s="5" t="s">
        <v>152</v>
      </c>
      <c r="C74" s="131" t="s">
        <v>153</v>
      </c>
      <c r="D74" s="5" t="s">
        <v>648</v>
      </c>
      <c r="E74" s="6">
        <v>7593</v>
      </c>
      <c r="F74" s="7">
        <v>7611450.9900000002</v>
      </c>
      <c r="G74" s="8">
        <f t="shared" si="2"/>
        <v>4.1635174925692808E-3</v>
      </c>
      <c r="H74" s="110"/>
    </row>
    <row r="75" spans="1:8" ht="30" x14ac:dyDescent="0.25">
      <c r="A75" s="66" t="s">
        <v>451</v>
      </c>
      <c r="B75" s="66" t="s">
        <v>174</v>
      </c>
      <c r="C75" s="134" t="s">
        <v>175</v>
      </c>
      <c r="D75" s="66" t="s">
        <v>450</v>
      </c>
      <c r="E75" s="6">
        <v>3000</v>
      </c>
      <c r="F75" s="7">
        <v>2707980</v>
      </c>
      <c r="G75" s="8">
        <f t="shared" si="2"/>
        <v>1.481284201178015E-3</v>
      </c>
      <c r="H75" s="110"/>
    </row>
    <row r="76" spans="1:8" ht="30" x14ac:dyDescent="0.25">
      <c r="A76" s="5" t="s">
        <v>470</v>
      </c>
      <c r="B76" s="5" t="s">
        <v>144</v>
      </c>
      <c r="C76" s="134" t="s">
        <v>145</v>
      </c>
      <c r="D76" s="70" t="s">
        <v>463</v>
      </c>
      <c r="E76" s="6">
        <v>28223</v>
      </c>
      <c r="F76" s="7">
        <v>26716174.030000001</v>
      </c>
      <c r="G76" s="8">
        <f t="shared" si="2"/>
        <v>1.4613936035923966E-2</v>
      </c>
      <c r="H76" s="110"/>
    </row>
    <row r="77" spans="1:8" x14ac:dyDescent="0.25">
      <c r="A77" s="5" t="s">
        <v>478</v>
      </c>
      <c r="B77" s="5" t="s">
        <v>480</v>
      </c>
      <c r="C77" s="9" t="s">
        <v>479</v>
      </c>
      <c r="D77" s="5" t="s">
        <v>477</v>
      </c>
      <c r="E77" s="6">
        <v>10000</v>
      </c>
      <c r="F77" s="7">
        <v>10031100</v>
      </c>
      <c r="G77" s="8">
        <f t="shared" si="2"/>
        <v>5.4870826041687115E-3</v>
      </c>
      <c r="H77" s="110"/>
    </row>
    <row r="78" spans="1:8" x14ac:dyDescent="0.25">
      <c r="A78" s="125" t="s">
        <v>482</v>
      </c>
      <c r="B78" s="125" t="s">
        <v>134</v>
      </c>
      <c r="C78" s="131" t="s">
        <v>135</v>
      </c>
      <c r="D78" s="125" t="s">
        <v>483</v>
      </c>
      <c r="E78" s="6">
        <v>15000</v>
      </c>
      <c r="F78" s="7">
        <v>14590950</v>
      </c>
      <c r="G78" s="8">
        <f t="shared" si="2"/>
        <v>7.9813527851676745E-3</v>
      </c>
      <c r="H78" s="110"/>
    </row>
    <row r="79" spans="1:8" x14ac:dyDescent="0.25">
      <c r="A79" s="5" t="s">
        <v>485</v>
      </c>
      <c r="B79" s="5" t="s">
        <v>188</v>
      </c>
      <c r="C79" s="125" t="s">
        <v>189</v>
      </c>
      <c r="D79" s="5" t="s">
        <v>484</v>
      </c>
      <c r="E79" s="6">
        <v>10000</v>
      </c>
      <c r="F79" s="7">
        <v>10017900</v>
      </c>
      <c r="G79" s="8">
        <f t="shared" si="2"/>
        <v>5.4798621108653823E-3</v>
      </c>
      <c r="H79" s="110"/>
    </row>
    <row r="80" spans="1:8" ht="30" x14ac:dyDescent="0.25">
      <c r="A80" s="5" t="s">
        <v>488</v>
      </c>
      <c r="B80" s="5" t="s">
        <v>164</v>
      </c>
      <c r="C80" s="9" t="s">
        <v>165</v>
      </c>
      <c r="D80" s="5" t="s">
        <v>489</v>
      </c>
      <c r="E80" s="6">
        <v>15000</v>
      </c>
      <c r="F80" s="7">
        <v>14573700</v>
      </c>
      <c r="G80" s="8">
        <f t="shared" si="2"/>
        <v>7.9719169132371863E-3</v>
      </c>
      <c r="H80" s="110"/>
    </row>
    <row r="81" spans="1:8" ht="30" x14ac:dyDescent="0.25">
      <c r="A81" s="5" t="s">
        <v>493</v>
      </c>
      <c r="B81" s="5" t="s">
        <v>419</v>
      </c>
      <c r="C81" s="11">
        <v>1057746555812</v>
      </c>
      <c r="D81" s="5" t="s">
        <v>491</v>
      </c>
      <c r="E81" s="6">
        <v>15000</v>
      </c>
      <c r="F81" s="7">
        <v>14203800</v>
      </c>
      <c r="G81" s="8">
        <f t="shared" si="2"/>
        <v>7.7695789986234349E-3</v>
      </c>
      <c r="H81" s="110"/>
    </row>
    <row r="82" spans="1:8" x14ac:dyDescent="0.25">
      <c r="A82" s="5" t="s">
        <v>533</v>
      </c>
      <c r="B82" s="5" t="s">
        <v>100</v>
      </c>
      <c r="C82" s="131" t="s">
        <v>101</v>
      </c>
      <c r="D82" s="5" t="s">
        <v>534</v>
      </c>
      <c r="E82" s="6">
        <v>26500</v>
      </c>
      <c r="F82" s="7">
        <v>22656440</v>
      </c>
      <c r="G82" s="8">
        <f t="shared" si="2"/>
        <v>1.2393232825551749E-2</v>
      </c>
      <c r="H82" s="110"/>
    </row>
    <row r="83" spans="1:8" ht="30" x14ac:dyDescent="0.25">
      <c r="A83" s="5" t="s">
        <v>504</v>
      </c>
      <c r="B83" s="5" t="s">
        <v>164</v>
      </c>
      <c r="C83" s="134" t="s">
        <v>165</v>
      </c>
      <c r="D83" s="5" t="s">
        <v>505</v>
      </c>
      <c r="E83" s="6">
        <v>12000</v>
      </c>
      <c r="F83" s="7">
        <v>11327160</v>
      </c>
      <c r="G83" s="8">
        <f t="shared" si="2"/>
        <v>6.1960365852833351E-3</v>
      </c>
      <c r="H83" s="110"/>
    </row>
    <row r="84" spans="1:8" x14ac:dyDescent="0.25">
      <c r="A84" s="125" t="s">
        <v>502</v>
      </c>
      <c r="B84" s="125" t="s">
        <v>162</v>
      </c>
      <c r="C84" s="134" t="s">
        <v>163</v>
      </c>
      <c r="D84" s="125" t="s">
        <v>503</v>
      </c>
      <c r="E84" s="6">
        <v>11000</v>
      </c>
      <c r="F84" s="7">
        <v>10432400</v>
      </c>
      <c r="G84" s="8">
        <f t="shared" si="2"/>
        <v>5.7065965407312918E-3</v>
      </c>
      <c r="H84" s="110"/>
    </row>
    <row r="85" spans="1:8" x14ac:dyDescent="0.25">
      <c r="A85" s="5" t="s">
        <v>508</v>
      </c>
      <c r="B85" s="5" t="s">
        <v>160</v>
      </c>
      <c r="C85" s="131" t="s">
        <v>161</v>
      </c>
      <c r="D85" s="5" t="s">
        <v>507</v>
      </c>
      <c r="E85" s="6">
        <v>13000</v>
      </c>
      <c r="F85" s="7">
        <v>12152790</v>
      </c>
      <c r="G85" s="8">
        <f t="shared" si="2"/>
        <v>6.6476620311945326E-3</v>
      </c>
      <c r="H85" s="110"/>
    </row>
    <row r="86" spans="1:8" x14ac:dyDescent="0.25">
      <c r="A86" s="5" t="s">
        <v>499</v>
      </c>
      <c r="B86" s="5" t="s">
        <v>500</v>
      </c>
      <c r="C86" s="9" t="s">
        <v>501</v>
      </c>
      <c r="D86" s="5" t="s">
        <v>498</v>
      </c>
      <c r="E86" s="39">
        <v>7000</v>
      </c>
      <c r="F86" s="7">
        <v>6861890</v>
      </c>
      <c r="G86" s="8">
        <f t="shared" si="2"/>
        <v>3.7535023328168632E-3</v>
      </c>
      <c r="H86" s="110"/>
    </row>
    <row r="87" spans="1:8" x14ac:dyDescent="0.25">
      <c r="A87" s="5" t="s">
        <v>514</v>
      </c>
      <c r="B87" s="5" t="s">
        <v>480</v>
      </c>
      <c r="C87" s="9" t="s">
        <v>479</v>
      </c>
      <c r="D87" s="5" t="s">
        <v>513</v>
      </c>
      <c r="E87" s="6">
        <v>9000</v>
      </c>
      <c r="F87" s="7">
        <v>8672220</v>
      </c>
      <c r="G87" s="8">
        <f t="shared" si="2"/>
        <v>4.743765639015061E-3</v>
      </c>
      <c r="H87" s="110"/>
    </row>
    <row r="88" spans="1:8" x14ac:dyDescent="0.25">
      <c r="A88" s="62" t="s">
        <v>516</v>
      </c>
      <c r="B88" s="62" t="s">
        <v>517</v>
      </c>
      <c r="C88" s="9" t="s">
        <v>518</v>
      </c>
      <c r="D88" s="62" t="s">
        <v>515</v>
      </c>
      <c r="E88" s="6">
        <v>4000</v>
      </c>
      <c r="F88" s="7">
        <v>3677440</v>
      </c>
      <c r="G88" s="8">
        <f t="shared" si="2"/>
        <v>2.0115856737420806E-3</v>
      </c>
      <c r="H88" s="110"/>
    </row>
    <row r="89" spans="1:8" x14ac:dyDescent="0.25">
      <c r="A89" s="5" t="s">
        <v>529</v>
      </c>
      <c r="B89" s="5" t="s">
        <v>509</v>
      </c>
      <c r="C89" s="9" t="s">
        <v>187</v>
      </c>
      <c r="D89" s="5" t="s">
        <v>528</v>
      </c>
      <c r="E89" s="6">
        <v>4000</v>
      </c>
      <c r="F89" s="7">
        <v>3730800</v>
      </c>
      <c r="G89" s="8">
        <f t="shared" si="2"/>
        <v>2.040773970913721E-3</v>
      </c>
      <c r="H89" s="110"/>
    </row>
    <row r="90" spans="1:8" ht="30" x14ac:dyDescent="0.25">
      <c r="A90" s="5" t="s">
        <v>530</v>
      </c>
      <c r="B90" s="5" t="s">
        <v>144</v>
      </c>
      <c r="C90" s="134" t="s">
        <v>145</v>
      </c>
      <c r="D90" s="5" t="s">
        <v>521</v>
      </c>
      <c r="E90" s="6">
        <v>15000</v>
      </c>
      <c r="F90" s="7">
        <v>15520350</v>
      </c>
      <c r="G90" s="8">
        <f t="shared" si="2"/>
        <v>8.4897411545702718E-3</v>
      </c>
      <c r="H90" s="110"/>
    </row>
    <row r="91" spans="1:8" x14ac:dyDescent="0.25">
      <c r="A91" s="5" t="s">
        <v>522</v>
      </c>
      <c r="B91" s="5" t="s">
        <v>179</v>
      </c>
      <c r="C91" s="134" t="s">
        <v>180</v>
      </c>
      <c r="D91" s="5" t="s">
        <v>523</v>
      </c>
      <c r="E91" s="6">
        <v>18000</v>
      </c>
      <c r="F91" s="7">
        <v>17096760</v>
      </c>
      <c r="G91" s="8">
        <f t="shared" si="2"/>
        <v>9.3520485673203799E-3</v>
      </c>
      <c r="H91" s="110"/>
    </row>
    <row r="92" spans="1:8" x14ac:dyDescent="0.25">
      <c r="A92" s="5" t="s">
        <v>577</v>
      </c>
      <c r="B92" s="5" t="s">
        <v>100</v>
      </c>
      <c r="C92" s="134" t="s">
        <v>101</v>
      </c>
      <c r="D92" s="5" t="s">
        <v>576</v>
      </c>
      <c r="E92" s="6">
        <v>6000</v>
      </c>
      <c r="F92" s="7">
        <v>4872360</v>
      </c>
      <c r="G92" s="8">
        <f t="shared" si="2"/>
        <v>2.6652153599552851E-3</v>
      </c>
      <c r="H92" s="110"/>
    </row>
    <row r="93" spans="1:8" ht="30" x14ac:dyDescent="0.25">
      <c r="A93" s="87" t="s">
        <v>546</v>
      </c>
      <c r="B93" s="87" t="s">
        <v>164</v>
      </c>
      <c r="C93" s="131" t="s">
        <v>165</v>
      </c>
      <c r="D93" s="87" t="s">
        <v>545</v>
      </c>
      <c r="E93" s="6">
        <v>20000</v>
      </c>
      <c r="F93" s="7">
        <v>18592200</v>
      </c>
      <c r="G93" s="8">
        <f t="shared" si="2"/>
        <v>1.0170064817739381E-2</v>
      </c>
      <c r="H93" s="110"/>
    </row>
    <row r="94" spans="1:8" x14ac:dyDescent="0.25">
      <c r="A94" s="72" t="s">
        <v>543</v>
      </c>
      <c r="B94" s="72" t="s">
        <v>542</v>
      </c>
      <c r="C94" s="9" t="s">
        <v>544</v>
      </c>
      <c r="D94" s="72" t="s">
        <v>541</v>
      </c>
      <c r="E94" s="39">
        <v>10000</v>
      </c>
      <c r="F94" s="7">
        <v>9386200</v>
      </c>
      <c r="G94" s="8">
        <f t="shared" si="2"/>
        <v>5.1343177457355976E-3</v>
      </c>
      <c r="H94" s="110"/>
    </row>
    <row r="95" spans="1:8" x14ac:dyDescent="0.25">
      <c r="A95" s="91" t="s">
        <v>540</v>
      </c>
      <c r="B95" s="91" t="s">
        <v>480</v>
      </c>
      <c r="C95" s="9" t="s">
        <v>479</v>
      </c>
      <c r="D95" s="91" t="s">
        <v>539</v>
      </c>
      <c r="E95" s="6">
        <v>10000</v>
      </c>
      <c r="F95" s="7">
        <v>9630700</v>
      </c>
      <c r="G95" s="8">
        <f t="shared" si="2"/>
        <v>5.2680609739677213E-3</v>
      </c>
      <c r="H95" s="110"/>
    </row>
    <row r="96" spans="1:8" ht="30" x14ac:dyDescent="0.25">
      <c r="A96" s="72" t="s">
        <v>569</v>
      </c>
      <c r="B96" s="72" t="s">
        <v>333</v>
      </c>
      <c r="C96" s="125" t="s">
        <v>178</v>
      </c>
      <c r="D96" s="72" t="s">
        <v>568</v>
      </c>
      <c r="E96" s="6">
        <v>14500</v>
      </c>
      <c r="F96" s="7">
        <v>14666170</v>
      </c>
      <c r="G96" s="8">
        <f t="shared" si="2"/>
        <v>8.0224986568552831E-3</v>
      </c>
      <c r="H96" s="110"/>
    </row>
    <row r="97" spans="1:8" ht="30" x14ac:dyDescent="0.25">
      <c r="A97" s="5" t="s">
        <v>562</v>
      </c>
      <c r="B97" s="5" t="s">
        <v>124</v>
      </c>
      <c r="C97" s="134" t="s">
        <v>125</v>
      </c>
      <c r="D97" s="5" t="s">
        <v>561</v>
      </c>
      <c r="E97" s="6">
        <v>64177</v>
      </c>
      <c r="F97" s="7">
        <v>65015151.619999997</v>
      </c>
      <c r="G97" s="8">
        <f t="shared" si="2"/>
        <v>3.5563747491450907E-2</v>
      </c>
      <c r="H97" s="110"/>
    </row>
    <row r="98" spans="1:8" x14ac:dyDescent="0.25">
      <c r="A98" s="5" t="s">
        <v>593</v>
      </c>
      <c r="B98" s="5" t="s">
        <v>100</v>
      </c>
      <c r="C98" s="134" t="s">
        <v>101</v>
      </c>
      <c r="D98" s="5" t="s">
        <v>592</v>
      </c>
      <c r="E98" s="6">
        <v>10550</v>
      </c>
      <c r="F98" s="7">
        <v>9490358</v>
      </c>
      <c r="G98" s="8">
        <f t="shared" si="2"/>
        <v>5.1912929079695512E-3</v>
      </c>
      <c r="H98" s="110"/>
    </row>
    <row r="99" spans="1:8" x14ac:dyDescent="0.25">
      <c r="A99" s="5" t="s">
        <v>571</v>
      </c>
      <c r="B99" s="5" t="s">
        <v>148</v>
      </c>
      <c r="C99" s="131" t="s">
        <v>149</v>
      </c>
      <c r="D99" s="5" t="s">
        <v>570</v>
      </c>
      <c r="E99" s="6">
        <v>8566</v>
      </c>
      <c r="F99" s="7">
        <v>8887824.6199999992</v>
      </c>
      <c r="G99" s="8">
        <f t="shared" si="2"/>
        <v>4.8617028901420962E-3</v>
      </c>
      <c r="H99" s="110"/>
    </row>
    <row r="100" spans="1:8" x14ac:dyDescent="0.25">
      <c r="A100" s="70" t="s">
        <v>578</v>
      </c>
      <c r="B100" s="70" t="s">
        <v>188</v>
      </c>
      <c r="C100" s="131" t="s">
        <v>189</v>
      </c>
      <c r="D100" s="70" t="s">
        <v>572</v>
      </c>
      <c r="E100" s="6">
        <v>10200</v>
      </c>
      <c r="F100" s="7">
        <v>10478358</v>
      </c>
      <c r="G100" s="8">
        <f t="shared" si="2"/>
        <v>5.7317358915823834E-3</v>
      </c>
      <c r="H100" s="110"/>
    </row>
    <row r="101" spans="1:8" ht="30" x14ac:dyDescent="0.25">
      <c r="A101" s="5" t="s">
        <v>591</v>
      </c>
      <c r="B101" s="5" t="s">
        <v>333</v>
      </c>
      <c r="C101" s="125" t="s">
        <v>178</v>
      </c>
      <c r="D101" s="5" t="s">
        <v>590</v>
      </c>
      <c r="E101" s="6">
        <v>30000</v>
      </c>
      <c r="F101" s="7">
        <v>30446700</v>
      </c>
      <c r="G101" s="8">
        <f t="shared" ref="G101:G110" si="3">F101/$F$205</f>
        <v>1.6654560110490723E-2</v>
      </c>
      <c r="H101" s="110"/>
    </row>
    <row r="102" spans="1:8" ht="30" x14ac:dyDescent="0.25">
      <c r="A102" s="91" t="s">
        <v>600</v>
      </c>
      <c r="B102" s="91" t="s">
        <v>456</v>
      </c>
      <c r="C102" s="9" t="s">
        <v>457</v>
      </c>
      <c r="D102" s="91" t="s">
        <v>599</v>
      </c>
      <c r="E102" s="6">
        <v>15000</v>
      </c>
      <c r="F102" s="7">
        <v>14996550</v>
      </c>
      <c r="G102" s="8">
        <f t="shared" si="3"/>
        <v>8.203218852124522E-3</v>
      </c>
      <c r="H102" s="110"/>
    </row>
    <row r="103" spans="1:8" ht="30" x14ac:dyDescent="0.25">
      <c r="A103" s="71" t="s">
        <v>602</v>
      </c>
      <c r="B103" s="71" t="s">
        <v>333</v>
      </c>
      <c r="C103" s="123" t="s">
        <v>178</v>
      </c>
      <c r="D103" s="71" t="s">
        <v>601</v>
      </c>
      <c r="E103" s="6">
        <v>7000</v>
      </c>
      <c r="F103" s="7">
        <v>7233100</v>
      </c>
      <c r="G103" s="8">
        <f t="shared" si="3"/>
        <v>3.9565568266902639E-3</v>
      </c>
      <c r="H103" s="110"/>
    </row>
    <row r="104" spans="1:8" x14ac:dyDescent="0.25">
      <c r="A104" s="79" t="s">
        <v>610</v>
      </c>
      <c r="B104" s="79" t="s">
        <v>480</v>
      </c>
      <c r="C104" s="9" t="s">
        <v>479</v>
      </c>
      <c r="D104" s="79" t="s">
        <v>609</v>
      </c>
      <c r="E104" s="6">
        <v>2000</v>
      </c>
      <c r="F104" s="7">
        <v>2047900</v>
      </c>
      <c r="G104" s="8">
        <f t="shared" si="3"/>
        <v>1.1202157754460732E-3</v>
      </c>
      <c r="H104" s="110"/>
    </row>
    <row r="105" spans="1:8" x14ac:dyDescent="0.25">
      <c r="A105" s="79" t="s">
        <v>632</v>
      </c>
      <c r="B105" s="79" t="s">
        <v>630</v>
      </c>
      <c r="C105" s="9" t="s">
        <v>631</v>
      </c>
      <c r="D105" s="79" t="s">
        <v>629</v>
      </c>
      <c r="E105" s="6">
        <v>3000</v>
      </c>
      <c r="F105" s="7">
        <v>3058470</v>
      </c>
      <c r="G105" s="8">
        <f t="shared" si="3"/>
        <v>1.6730047085934622E-3</v>
      </c>
      <c r="H105" s="110"/>
    </row>
    <row r="106" spans="1:8" x14ac:dyDescent="0.25">
      <c r="A106" s="131" t="s">
        <v>658</v>
      </c>
      <c r="B106" s="131" t="s">
        <v>662</v>
      </c>
      <c r="C106" s="9" t="s">
        <v>659</v>
      </c>
      <c r="D106" s="131" t="s">
        <v>657</v>
      </c>
      <c r="E106" s="6">
        <v>2250</v>
      </c>
      <c r="F106" s="7">
        <v>2268315</v>
      </c>
      <c r="G106" s="8">
        <f t="shared" si="3"/>
        <v>1.2407843384349623E-3</v>
      </c>
    </row>
    <row r="107" spans="1:8" x14ac:dyDescent="0.25">
      <c r="A107" s="72" t="s">
        <v>636</v>
      </c>
      <c r="B107" s="72" t="s">
        <v>635</v>
      </c>
      <c r="C107" s="9" t="s">
        <v>634</v>
      </c>
      <c r="D107" s="72" t="s">
        <v>633</v>
      </c>
      <c r="E107" s="6">
        <v>2250</v>
      </c>
      <c r="F107" s="7">
        <v>2250945</v>
      </c>
      <c r="G107" s="8">
        <f t="shared" si="3"/>
        <v>1.231282825656263E-3</v>
      </c>
      <c r="H107" s="110"/>
    </row>
    <row r="108" spans="1:8" x14ac:dyDescent="0.25">
      <c r="A108" s="125" t="s">
        <v>645</v>
      </c>
      <c r="B108" s="125" t="s">
        <v>162</v>
      </c>
      <c r="C108" s="134" t="s">
        <v>163</v>
      </c>
      <c r="D108" s="125" t="s">
        <v>644</v>
      </c>
      <c r="E108" s="6">
        <v>1000</v>
      </c>
      <c r="F108" s="7">
        <v>1011470</v>
      </c>
      <c r="G108" s="8">
        <f t="shared" si="3"/>
        <v>5.5328123950897968E-4</v>
      </c>
      <c r="H108" s="110"/>
    </row>
    <row r="109" spans="1:8" x14ac:dyDescent="0.25">
      <c r="A109" s="91" t="s">
        <v>661</v>
      </c>
      <c r="B109" s="91" t="s">
        <v>663</v>
      </c>
      <c r="C109" s="9" t="s">
        <v>664</v>
      </c>
      <c r="D109" s="91" t="s">
        <v>660</v>
      </c>
      <c r="E109" s="6">
        <v>1500</v>
      </c>
      <c r="F109" s="7">
        <v>1514790</v>
      </c>
      <c r="G109" s="8">
        <f t="shared" si="3"/>
        <v>8.2860083719320135E-4</v>
      </c>
    </row>
    <row r="110" spans="1:8" ht="16.5" customHeight="1" x14ac:dyDescent="0.25">
      <c r="A110" s="5" t="s">
        <v>194</v>
      </c>
      <c r="B110" s="5"/>
      <c r="C110" s="5"/>
      <c r="D110" s="5"/>
      <c r="E110" s="6"/>
      <c r="F110" s="7">
        <f>SUM(F5:F109)</f>
        <v>1319138713.9999995</v>
      </c>
      <c r="G110" s="8">
        <f t="shared" si="3"/>
        <v>0.72157820080299095</v>
      </c>
      <c r="H110" s="110"/>
    </row>
    <row r="111" spans="1:8" ht="16.5" customHeight="1" x14ac:dyDescent="0.25">
      <c r="A111" s="13"/>
      <c r="B111" s="13"/>
      <c r="C111" s="13"/>
      <c r="D111" s="13"/>
      <c r="E111" s="14"/>
      <c r="F111" s="15"/>
      <c r="G111" s="16"/>
      <c r="H111" s="110"/>
    </row>
    <row r="112" spans="1:8" ht="16.5" customHeight="1" x14ac:dyDescent="0.25">
      <c r="A112" s="17" t="s">
        <v>299</v>
      </c>
      <c r="B112" s="13"/>
      <c r="C112" s="13"/>
      <c r="D112" s="13"/>
      <c r="E112" s="14"/>
      <c r="F112" s="15"/>
      <c r="G112" s="16"/>
      <c r="H112" s="110"/>
    </row>
    <row r="113" spans="1:8" ht="45" x14ac:dyDescent="0.25">
      <c r="A113" s="5" t="s">
        <v>0</v>
      </c>
      <c r="B113" s="5" t="s">
        <v>20</v>
      </c>
      <c r="C113" s="5" t="s">
        <v>1</v>
      </c>
      <c r="D113" s="5" t="s">
        <v>22</v>
      </c>
      <c r="E113" s="5" t="s">
        <v>10</v>
      </c>
      <c r="F113" s="5" t="s">
        <v>6</v>
      </c>
      <c r="G113" s="5" t="s">
        <v>297</v>
      </c>
      <c r="H113" s="110"/>
    </row>
    <row r="114" spans="1:8" ht="30" x14ac:dyDescent="0.25">
      <c r="A114" s="5" t="s">
        <v>247</v>
      </c>
      <c r="B114" s="5" t="s">
        <v>181</v>
      </c>
      <c r="C114" s="5" t="s">
        <v>182</v>
      </c>
      <c r="D114" s="5" t="s">
        <v>93</v>
      </c>
      <c r="E114" s="6">
        <v>5</v>
      </c>
      <c r="F114" s="7">
        <v>383.55</v>
      </c>
      <c r="G114" s="8">
        <f t="shared" ref="G114:G128" si="4">F114/$F$205</f>
        <v>2.0980456109787652E-7</v>
      </c>
      <c r="H114" s="110"/>
    </row>
    <row r="115" spans="1:8" x14ac:dyDescent="0.25">
      <c r="A115" s="131" t="s">
        <v>249</v>
      </c>
      <c r="B115" s="5" t="s">
        <v>152</v>
      </c>
      <c r="C115" s="131" t="s">
        <v>153</v>
      </c>
      <c r="D115" s="131" t="s">
        <v>95</v>
      </c>
      <c r="E115" s="6">
        <v>22400</v>
      </c>
      <c r="F115" s="7">
        <v>6995520</v>
      </c>
      <c r="G115" s="8">
        <f t="shared" si="4"/>
        <v>3.8265988873717044E-3</v>
      </c>
      <c r="H115" s="110"/>
    </row>
    <row r="116" spans="1:8" ht="30" x14ac:dyDescent="0.25">
      <c r="A116" s="5" t="s">
        <v>248</v>
      </c>
      <c r="B116" s="5" t="s">
        <v>185</v>
      </c>
      <c r="C116" s="5" t="s">
        <v>186</v>
      </c>
      <c r="D116" s="5" t="s">
        <v>94</v>
      </c>
      <c r="E116" s="6">
        <v>1740</v>
      </c>
      <c r="F116" s="7">
        <v>13924350</v>
      </c>
      <c r="G116" s="8">
        <f t="shared" si="4"/>
        <v>7.6167178733495423E-3</v>
      </c>
      <c r="H116" s="110"/>
    </row>
    <row r="117" spans="1:8" x14ac:dyDescent="0.25">
      <c r="A117" s="5" t="s">
        <v>252</v>
      </c>
      <c r="B117" s="5" t="s">
        <v>285</v>
      </c>
      <c r="C117" s="5" t="s">
        <v>286</v>
      </c>
      <c r="D117" s="5" t="s">
        <v>275</v>
      </c>
      <c r="E117" s="6">
        <v>43</v>
      </c>
      <c r="F117" s="7">
        <v>2885.3</v>
      </c>
      <c r="G117" s="8">
        <f t="shared" si="4"/>
        <v>1.5782794945527393E-6</v>
      </c>
      <c r="H117" s="110"/>
    </row>
    <row r="118" spans="1:8" x14ac:dyDescent="0.25">
      <c r="A118" s="5" t="s">
        <v>255</v>
      </c>
      <c r="B118" s="5" t="s">
        <v>179</v>
      </c>
      <c r="C118" s="5" t="s">
        <v>180</v>
      </c>
      <c r="D118" s="5" t="s">
        <v>98</v>
      </c>
      <c r="E118" s="6">
        <v>55000</v>
      </c>
      <c r="F118" s="7">
        <v>16993900</v>
      </c>
      <c r="G118" s="8">
        <f t="shared" si="4"/>
        <v>9.2957834202612531E-3</v>
      </c>
      <c r="H118" s="110"/>
    </row>
    <row r="119" spans="1:8" ht="16.5" customHeight="1" x14ac:dyDescent="0.25">
      <c r="A119" s="5" t="s">
        <v>253</v>
      </c>
      <c r="B119" s="5" t="s">
        <v>170</v>
      </c>
      <c r="C119" s="5" t="s">
        <v>171</v>
      </c>
      <c r="D119" s="5" t="s">
        <v>99</v>
      </c>
      <c r="E119" s="6">
        <v>4200</v>
      </c>
      <c r="F119" s="7">
        <v>3026100</v>
      </c>
      <c r="G119" s="8">
        <f t="shared" si="4"/>
        <v>1.6552980897882523E-3</v>
      </c>
      <c r="H119" s="110"/>
    </row>
    <row r="120" spans="1:8" ht="30" x14ac:dyDescent="0.25">
      <c r="A120" s="5" t="s">
        <v>371</v>
      </c>
      <c r="B120" s="5" t="s">
        <v>370</v>
      </c>
      <c r="C120" s="5" t="s">
        <v>373</v>
      </c>
      <c r="D120" s="5" t="s">
        <v>368</v>
      </c>
      <c r="E120" s="6">
        <v>6900</v>
      </c>
      <c r="F120" s="7">
        <v>1607286</v>
      </c>
      <c r="G120" s="8">
        <f t="shared" si="4"/>
        <v>8.7919680299507641E-4</v>
      </c>
      <c r="H120" s="110"/>
    </row>
    <row r="121" spans="1:8" x14ac:dyDescent="0.25">
      <c r="A121" s="5" t="s">
        <v>372</v>
      </c>
      <c r="B121" s="5" t="s">
        <v>166</v>
      </c>
      <c r="C121" s="5" t="s">
        <v>167</v>
      </c>
      <c r="D121" s="5" t="s">
        <v>369</v>
      </c>
      <c r="E121" s="6">
        <v>1000</v>
      </c>
      <c r="F121" s="7">
        <v>1886800</v>
      </c>
      <c r="G121" s="8">
        <f t="shared" si="4"/>
        <v>1.032092936721349E-3</v>
      </c>
      <c r="H121" s="110"/>
    </row>
    <row r="122" spans="1:8" ht="16.5" customHeight="1" x14ac:dyDescent="0.25">
      <c r="A122" s="5" t="s">
        <v>382</v>
      </c>
      <c r="B122" s="5" t="s">
        <v>381</v>
      </c>
      <c r="C122" s="18">
        <v>1027402166835</v>
      </c>
      <c r="D122" s="5" t="s">
        <v>380</v>
      </c>
      <c r="E122" s="6">
        <v>22000</v>
      </c>
      <c r="F122" s="7">
        <v>1203620</v>
      </c>
      <c r="G122" s="8">
        <f t="shared" si="4"/>
        <v>6.5838864770858077E-4</v>
      </c>
      <c r="H122" s="110"/>
    </row>
    <row r="123" spans="1:8" x14ac:dyDescent="0.25">
      <c r="A123" s="5" t="s">
        <v>637</v>
      </c>
      <c r="B123" s="5" t="s">
        <v>595</v>
      </c>
      <c r="C123" s="9" t="s">
        <v>173</v>
      </c>
      <c r="D123" s="5" t="s">
        <v>594</v>
      </c>
      <c r="E123" s="6">
        <v>3475</v>
      </c>
      <c r="F123" s="7">
        <v>5551312.5</v>
      </c>
      <c r="G123" s="8">
        <f t="shared" si="4"/>
        <v>3.0366071765862484E-3</v>
      </c>
      <c r="H123" s="110"/>
    </row>
    <row r="124" spans="1:8" ht="30" x14ac:dyDescent="0.25">
      <c r="A124" s="5" t="s">
        <v>250</v>
      </c>
      <c r="B124" s="5" t="s">
        <v>158</v>
      </c>
      <c r="C124" s="5" t="s">
        <v>159</v>
      </c>
      <c r="D124" s="5" t="s">
        <v>97</v>
      </c>
      <c r="E124" s="6">
        <v>2704</v>
      </c>
      <c r="F124" s="7">
        <v>1571429.6</v>
      </c>
      <c r="G124" s="8">
        <f t="shared" si="4"/>
        <v>8.5958309874647814E-4</v>
      </c>
      <c r="H124" s="110"/>
    </row>
    <row r="125" spans="1:8" x14ac:dyDescent="0.25">
      <c r="A125" s="5" t="s">
        <v>418</v>
      </c>
      <c r="B125" s="5" t="s">
        <v>160</v>
      </c>
      <c r="C125" s="5" t="s">
        <v>161</v>
      </c>
      <c r="D125" s="5" t="s">
        <v>417</v>
      </c>
      <c r="E125" s="6">
        <v>120</v>
      </c>
      <c r="F125" s="7">
        <v>1644240</v>
      </c>
      <c r="G125" s="8">
        <f t="shared" si="4"/>
        <v>8.9941090220198793E-4</v>
      </c>
      <c r="H125" s="110"/>
    </row>
    <row r="126" spans="1:8" ht="30" x14ac:dyDescent="0.25">
      <c r="A126" s="134" t="s">
        <v>254</v>
      </c>
      <c r="B126" s="134" t="s">
        <v>287</v>
      </c>
      <c r="C126" s="134" t="s">
        <v>288</v>
      </c>
      <c r="D126" s="134" t="s">
        <v>276</v>
      </c>
      <c r="E126" s="6">
        <v>3</v>
      </c>
      <c r="F126" s="7">
        <v>696.24</v>
      </c>
      <c r="G126" s="8">
        <f t="shared" si="4"/>
        <v>3.8084820132651687E-7</v>
      </c>
      <c r="H126" s="110"/>
    </row>
    <row r="127" spans="1:8" x14ac:dyDescent="0.25">
      <c r="A127" s="5" t="s">
        <v>667</v>
      </c>
      <c r="B127" s="5" t="s">
        <v>666</v>
      </c>
      <c r="C127" s="9" t="s">
        <v>668</v>
      </c>
      <c r="D127" s="5" t="s">
        <v>665</v>
      </c>
      <c r="E127" s="6">
        <v>600</v>
      </c>
      <c r="F127" s="7">
        <v>1562400</v>
      </c>
      <c r="G127" s="8">
        <f t="shared" si="4"/>
        <v>8.5464384372134603E-4</v>
      </c>
      <c r="H127" s="110"/>
    </row>
    <row r="128" spans="1:8" ht="16.5" customHeight="1" x14ac:dyDescent="0.25">
      <c r="A128" s="5" t="s">
        <v>194</v>
      </c>
      <c r="B128" s="5"/>
      <c r="C128" s="5"/>
      <c r="D128" s="5"/>
      <c r="E128" s="6"/>
      <c r="F128" s="7">
        <f>SUM(F114:F127)</f>
        <v>55970923.190000005</v>
      </c>
      <c r="G128" s="8">
        <f t="shared" si="4"/>
        <v>3.0616490611708798E-2</v>
      </c>
    </row>
    <row r="130" spans="1:8" x14ac:dyDescent="0.25">
      <c r="A130" s="3" t="s">
        <v>300</v>
      </c>
    </row>
    <row r="131" spans="1:8" ht="45" customHeight="1" x14ac:dyDescent="0.25">
      <c r="A131" s="5" t="s">
        <v>3</v>
      </c>
      <c r="B131" s="5" t="s">
        <v>1</v>
      </c>
      <c r="C131" s="5" t="s">
        <v>308</v>
      </c>
      <c r="D131" s="5" t="s">
        <v>7</v>
      </c>
      <c r="E131" s="5" t="s">
        <v>5</v>
      </c>
      <c r="F131" s="5" t="s">
        <v>12</v>
      </c>
      <c r="G131" s="5" t="s">
        <v>297</v>
      </c>
    </row>
    <row r="132" spans="1:8" ht="16.5" customHeight="1" x14ac:dyDescent="0.25">
      <c r="A132" s="134" t="s">
        <v>574</v>
      </c>
      <c r="B132" s="11">
        <v>1027739609391</v>
      </c>
      <c r="C132" s="55" t="s">
        <v>669</v>
      </c>
      <c r="D132" s="56">
        <v>45588</v>
      </c>
      <c r="E132" s="2">
        <v>5200000</v>
      </c>
      <c r="F132" s="57">
        <v>5193430.45</v>
      </c>
      <c r="G132" s="58">
        <f>F132/$F$205</f>
        <v>2.8408431655705837E-3</v>
      </c>
    </row>
    <row r="133" spans="1:8" ht="16.5" customHeight="1" x14ac:dyDescent="0.25">
      <c r="A133" s="134" t="s">
        <v>196</v>
      </c>
      <c r="B133" s="11">
        <v>1027700167110</v>
      </c>
      <c r="C133" s="55" t="s">
        <v>670</v>
      </c>
      <c r="D133" s="56">
        <v>45469</v>
      </c>
      <c r="E133" s="2">
        <v>10000000</v>
      </c>
      <c r="F133" s="57">
        <v>10004681.789999999</v>
      </c>
      <c r="G133" s="58">
        <f t="shared" ref="G133:G135" si="5">F133/$F$205</f>
        <v>5.4726316565633362E-3</v>
      </c>
    </row>
    <row r="134" spans="1:8" ht="16.5" customHeight="1" x14ac:dyDescent="0.25">
      <c r="A134" s="134" t="s">
        <v>196</v>
      </c>
      <c r="B134" s="11">
        <v>1027700167110</v>
      </c>
      <c r="C134" s="55" t="s">
        <v>671</v>
      </c>
      <c r="D134" s="56">
        <v>45484</v>
      </c>
      <c r="E134" s="2">
        <v>3000000</v>
      </c>
      <c r="F134" s="57">
        <v>3000782.32</v>
      </c>
      <c r="G134" s="58">
        <f t="shared" si="5"/>
        <v>1.6414491398719011E-3</v>
      </c>
    </row>
    <row r="135" spans="1:8" ht="16.5" customHeight="1" x14ac:dyDescent="0.25">
      <c r="A135" s="134" t="s">
        <v>196</v>
      </c>
      <c r="B135" s="11">
        <v>1027700167110</v>
      </c>
      <c r="C135" s="55" t="s">
        <v>672</v>
      </c>
      <c r="D135" s="56">
        <v>45484</v>
      </c>
      <c r="E135" s="2">
        <v>5000000</v>
      </c>
      <c r="F135" s="57">
        <v>5027883.1900000004</v>
      </c>
      <c r="G135" s="58">
        <f t="shared" si="5"/>
        <v>2.7502876441906957E-3</v>
      </c>
    </row>
    <row r="136" spans="1:8" ht="16.5" customHeight="1" x14ac:dyDescent="0.25">
      <c r="A136" s="119" t="s">
        <v>574</v>
      </c>
      <c r="B136" s="11">
        <v>1027739609391</v>
      </c>
      <c r="C136" s="55" t="s">
        <v>612</v>
      </c>
      <c r="D136" s="56">
        <v>45439</v>
      </c>
      <c r="E136" s="2">
        <v>10000000</v>
      </c>
      <c r="F136" s="57">
        <v>10351361.65</v>
      </c>
      <c r="G136" s="58">
        <f t="shared" ref="G136:G143" si="6">F136/$F$205</f>
        <v>5.6622679904670603E-3</v>
      </c>
      <c r="H136" s="110"/>
    </row>
    <row r="137" spans="1:8" ht="16.5" customHeight="1" x14ac:dyDescent="0.25">
      <c r="A137" s="59" t="s">
        <v>574</v>
      </c>
      <c r="B137" s="60">
        <v>1027739609391</v>
      </c>
      <c r="C137" s="55" t="s">
        <v>638</v>
      </c>
      <c r="D137" s="56">
        <v>45469</v>
      </c>
      <c r="E137" s="2">
        <v>12500000</v>
      </c>
      <c r="F137" s="57">
        <v>12672575.140000001</v>
      </c>
      <c r="G137" s="58">
        <f t="shared" si="6"/>
        <v>6.9319881768415102E-3</v>
      </c>
      <c r="H137" s="110"/>
    </row>
    <row r="138" spans="1:8" ht="16.5" customHeight="1" x14ac:dyDescent="0.25">
      <c r="A138" s="59" t="s">
        <v>575</v>
      </c>
      <c r="B138" s="60">
        <v>1027700132195</v>
      </c>
      <c r="C138" s="55" t="s">
        <v>639</v>
      </c>
      <c r="D138" s="56">
        <v>45468</v>
      </c>
      <c r="E138" s="2">
        <v>30800000</v>
      </c>
      <c r="F138" s="57">
        <v>31237595.629999999</v>
      </c>
      <c r="G138" s="58">
        <f t="shared" si="6"/>
        <v>1.7087185610494316E-2</v>
      </c>
      <c r="H138" s="110"/>
    </row>
    <row r="139" spans="1:8" ht="16.5" customHeight="1" x14ac:dyDescent="0.25">
      <c r="A139" s="131" t="s">
        <v>196</v>
      </c>
      <c r="B139" s="11">
        <v>1027700167110</v>
      </c>
      <c r="C139" s="113" t="s">
        <v>640</v>
      </c>
      <c r="D139" s="114">
        <v>45453</v>
      </c>
      <c r="E139" s="115">
        <v>13000000</v>
      </c>
      <c r="F139" s="115">
        <v>13257741.140000001</v>
      </c>
      <c r="G139" s="58">
        <f t="shared" si="6"/>
        <v>7.2520781150487842E-3</v>
      </c>
      <c r="H139" s="110"/>
    </row>
    <row r="140" spans="1:8" ht="16.5" customHeight="1" x14ac:dyDescent="0.25">
      <c r="A140" s="59" t="s">
        <v>611</v>
      </c>
      <c r="B140" s="11">
        <v>1027739460737</v>
      </c>
      <c r="C140" s="55" t="s">
        <v>641</v>
      </c>
      <c r="D140" s="56">
        <v>45469</v>
      </c>
      <c r="E140" s="57">
        <v>3000000</v>
      </c>
      <c r="F140" s="57">
        <v>3042518.03</v>
      </c>
      <c r="G140" s="58">
        <f t="shared" si="6"/>
        <v>1.6642788682480142E-3</v>
      </c>
      <c r="H140" s="110"/>
    </row>
    <row r="141" spans="1:8" ht="16.5" customHeight="1" x14ac:dyDescent="0.25">
      <c r="A141" s="59" t="s">
        <v>574</v>
      </c>
      <c r="B141" s="11">
        <v>1027739609391</v>
      </c>
      <c r="C141" s="55" t="s">
        <v>613</v>
      </c>
      <c r="D141" s="56">
        <v>45419</v>
      </c>
      <c r="E141" s="57">
        <v>33500000</v>
      </c>
      <c r="F141" s="57">
        <v>34685863.390000001</v>
      </c>
      <c r="G141" s="58">
        <f t="shared" si="6"/>
        <v>1.8973412449067535E-2</v>
      </c>
    </row>
    <row r="142" spans="1:8" ht="16.5" customHeight="1" x14ac:dyDescent="0.25">
      <c r="A142" s="59" t="s">
        <v>611</v>
      </c>
      <c r="B142" s="11">
        <v>1027739460737</v>
      </c>
      <c r="C142" s="55" t="s">
        <v>614</v>
      </c>
      <c r="D142" s="56">
        <v>45512</v>
      </c>
      <c r="E142" s="57">
        <v>42500000</v>
      </c>
      <c r="F142" s="57">
        <v>43879062.560000002</v>
      </c>
      <c r="G142" s="58">
        <f t="shared" si="6"/>
        <v>2.40021573765795E-2</v>
      </c>
    </row>
    <row r="143" spans="1:8" ht="17.25" customHeight="1" x14ac:dyDescent="0.25">
      <c r="A143" s="5" t="s">
        <v>194</v>
      </c>
      <c r="B143" s="131"/>
      <c r="C143" s="131"/>
      <c r="D143" s="131"/>
      <c r="E143" s="6"/>
      <c r="F143" s="7">
        <f>SUM(F132:F142)</f>
        <v>172353495.29000002</v>
      </c>
      <c r="G143" s="8">
        <f t="shared" si="6"/>
        <v>9.4278580192943245E-2</v>
      </c>
      <c r="H143" s="42"/>
    </row>
    <row r="145" spans="1:23" x14ac:dyDescent="0.25">
      <c r="A145" s="3" t="s">
        <v>301</v>
      </c>
    </row>
    <row r="146" spans="1:23" ht="58.5" customHeight="1" x14ac:dyDescent="0.25">
      <c r="A146" s="5" t="s">
        <v>11</v>
      </c>
      <c r="B146" s="5" t="s">
        <v>8</v>
      </c>
      <c r="C146" s="5" t="s">
        <v>9</v>
      </c>
      <c r="D146" s="5" t="s">
        <v>17</v>
      </c>
      <c r="E146" s="5" t="s">
        <v>10</v>
      </c>
      <c r="F146" s="5" t="s">
        <v>6</v>
      </c>
      <c r="G146" s="5" t="s">
        <v>297</v>
      </c>
    </row>
    <row r="147" spans="1:23" ht="45" hidden="1" customHeight="1" x14ac:dyDescent="0.25">
      <c r="A147" s="5"/>
      <c r="B147" s="5"/>
      <c r="C147" s="5"/>
      <c r="D147" s="5"/>
      <c r="E147" s="20"/>
      <c r="F147" s="7"/>
      <c r="G147" s="8">
        <f>F147/$F$205</f>
        <v>0</v>
      </c>
    </row>
    <row r="148" spans="1:23" ht="17.25" customHeight="1" x14ac:dyDescent="0.25">
      <c r="A148" s="5" t="s">
        <v>194</v>
      </c>
      <c r="B148" s="5"/>
      <c r="C148" s="5"/>
      <c r="D148" s="5"/>
      <c r="E148" s="6"/>
      <c r="F148" s="7"/>
      <c r="G148" s="8">
        <f>F148/$F$205</f>
        <v>0</v>
      </c>
    </row>
    <row r="150" spans="1:23" x14ac:dyDescent="0.25">
      <c r="A150" s="3" t="s">
        <v>302</v>
      </c>
    </row>
    <row r="151" spans="1:23" ht="42.75" customHeight="1" x14ac:dyDescent="0.25">
      <c r="A151" s="5" t="s">
        <v>15</v>
      </c>
      <c r="B151" s="5" t="s">
        <v>14</v>
      </c>
      <c r="C151" s="5" t="s">
        <v>16</v>
      </c>
      <c r="D151" s="141" t="s">
        <v>13</v>
      </c>
      <c r="E151" s="142"/>
      <c r="F151" s="5" t="s">
        <v>6</v>
      </c>
      <c r="G151" s="5" t="s">
        <v>297</v>
      </c>
    </row>
    <row r="152" spans="1:23" ht="17.25" customHeight="1" x14ac:dyDescent="0.25">
      <c r="A152" s="5" t="s">
        <v>194</v>
      </c>
      <c r="B152" s="5"/>
      <c r="C152" s="5"/>
      <c r="D152" s="141"/>
      <c r="E152" s="142"/>
      <c r="F152" s="7"/>
      <c r="G152" s="8"/>
    </row>
    <row r="154" spans="1:23" x14ac:dyDescent="0.25">
      <c r="A154" s="3" t="s">
        <v>303</v>
      </c>
    </row>
    <row r="155" spans="1:23" ht="47.25" customHeight="1" x14ac:dyDescent="0.25">
      <c r="A155" s="5" t="s">
        <v>3</v>
      </c>
      <c r="B155" s="5" t="s">
        <v>1</v>
      </c>
      <c r="C155" s="5" t="s">
        <v>308</v>
      </c>
      <c r="D155" s="141" t="s">
        <v>4</v>
      </c>
      <c r="E155" s="142"/>
      <c r="F155" s="10" t="s">
        <v>18</v>
      </c>
      <c r="G155" s="5" t="s">
        <v>297</v>
      </c>
    </row>
    <row r="156" spans="1:23" x14ac:dyDescent="0.25">
      <c r="A156" s="5" t="s">
        <v>196</v>
      </c>
      <c r="B156" s="11">
        <v>1027700167110</v>
      </c>
      <c r="C156" s="23" t="s">
        <v>322</v>
      </c>
      <c r="D156" s="145" t="s">
        <v>195</v>
      </c>
      <c r="E156" s="145"/>
      <c r="F156" s="7">
        <v>118082.58</v>
      </c>
      <c r="G156" s="8">
        <f t="shared" ref="G156:G162" si="7">F156/$F$205</f>
        <v>6.4592005918928156E-5</v>
      </c>
      <c r="V156" s="43"/>
      <c r="W156" s="43"/>
    </row>
    <row r="157" spans="1:23" x14ac:dyDescent="0.25">
      <c r="A157" s="5" t="s">
        <v>196</v>
      </c>
      <c r="B157" s="11">
        <v>1027700167110</v>
      </c>
      <c r="C157" s="23" t="s">
        <v>323</v>
      </c>
      <c r="D157" s="145" t="s">
        <v>195</v>
      </c>
      <c r="E157" s="145"/>
      <c r="F157" s="7">
        <v>7504756.46</v>
      </c>
      <c r="G157" s="8">
        <f t="shared" si="7"/>
        <v>4.1051548304960328E-3</v>
      </c>
      <c r="V157" s="43"/>
      <c r="W157" s="43"/>
    </row>
    <row r="158" spans="1:23" ht="30" x14ac:dyDescent="0.25">
      <c r="A158" s="5" t="s">
        <v>289</v>
      </c>
      <c r="B158" s="11">
        <v>1021600000124</v>
      </c>
      <c r="C158" s="23" t="s">
        <v>324</v>
      </c>
      <c r="D158" s="145" t="s">
        <v>195</v>
      </c>
      <c r="E158" s="145"/>
      <c r="F158" s="7">
        <v>42587.519999999997</v>
      </c>
      <c r="G158" s="8">
        <f t="shared" si="7"/>
        <v>2.3295674467076099E-5</v>
      </c>
      <c r="V158" s="43"/>
      <c r="W158" s="43"/>
    </row>
    <row r="159" spans="1:23" ht="30" x14ac:dyDescent="0.25">
      <c r="A159" s="5" t="s">
        <v>289</v>
      </c>
      <c r="B159" s="11">
        <v>1021600000124</v>
      </c>
      <c r="C159" s="23" t="s">
        <v>325</v>
      </c>
      <c r="D159" s="145" t="s">
        <v>195</v>
      </c>
      <c r="E159" s="145"/>
      <c r="F159" s="7">
        <v>333020.26</v>
      </c>
      <c r="G159" s="8">
        <f t="shared" si="7"/>
        <v>1.821644361517422E-4</v>
      </c>
      <c r="V159" s="43"/>
      <c r="W159" s="43"/>
    </row>
    <row r="160" spans="1:23" ht="30" x14ac:dyDescent="0.25">
      <c r="A160" s="5" t="s">
        <v>289</v>
      </c>
      <c r="B160" s="11">
        <v>1021600000124</v>
      </c>
      <c r="C160" s="23" t="s">
        <v>326</v>
      </c>
      <c r="D160" s="145" t="s">
        <v>195</v>
      </c>
      <c r="E160" s="145"/>
      <c r="F160" s="7">
        <v>602402.31000000006</v>
      </c>
      <c r="G160" s="8">
        <f t="shared" si="7"/>
        <v>3.2951832161099456E-4</v>
      </c>
      <c r="V160" s="43"/>
      <c r="W160" s="43"/>
    </row>
    <row r="161" spans="1:23" x14ac:dyDescent="0.25">
      <c r="A161" s="101" t="s">
        <v>196</v>
      </c>
      <c r="B161" s="11">
        <v>1027700167110</v>
      </c>
      <c r="C161" s="67" t="s">
        <v>462</v>
      </c>
      <c r="D161" s="145" t="s">
        <v>195</v>
      </c>
      <c r="E161" s="145"/>
      <c r="F161" s="7">
        <v>474616.11</v>
      </c>
      <c r="G161" s="8">
        <f t="shared" si="7"/>
        <v>2.5961836696266846E-4</v>
      </c>
      <c r="V161" s="43"/>
      <c r="W161" s="43"/>
    </row>
    <row r="162" spans="1:23" x14ac:dyDescent="0.25">
      <c r="A162" s="5" t="s">
        <v>194</v>
      </c>
      <c r="B162" s="149"/>
      <c r="C162" s="149"/>
      <c r="D162" s="148"/>
      <c r="E162" s="148"/>
      <c r="F162" s="7">
        <f>SUM(F156:F161)</f>
        <v>9075465.2399999984</v>
      </c>
      <c r="G162" s="8">
        <f t="shared" si="7"/>
        <v>4.9643436356074421E-3</v>
      </c>
    </row>
    <row r="164" spans="1:23" ht="15.75" x14ac:dyDescent="0.25">
      <c r="A164" s="3" t="s">
        <v>304</v>
      </c>
      <c r="B164" s="26"/>
    </row>
    <row r="165" spans="1:23" ht="44.25" customHeight="1" x14ac:dyDescent="0.25">
      <c r="A165" s="5" t="s">
        <v>19</v>
      </c>
      <c r="B165" s="12" t="s">
        <v>1</v>
      </c>
      <c r="C165" s="12" t="s">
        <v>313</v>
      </c>
      <c r="D165" s="137" t="s">
        <v>315</v>
      </c>
      <c r="E165" s="138"/>
      <c r="F165" s="10" t="s">
        <v>18</v>
      </c>
      <c r="G165" s="5" t="s">
        <v>297</v>
      </c>
    </row>
    <row r="166" spans="1:23" ht="29.25" customHeight="1" x14ac:dyDescent="0.25">
      <c r="A166" s="5" t="s">
        <v>290</v>
      </c>
      <c r="B166" s="27">
        <v>1027700075941</v>
      </c>
      <c r="C166" s="5" t="s">
        <v>327</v>
      </c>
      <c r="D166" s="143" t="s">
        <v>328</v>
      </c>
      <c r="E166" s="144"/>
      <c r="F166" s="7">
        <v>20227.16</v>
      </c>
      <c r="G166" s="8">
        <f>F166/$F$205</f>
        <v>1.1064399494346301E-5</v>
      </c>
    </row>
    <row r="167" spans="1:23" ht="30" x14ac:dyDescent="0.25">
      <c r="A167" s="5" t="s">
        <v>291</v>
      </c>
      <c r="B167" s="27">
        <v>1027708015576</v>
      </c>
      <c r="C167" s="5" t="s">
        <v>314</v>
      </c>
      <c r="D167" s="143" t="s">
        <v>329</v>
      </c>
      <c r="E167" s="144"/>
      <c r="F167" s="7">
        <v>251041.96</v>
      </c>
      <c r="G167" s="8">
        <f>F167/$F$205</f>
        <v>1.3732172659353584E-4</v>
      </c>
    </row>
    <row r="168" spans="1:23" ht="45" x14ac:dyDescent="0.25">
      <c r="A168" s="5" t="s">
        <v>579</v>
      </c>
      <c r="B168" s="27">
        <v>1047796383030</v>
      </c>
      <c r="C168" s="5" t="s">
        <v>579</v>
      </c>
      <c r="D168" s="143" t="s">
        <v>330</v>
      </c>
      <c r="E168" s="144"/>
      <c r="F168" s="7">
        <v>8709.3700000000008</v>
      </c>
      <c r="G168" s="8">
        <f>F168/$F$205</f>
        <v>4.7640869516073866E-6</v>
      </c>
    </row>
    <row r="169" spans="1:23" x14ac:dyDescent="0.25">
      <c r="A169" s="5" t="s">
        <v>194</v>
      </c>
      <c r="B169" s="136"/>
      <c r="C169" s="137"/>
      <c r="D169" s="137"/>
      <c r="E169" s="138"/>
      <c r="F169" s="7">
        <f>SUM(F166:F168)</f>
        <v>279978.49</v>
      </c>
      <c r="G169" s="8">
        <f>F169/$F$205</f>
        <v>1.5315021303948954E-4</v>
      </c>
    </row>
    <row r="171" spans="1:23" x14ac:dyDescent="0.25">
      <c r="A171" s="3" t="s">
        <v>305</v>
      </c>
    </row>
    <row r="172" spans="1:23" ht="47.25" customHeight="1" x14ac:dyDescent="0.25">
      <c r="A172" s="5" t="s">
        <v>20</v>
      </c>
      <c r="B172" s="149" t="s">
        <v>1</v>
      </c>
      <c r="C172" s="149"/>
      <c r="D172" s="149" t="s">
        <v>22</v>
      </c>
      <c r="E172" s="149"/>
      <c r="F172" s="29" t="s">
        <v>21</v>
      </c>
      <c r="G172" s="5" t="s">
        <v>297</v>
      </c>
    </row>
    <row r="173" spans="1:23" hidden="1" x14ac:dyDescent="0.25">
      <c r="A173" s="125" t="s">
        <v>538</v>
      </c>
      <c r="B173" s="139" t="s">
        <v>151</v>
      </c>
      <c r="C173" s="140"/>
      <c r="D173" s="141" t="s">
        <v>615</v>
      </c>
      <c r="E173" s="142"/>
      <c r="F173" s="37"/>
      <c r="G173" s="8">
        <f t="shared" ref="G173:G180" si="8">F173/$F$205</f>
        <v>0</v>
      </c>
    </row>
    <row r="174" spans="1:23" ht="24.75" hidden="1" customHeight="1" x14ac:dyDescent="0.25">
      <c r="A174" s="87" t="s">
        <v>525</v>
      </c>
      <c r="B174" s="139" t="s">
        <v>155</v>
      </c>
      <c r="C174" s="140"/>
      <c r="D174" s="141" t="s">
        <v>384</v>
      </c>
      <c r="E174" s="142"/>
      <c r="F174" s="37"/>
      <c r="G174" s="8">
        <f t="shared" si="8"/>
        <v>0</v>
      </c>
    </row>
    <row r="175" spans="1:23" ht="24.75" hidden="1" customHeight="1" x14ac:dyDescent="0.25">
      <c r="A175" s="87" t="s">
        <v>524</v>
      </c>
      <c r="B175" s="139" t="s">
        <v>284</v>
      </c>
      <c r="C175" s="140"/>
      <c r="D175" s="141" t="s">
        <v>450</v>
      </c>
      <c r="E175" s="142"/>
      <c r="F175" s="37"/>
      <c r="G175" s="8">
        <f t="shared" si="8"/>
        <v>0</v>
      </c>
    </row>
    <row r="176" spans="1:23" ht="24.75" hidden="1" customHeight="1" x14ac:dyDescent="0.25">
      <c r="A176" s="123" t="s">
        <v>100</v>
      </c>
      <c r="B176" s="139" t="s">
        <v>101</v>
      </c>
      <c r="C176" s="140"/>
      <c r="D176" s="141" t="s">
        <v>84</v>
      </c>
      <c r="E176" s="142"/>
      <c r="F176" s="37"/>
      <c r="G176" s="8">
        <f t="shared" si="8"/>
        <v>0</v>
      </c>
    </row>
    <row r="177" spans="1:7" ht="24.75" hidden="1" customHeight="1" x14ac:dyDescent="0.25">
      <c r="A177" s="123" t="s">
        <v>100</v>
      </c>
      <c r="B177" s="139" t="s">
        <v>101</v>
      </c>
      <c r="C177" s="140"/>
      <c r="D177" s="141" t="s">
        <v>84</v>
      </c>
      <c r="E177" s="142"/>
      <c r="F177" s="37"/>
      <c r="G177" s="8">
        <f t="shared" si="8"/>
        <v>0</v>
      </c>
    </row>
    <row r="178" spans="1:7" ht="24.75" hidden="1" customHeight="1" x14ac:dyDescent="0.25">
      <c r="A178" s="123" t="s">
        <v>597</v>
      </c>
      <c r="B178" s="139" t="s">
        <v>165</v>
      </c>
      <c r="C178" s="140"/>
      <c r="D178" s="141" t="s">
        <v>505</v>
      </c>
      <c r="E178" s="142"/>
      <c r="F178" s="37"/>
      <c r="G178" s="8">
        <f t="shared" si="8"/>
        <v>0</v>
      </c>
    </row>
    <row r="179" spans="1:7" ht="25.5" hidden="1" customHeight="1" x14ac:dyDescent="0.25">
      <c r="A179" s="87" t="s">
        <v>531</v>
      </c>
      <c r="B179" s="139" t="s">
        <v>532</v>
      </c>
      <c r="C179" s="140"/>
      <c r="D179" s="141" t="s">
        <v>267</v>
      </c>
      <c r="E179" s="142"/>
      <c r="F179" s="37"/>
      <c r="G179" s="8">
        <f t="shared" si="8"/>
        <v>0</v>
      </c>
    </row>
    <row r="180" spans="1:7" ht="15" customHeight="1" x14ac:dyDescent="0.25">
      <c r="A180" s="5" t="s">
        <v>194</v>
      </c>
      <c r="B180" s="154"/>
      <c r="C180" s="155"/>
      <c r="D180" s="141"/>
      <c r="E180" s="142"/>
      <c r="F180" s="7">
        <f>SUM(F173:F179)</f>
        <v>0</v>
      </c>
      <c r="G180" s="8">
        <f t="shared" si="8"/>
        <v>0</v>
      </c>
    </row>
    <row r="182" spans="1:7" x14ac:dyDescent="0.25">
      <c r="A182" s="3" t="s">
        <v>306</v>
      </c>
    </row>
    <row r="183" spans="1:7" ht="42" customHeight="1" x14ac:dyDescent="0.25">
      <c r="A183" s="5" t="s">
        <v>23</v>
      </c>
      <c r="B183" s="141" t="s">
        <v>20</v>
      </c>
      <c r="C183" s="142"/>
      <c r="D183" s="5" t="s">
        <v>22</v>
      </c>
      <c r="E183" s="5" t="s">
        <v>24</v>
      </c>
      <c r="F183" s="5" t="s">
        <v>21</v>
      </c>
      <c r="G183" s="5" t="s">
        <v>297</v>
      </c>
    </row>
    <row r="184" spans="1:7" ht="42" customHeight="1" x14ac:dyDescent="0.25">
      <c r="A184" s="70" t="s">
        <v>198</v>
      </c>
      <c r="B184" s="154" t="s">
        <v>100</v>
      </c>
      <c r="C184" s="155"/>
      <c r="D184" s="134" t="s">
        <v>84</v>
      </c>
      <c r="E184" s="6">
        <v>103290</v>
      </c>
      <c r="F184" s="7">
        <v>100213783.90000001</v>
      </c>
      <c r="G184" s="8">
        <f>F184/$F$205</f>
        <v>5.4817648147821522E-2</v>
      </c>
    </row>
    <row r="185" spans="1:7" ht="42" customHeight="1" x14ac:dyDescent="0.25">
      <c r="A185" s="5" t="s">
        <v>198</v>
      </c>
      <c r="B185" s="154" t="s">
        <v>100</v>
      </c>
      <c r="C185" s="155"/>
      <c r="D185" s="134" t="s">
        <v>653</v>
      </c>
      <c r="E185" s="6">
        <v>93996</v>
      </c>
      <c r="F185" s="7">
        <v>74481463.980000004</v>
      </c>
      <c r="G185" s="8">
        <f>F185/$F$205</f>
        <v>4.0741887264375443E-2</v>
      </c>
    </row>
    <row r="186" spans="1:7" ht="42" customHeight="1" x14ac:dyDescent="0.25">
      <c r="A186" s="125" t="s">
        <v>198</v>
      </c>
      <c r="B186" s="154" t="s">
        <v>100</v>
      </c>
      <c r="C186" s="155"/>
      <c r="D186" s="134" t="s">
        <v>75</v>
      </c>
      <c r="E186" s="6">
        <v>62793</v>
      </c>
      <c r="F186" s="7">
        <v>41800460.950000003</v>
      </c>
      <c r="G186" s="8">
        <f>F186/$F$205</f>
        <v>2.2865147603451121E-2</v>
      </c>
    </row>
    <row r="187" spans="1:7" ht="42" customHeight="1" x14ac:dyDescent="0.25">
      <c r="A187" s="32" t="s">
        <v>198</v>
      </c>
      <c r="B187" s="154" t="s">
        <v>100</v>
      </c>
      <c r="C187" s="155"/>
      <c r="D187" s="6" t="s">
        <v>673</v>
      </c>
      <c r="E187" s="6">
        <v>87008</v>
      </c>
      <c r="F187" s="7">
        <v>54703791.799999997</v>
      </c>
      <c r="G187" s="8">
        <f>E187/$F$205</f>
        <v>4.7593991010309063E-5</v>
      </c>
    </row>
    <row r="188" spans="1:7" x14ac:dyDescent="0.25">
      <c r="A188" s="5" t="s">
        <v>194</v>
      </c>
      <c r="B188" s="159"/>
      <c r="C188" s="159"/>
      <c r="D188" s="30"/>
      <c r="E188" s="1"/>
      <c r="F188" s="7">
        <f>SUM(F184:F187)</f>
        <v>271199500.63</v>
      </c>
      <c r="G188" s="8">
        <f>F188/$F$205</f>
        <v>0.14834804380039221</v>
      </c>
    </row>
    <row r="190" spans="1:7" x14ac:dyDescent="0.25">
      <c r="A190" s="3" t="s">
        <v>307</v>
      </c>
    </row>
    <row r="191" spans="1:7" ht="47.25" customHeight="1" x14ac:dyDescent="0.25">
      <c r="A191" s="160" t="s">
        <v>25</v>
      </c>
      <c r="B191" s="161"/>
      <c r="C191" s="161"/>
      <c r="D191" s="161"/>
      <c r="E191" s="162"/>
      <c r="F191" s="5" t="s">
        <v>21</v>
      </c>
      <c r="G191" s="5" t="s">
        <v>297</v>
      </c>
    </row>
    <row r="192" spans="1:7" ht="15" hidden="1" customHeight="1" x14ac:dyDescent="0.25">
      <c r="A192" s="88" t="s">
        <v>548</v>
      </c>
      <c r="B192" s="52"/>
      <c r="C192" s="52"/>
      <c r="D192" s="52"/>
      <c r="E192" s="53"/>
      <c r="F192" s="7"/>
      <c r="G192" s="8">
        <f t="shared" ref="G192:G202" si="9">F192/$F$205</f>
        <v>0</v>
      </c>
    </row>
    <row r="193" spans="1:7" hidden="1" x14ac:dyDescent="0.25">
      <c r="A193" s="84" t="s">
        <v>549</v>
      </c>
      <c r="B193" s="52"/>
      <c r="C193" s="52"/>
      <c r="D193" s="52"/>
      <c r="E193" s="53"/>
      <c r="F193" s="7"/>
      <c r="G193" s="8">
        <f t="shared" si="9"/>
        <v>0</v>
      </c>
    </row>
    <row r="194" spans="1:7" hidden="1" x14ac:dyDescent="0.25">
      <c r="A194" s="108" t="s">
        <v>566</v>
      </c>
      <c r="B194" s="106"/>
      <c r="C194" s="106"/>
      <c r="D194" s="106"/>
      <c r="E194" s="107"/>
      <c r="F194" s="7"/>
      <c r="G194" s="8">
        <f t="shared" si="9"/>
        <v>0</v>
      </c>
    </row>
    <row r="195" spans="1:7" hidden="1" x14ac:dyDescent="0.25">
      <c r="A195" s="118" t="s">
        <v>589</v>
      </c>
      <c r="B195" s="116"/>
      <c r="C195" s="116"/>
      <c r="D195" s="116"/>
      <c r="E195" s="117"/>
      <c r="F195" s="7">
        <v>0</v>
      </c>
      <c r="G195" s="8">
        <f>F195/$F$205</f>
        <v>0</v>
      </c>
    </row>
    <row r="196" spans="1:7" x14ac:dyDescent="0.25">
      <c r="A196" s="76" t="s">
        <v>642</v>
      </c>
      <c r="B196" s="77"/>
      <c r="C196" s="77"/>
      <c r="D196" s="77"/>
      <c r="E196" s="78"/>
      <c r="F196" s="7">
        <v>106754.1</v>
      </c>
      <c r="G196" s="8">
        <f t="shared" ref="G196:G197" si="10">F196/$F$205</f>
        <v>5.8395247284314484E-5</v>
      </c>
    </row>
    <row r="197" spans="1:7" hidden="1" x14ac:dyDescent="0.25">
      <c r="A197" s="151" t="s">
        <v>560</v>
      </c>
      <c r="B197" s="152"/>
      <c r="C197" s="152"/>
      <c r="D197" s="152"/>
      <c r="E197" s="153"/>
      <c r="F197" s="7"/>
      <c r="G197" s="8">
        <f t="shared" si="10"/>
        <v>0</v>
      </c>
    </row>
    <row r="198" spans="1:7" hidden="1" x14ac:dyDescent="0.25">
      <c r="A198" s="151" t="s">
        <v>559</v>
      </c>
      <c r="B198" s="152"/>
      <c r="C198" s="152"/>
      <c r="D198" s="152"/>
      <c r="E198" s="153"/>
      <c r="F198" s="7"/>
      <c r="G198" s="8">
        <f t="shared" si="9"/>
        <v>0</v>
      </c>
    </row>
    <row r="199" spans="1:7" hidden="1" x14ac:dyDescent="0.25">
      <c r="A199" s="76" t="s">
        <v>496</v>
      </c>
      <c r="B199" s="63"/>
      <c r="C199" s="63"/>
      <c r="D199" s="63"/>
      <c r="E199" s="64"/>
      <c r="F199" s="7"/>
      <c r="G199" s="8">
        <f t="shared" si="9"/>
        <v>0</v>
      </c>
    </row>
    <row r="200" spans="1:7" hidden="1" x14ac:dyDescent="0.25">
      <c r="A200" s="76" t="s">
        <v>497</v>
      </c>
      <c r="B200" s="63"/>
      <c r="C200" s="63"/>
      <c r="D200" s="63"/>
      <c r="E200" s="64"/>
      <c r="F200" s="7"/>
      <c r="G200" s="8">
        <f t="shared" si="9"/>
        <v>0</v>
      </c>
    </row>
    <row r="201" spans="1:7" hidden="1" x14ac:dyDescent="0.25">
      <c r="A201" s="108" t="s">
        <v>567</v>
      </c>
      <c r="B201" s="85"/>
      <c r="C201" s="85"/>
      <c r="D201" s="85"/>
      <c r="E201" s="86"/>
      <c r="F201" s="7"/>
      <c r="G201" s="8">
        <f t="shared" si="9"/>
        <v>0</v>
      </c>
    </row>
    <row r="202" spans="1:7" x14ac:dyDescent="0.25">
      <c r="A202" s="156" t="s">
        <v>655</v>
      </c>
      <c r="B202" s="157"/>
      <c r="C202" s="157"/>
      <c r="D202" s="157"/>
      <c r="E202" s="158"/>
      <c r="F202" s="7">
        <v>5110.53</v>
      </c>
      <c r="G202" s="8">
        <f t="shared" si="9"/>
        <v>2.7954960334442206E-6</v>
      </c>
    </row>
    <row r="203" spans="1:7" x14ac:dyDescent="0.25">
      <c r="A203" s="141" t="s">
        <v>194</v>
      </c>
      <c r="B203" s="166"/>
      <c r="C203" s="166"/>
      <c r="D203" s="166"/>
      <c r="E203" s="142"/>
      <c r="F203" s="7">
        <f>F196+F202</f>
        <v>111864.63</v>
      </c>
      <c r="G203" s="8">
        <f>F203/$F$205</f>
        <v>6.1190743317758706E-5</v>
      </c>
    </row>
    <row r="205" spans="1:7" x14ac:dyDescent="0.25">
      <c r="A205" s="163" t="s">
        <v>26</v>
      </c>
      <c r="B205" s="164"/>
      <c r="C205" s="164"/>
      <c r="D205" s="164"/>
      <c r="E205" s="165"/>
      <c r="F205" s="7">
        <f>F110+F128+F143+F148+F162+F169+F188+F180+F203</f>
        <v>1828129941.4699998</v>
      </c>
      <c r="G205" s="8">
        <f>F205/$F$205</f>
        <v>1</v>
      </c>
    </row>
    <row r="207" spans="1:7" x14ac:dyDescent="0.25">
      <c r="F207" s="43"/>
    </row>
  </sheetData>
  <mergeCells count="47">
    <mergeCell ref="B178:C178"/>
    <mergeCell ref="D178:E178"/>
    <mergeCell ref="B172:C172"/>
    <mergeCell ref="D172:E172"/>
    <mergeCell ref="D175:E175"/>
    <mergeCell ref="B176:C176"/>
    <mergeCell ref="D176:E176"/>
    <mergeCell ref="B173:C173"/>
    <mergeCell ref="D173:E173"/>
    <mergeCell ref="B180:C180"/>
    <mergeCell ref="B162:C162"/>
    <mergeCell ref="D162:E162"/>
    <mergeCell ref="B169:E169"/>
    <mergeCell ref="D165:E165"/>
    <mergeCell ref="D166:E166"/>
    <mergeCell ref="D167:E167"/>
    <mergeCell ref="D168:E168"/>
    <mergeCell ref="B179:C179"/>
    <mergeCell ref="D179:E179"/>
    <mergeCell ref="B174:C174"/>
    <mergeCell ref="D174:E174"/>
    <mergeCell ref="D180:E180"/>
    <mergeCell ref="B175:C175"/>
    <mergeCell ref="B177:C177"/>
    <mergeCell ref="D177:E177"/>
    <mergeCell ref="D157:E157"/>
    <mergeCell ref="D158:E158"/>
    <mergeCell ref="D159:E159"/>
    <mergeCell ref="D160:E160"/>
    <mergeCell ref="D161:E161"/>
    <mergeCell ref="A1:G1"/>
    <mergeCell ref="D151:E151"/>
    <mergeCell ref="D155:E155"/>
    <mergeCell ref="D156:E156"/>
    <mergeCell ref="D152:E152"/>
    <mergeCell ref="A205:E205"/>
    <mergeCell ref="B183:C183"/>
    <mergeCell ref="B188:C188"/>
    <mergeCell ref="A191:E191"/>
    <mergeCell ref="A203:E203"/>
    <mergeCell ref="B185:C185"/>
    <mergeCell ref="A198:E198"/>
    <mergeCell ref="B184:C184"/>
    <mergeCell ref="B187:C187"/>
    <mergeCell ref="A197:E197"/>
    <mergeCell ref="B186:C186"/>
    <mergeCell ref="A202:E2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2024-10-25T12:59:14Z</dcterms:modified>
</cp:coreProperties>
</file>