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83" i="4" l="1"/>
  <c r="F285" i="4"/>
  <c r="F143" i="4"/>
  <c r="F192" i="4"/>
  <c r="F272" i="1" l="1"/>
  <c r="F134" i="1"/>
  <c r="F153" i="1" l="1"/>
  <c r="F245" i="4" l="1"/>
  <c r="F169" i="4"/>
  <c r="F237" i="1" l="1"/>
  <c r="F147" i="1"/>
  <c r="F156" i="4" l="1"/>
  <c r="F220" i="1" l="1"/>
  <c r="F173" i="1" l="1"/>
  <c r="F183" i="1" l="1"/>
  <c r="F273" i="1" l="1"/>
  <c r="G177" i="1" s="1"/>
  <c r="F227" i="4"/>
  <c r="G226" i="1" l="1"/>
  <c r="G230" i="1"/>
  <c r="G227" i="1"/>
  <c r="G228" i="1"/>
  <c r="G229" i="1"/>
  <c r="G133" i="1"/>
  <c r="G132" i="1"/>
  <c r="G106" i="1"/>
  <c r="G100" i="1"/>
  <c r="G96" i="1"/>
  <c r="G145" i="1"/>
  <c r="G188" i="1"/>
  <c r="G123" i="1"/>
  <c r="G131" i="1"/>
  <c r="G236" i="1"/>
  <c r="G192" i="1"/>
  <c r="G191" i="1"/>
  <c r="G201" i="1"/>
  <c r="G203" i="1"/>
  <c r="G202" i="1"/>
  <c r="G130" i="1"/>
  <c r="G144" i="1"/>
  <c r="G128" i="1"/>
  <c r="G105" i="1"/>
  <c r="G146" i="1"/>
  <c r="G235" i="1"/>
  <c r="G129" i="1"/>
  <c r="G127" i="1"/>
  <c r="G269" i="1"/>
  <c r="G134" i="1"/>
  <c r="G220" i="1"/>
  <c r="G237" i="1"/>
  <c r="G147" i="1"/>
  <c r="G173" i="1"/>
  <c r="G270" i="1"/>
  <c r="G183" i="1"/>
  <c r="G234" i="1"/>
  <c r="G190" i="1"/>
  <c r="G189" i="1"/>
  <c r="G187" i="1"/>
  <c r="G215" i="1"/>
  <c r="G207" i="1"/>
  <c r="G206" i="1"/>
  <c r="G124" i="1"/>
  <c r="G126" i="1"/>
  <c r="G125" i="1"/>
  <c r="G219" i="1"/>
  <c r="G250" i="1"/>
  <c r="G249" i="1"/>
  <c r="G251" i="1"/>
  <c r="G121" i="1"/>
  <c r="G122" i="1"/>
  <c r="G252" i="1"/>
  <c r="F201" i="4" l="1"/>
  <c r="G268" i="4" l="1"/>
  <c r="G263" i="1"/>
  <c r="G217" i="4" l="1"/>
  <c r="G232" i="4"/>
  <c r="G236" i="4"/>
  <c r="G235" i="4"/>
  <c r="G233" i="4"/>
  <c r="G237" i="4"/>
  <c r="G234" i="4"/>
  <c r="G164" i="4"/>
  <c r="G163" i="4"/>
  <c r="G91" i="4"/>
  <c r="G135" i="4"/>
  <c r="G141" i="4"/>
  <c r="G95" i="4"/>
  <c r="G142" i="4"/>
  <c r="G100" i="4"/>
  <c r="G8" i="4"/>
  <c r="G154" i="4"/>
  <c r="G139" i="4"/>
  <c r="G140" i="4"/>
  <c r="G128" i="4"/>
  <c r="G243" i="4"/>
  <c r="G223" i="4"/>
  <c r="G221" i="4"/>
  <c r="G222" i="4"/>
  <c r="G161" i="4"/>
  <c r="G160" i="4"/>
  <c r="G137" i="4"/>
  <c r="G138" i="4"/>
  <c r="G274" i="4"/>
  <c r="G132" i="4"/>
  <c r="G99" i="4"/>
  <c r="G133" i="4"/>
  <c r="G102" i="4"/>
  <c r="G155" i="4"/>
  <c r="G7" i="4"/>
  <c r="G134" i="4"/>
  <c r="G103" i="4"/>
  <c r="G136" i="4"/>
  <c r="G270" i="4"/>
  <c r="G271" i="4"/>
  <c r="G266" i="4"/>
  <c r="G267" i="4"/>
  <c r="G269" i="4"/>
  <c r="G261" i="4"/>
  <c r="G264" i="4"/>
  <c r="G265" i="4"/>
  <c r="G282" i="4"/>
  <c r="G281" i="4"/>
  <c r="G240" i="4"/>
  <c r="G231" i="4"/>
  <c r="G244" i="4"/>
  <c r="G239" i="4"/>
  <c r="G241" i="4"/>
  <c r="G242" i="4"/>
  <c r="G238" i="4"/>
  <c r="G214" i="4"/>
  <c r="G215" i="4"/>
  <c r="G216" i="4"/>
  <c r="G152" i="4"/>
  <c r="G129" i="4"/>
  <c r="G131" i="4"/>
  <c r="G50" i="4"/>
  <c r="G130" i="4"/>
  <c r="G201" i="4"/>
  <c r="G108" i="4"/>
  <c r="G106" i="4"/>
  <c r="G105" i="4"/>
  <c r="G168" i="4"/>
  <c r="G273" i="4"/>
  <c r="G182" i="4"/>
  <c r="G277" i="4"/>
  <c r="G257" i="4"/>
  <c r="G208" i="4"/>
  <c r="G69" i="4"/>
  <c r="G98" i="4"/>
  <c r="G218" i="4"/>
  <c r="G96" i="4"/>
  <c r="G254" i="4"/>
  <c r="G68" i="4"/>
  <c r="G21" i="4"/>
  <c r="G250" i="4"/>
  <c r="G147" i="4"/>
  <c r="G47" i="4"/>
  <c r="G212" i="4"/>
  <c r="G210" i="4"/>
  <c r="G5" i="4"/>
  <c r="G41" i="4"/>
  <c r="G191" i="4"/>
  <c r="G280" i="4"/>
  <c r="G6" i="4"/>
  <c r="G87" i="4"/>
  <c r="G192" i="4"/>
  <c r="G206" i="4"/>
  <c r="G205" i="4"/>
  <c r="G153" i="4"/>
  <c r="G12" i="4"/>
  <c r="G78" i="4"/>
  <c r="G189" i="4"/>
  <c r="G54" i="4"/>
  <c r="G63" i="4"/>
  <c r="G13" i="4"/>
  <c r="G39" i="4"/>
  <c r="G85" i="4"/>
  <c r="G107" i="4"/>
  <c r="G104" i="4"/>
  <c r="G97" i="4"/>
  <c r="G90" i="4"/>
  <c r="G197" i="4"/>
  <c r="G249" i="4"/>
  <c r="G51" i="4"/>
  <c r="G58" i="4"/>
  <c r="G82" i="4"/>
  <c r="G19" i="4"/>
  <c r="G77" i="4"/>
  <c r="G187" i="4"/>
  <c r="G276" i="4"/>
  <c r="G80" i="4"/>
  <c r="G34" i="4"/>
  <c r="G110" i="4"/>
  <c r="G109" i="4"/>
  <c r="G258" i="4"/>
  <c r="G62" i="4"/>
  <c r="G196" i="4"/>
  <c r="G57" i="4"/>
  <c r="G167" i="4"/>
  <c r="G207" i="4"/>
  <c r="G35" i="4"/>
  <c r="G279" i="4"/>
  <c r="G60" i="4"/>
  <c r="G278" i="4"/>
  <c r="G59" i="4"/>
  <c r="G224" i="4"/>
  <c r="G84" i="4"/>
  <c r="G186" i="4"/>
  <c r="G9" i="4"/>
  <c r="G255" i="4"/>
  <c r="G190" i="4"/>
  <c r="G61" i="4"/>
  <c r="G46" i="4"/>
  <c r="G40" i="4"/>
  <c r="G200" i="4"/>
  <c r="G36" i="4"/>
  <c r="G220" i="4"/>
  <c r="G253" i="4"/>
  <c r="G32" i="4"/>
  <c r="G151" i="4"/>
  <c r="G10" i="4"/>
  <c r="G37" i="4"/>
  <c r="G101" i="4"/>
  <c r="G173" i="4"/>
  <c r="G149" i="4"/>
  <c r="G148" i="4"/>
  <c r="G92" i="4"/>
  <c r="G55" i="4"/>
  <c r="G83" i="4"/>
  <c r="G86" i="4"/>
  <c r="G27" i="4"/>
  <c r="G53" i="4"/>
  <c r="G88" i="4"/>
  <c r="G143" i="4"/>
  <c r="G65" i="4"/>
  <c r="G30" i="4"/>
  <c r="G256" i="4"/>
  <c r="G79" i="4"/>
  <c r="G20" i="4"/>
  <c r="G49" i="4"/>
  <c r="G16" i="4"/>
  <c r="G219" i="4"/>
  <c r="G66" i="4"/>
  <c r="G76" i="4"/>
  <c r="G252" i="4"/>
  <c r="G17" i="4"/>
  <c r="G25" i="4"/>
  <c r="G26" i="4"/>
  <c r="G38" i="4"/>
  <c r="G33" i="4"/>
  <c r="G185" i="4"/>
  <c r="G272" i="4"/>
  <c r="G285" i="4"/>
  <c r="G226" i="4"/>
  <c r="G64" i="4"/>
  <c r="G89" i="4"/>
  <c r="G227" i="4"/>
  <c r="G183" i="4"/>
  <c r="G71" i="4"/>
  <c r="G94" i="4"/>
  <c r="G24" i="4"/>
  <c r="G52" i="4"/>
  <c r="G81" i="4"/>
  <c r="G22" i="4"/>
  <c r="G93" i="4"/>
  <c r="G31" i="4"/>
  <c r="G70" i="4"/>
  <c r="G169" i="4"/>
  <c r="G112" i="4"/>
  <c r="G150" i="4"/>
  <c r="G245" i="4"/>
  <c r="G73" i="4"/>
  <c r="G72" i="4"/>
  <c r="G29" i="4"/>
  <c r="G198" i="4"/>
  <c r="G225" i="4"/>
  <c r="G251" i="4"/>
  <c r="G67" i="4"/>
  <c r="G75" i="4"/>
  <c r="G165" i="4"/>
  <c r="G111" i="4"/>
  <c r="G23" i="4"/>
  <c r="G162" i="4"/>
  <c r="G209" i="4"/>
  <c r="G116" i="4"/>
  <c r="G124" i="4"/>
  <c r="G211" i="4"/>
  <c r="G118" i="4"/>
  <c r="G184" i="4"/>
  <c r="G14" i="4"/>
  <c r="G42" i="4"/>
  <c r="G11" i="4"/>
  <c r="G125" i="4"/>
  <c r="G117" i="4"/>
  <c r="G44" i="4"/>
  <c r="G166" i="4"/>
  <c r="G127" i="4"/>
  <c r="G18" i="4"/>
  <c r="G15" i="4"/>
  <c r="G120" i="4"/>
  <c r="G121" i="4"/>
  <c r="G126" i="4"/>
  <c r="G43" i="4"/>
  <c r="G275" i="4"/>
  <c r="G56" i="4"/>
  <c r="G188" i="4"/>
  <c r="G115" i="4"/>
  <c r="G114" i="4"/>
  <c r="G156" i="4"/>
  <c r="G113" i="4"/>
  <c r="G74" i="4"/>
  <c r="G48" i="4"/>
  <c r="G213" i="4"/>
  <c r="G119" i="4"/>
  <c r="G28" i="4"/>
  <c r="G45" i="4"/>
  <c r="G199" i="4"/>
  <c r="G122" i="4"/>
  <c r="G260" i="4"/>
  <c r="G123" i="4"/>
  <c r="G259" i="4"/>
  <c r="G262" i="4"/>
  <c r="G263" i="4"/>
  <c r="G262" i="1"/>
  <c r="G120" i="1" l="1"/>
  <c r="G90" i="1"/>
  <c r="G231" i="1"/>
  <c r="G204" i="1"/>
  <c r="G200" i="1"/>
  <c r="G153" i="1"/>
  <c r="G92" i="1"/>
  <c r="G232" i="1"/>
  <c r="G194" i="1"/>
  <c r="G199" i="1"/>
  <c r="G268" i="1"/>
  <c r="G9" i="1"/>
  <c r="G193" i="1"/>
  <c r="G69" i="1"/>
  <c r="G266" i="1"/>
  <c r="G265" i="1"/>
  <c r="G267" i="1"/>
  <c r="G89" i="1"/>
  <c r="G218" i="1"/>
  <c r="G80" i="1"/>
  <c r="G233" i="1"/>
  <c r="G81" i="1"/>
  <c r="G241" i="1"/>
  <c r="G82" i="1"/>
  <c r="G93" i="1"/>
  <c r="G88" i="1"/>
  <c r="G75" i="1"/>
  <c r="G78" i="1"/>
  <c r="G83" i="1"/>
  <c r="G198" i="1"/>
  <c r="G79" i="1"/>
  <c r="G91" i="1"/>
  <c r="G264" i="1"/>
  <c r="G40" i="1"/>
  <c r="G95" i="1"/>
  <c r="G94" i="1"/>
  <c r="G101" i="1"/>
  <c r="G98" i="1"/>
  <c r="G273" i="1"/>
  <c r="G97" i="1"/>
  <c r="G102" i="1"/>
  <c r="G104" i="1"/>
  <c r="G99" i="1"/>
  <c r="G103" i="1"/>
  <c r="G151" i="1"/>
  <c r="G152" i="1"/>
  <c r="G271" i="1"/>
  <c r="G217" i="1"/>
  <c r="G107" i="1"/>
  <c r="G108" i="1"/>
  <c r="G212" i="1"/>
  <c r="G210" i="1"/>
  <c r="G213" i="1"/>
  <c r="G216" i="1"/>
  <c r="G258" i="1"/>
  <c r="G214" i="1"/>
  <c r="G114" i="1"/>
  <c r="G209" i="1"/>
  <c r="G87" i="1"/>
  <c r="G257" i="1"/>
  <c r="G115" i="1"/>
  <c r="G208" i="1"/>
  <c r="G111" i="1"/>
  <c r="G110" i="1"/>
  <c r="G113" i="1"/>
  <c r="G259" i="1"/>
  <c r="G211" i="1"/>
  <c r="G261" i="1"/>
  <c r="G109" i="1"/>
  <c r="G112" i="1"/>
  <c r="G117" i="1"/>
  <c r="G116" i="1"/>
  <c r="G119" i="1"/>
  <c r="G118" i="1"/>
  <c r="G205" i="1"/>
  <c r="G85" i="1"/>
  <c r="G84" i="1"/>
  <c r="G260" i="1"/>
  <c r="G86" i="1"/>
  <c r="G76" i="1"/>
  <c r="G77" i="1"/>
  <c r="G254" i="1"/>
  <c r="G243" i="1"/>
  <c r="G197" i="1"/>
  <c r="G196" i="1"/>
  <c r="G73" i="1"/>
  <c r="G72" i="1"/>
  <c r="G74" i="1"/>
  <c r="G195" i="1"/>
  <c r="G225" i="1"/>
  <c r="G64" i="1"/>
  <c r="G70" i="1"/>
  <c r="G71" i="1"/>
  <c r="G172" i="1"/>
  <c r="G168" i="1"/>
  <c r="G171" i="1"/>
  <c r="G167" i="1"/>
  <c r="G170" i="1"/>
  <c r="G166" i="1"/>
  <c r="G169" i="1"/>
  <c r="G165" i="1"/>
  <c r="G65" i="1"/>
  <c r="G67" i="1"/>
  <c r="G66" i="1"/>
  <c r="G68" i="1"/>
  <c r="G247" i="1"/>
  <c r="G246" i="1"/>
  <c r="G244" i="1"/>
  <c r="G63" i="1"/>
  <c r="G62" i="1"/>
  <c r="G255" i="1"/>
  <c r="G256" i="1"/>
  <c r="G14" i="1"/>
  <c r="G242" i="1" l="1"/>
  <c r="G30" i="1"/>
  <c r="G15" i="1"/>
  <c r="G253" i="1"/>
  <c r="G248" i="1"/>
  <c r="G245" i="1"/>
  <c r="G61" i="1"/>
  <c r="G59" i="1"/>
  <c r="G58" i="1"/>
  <c r="G60" i="1"/>
  <c r="G51" i="1"/>
  <c r="G57" i="1"/>
  <c r="G56" i="1"/>
  <c r="G55" i="1"/>
  <c r="G5" i="1"/>
  <c r="G224" i="1" l="1"/>
  <c r="G53" i="1" l="1"/>
  <c r="G52" i="1"/>
  <c r="G39" i="1"/>
  <c r="G21" i="1"/>
  <c r="G24" i="1"/>
  <c r="G44" i="1"/>
  <c r="G16" i="1"/>
  <c r="G41" i="1"/>
  <c r="G26" i="1"/>
  <c r="G23" i="1"/>
  <c r="G38" i="1"/>
  <c r="G37" i="1"/>
  <c r="G27" i="1"/>
  <c r="G34" i="1"/>
  <c r="G48" i="1"/>
  <c r="G33" i="1"/>
  <c r="G25" i="1"/>
  <c r="G46" i="1"/>
  <c r="G11" i="1"/>
  <c r="G29" i="1"/>
  <c r="G31" i="1"/>
  <c r="G6" i="1"/>
  <c r="G42" i="1"/>
  <c r="G45" i="1"/>
  <c r="G47" i="1"/>
  <c r="G7" i="1"/>
  <c r="G13" i="1"/>
  <c r="G20" i="1"/>
  <c r="G43" i="1"/>
  <c r="G50" i="1"/>
  <c r="G36" i="1"/>
  <c r="G8" i="1"/>
  <c r="G10" i="1"/>
  <c r="G35" i="1"/>
  <c r="G32" i="1"/>
  <c r="G49" i="1"/>
  <c r="G18" i="1"/>
  <c r="G28" i="1"/>
  <c r="G12" i="1"/>
  <c r="G22" i="1"/>
  <c r="G17" i="1"/>
  <c r="G19" i="1"/>
  <c r="G54" i="1"/>
  <c r="G138" i="1"/>
  <c r="G139" i="1"/>
  <c r="G142" i="1"/>
  <c r="G140" i="1"/>
  <c r="G141" i="1"/>
  <c r="G143" i="1"/>
  <c r="G179" i="1"/>
  <c r="G181" i="1"/>
  <c r="G180" i="1"/>
  <c r="G178" i="1"/>
  <c r="G182" i="1"/>
</calcChain>
</file>

<file path=xl/sharedStrings.xml><?xml version="1.0" encoding="utf-8"?>
<sst xmlns="http://schemas.openxmlformats.org/spreadsheetml/2006/main" count="1722" uniqueCount="699">
  <si>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</si>
  <si>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</si>
  <si>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</si>
  <si>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</si>
  <si>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</si>
  <si>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</si>
  <si>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</si>
  <si>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</si>
  <si>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</si>
  <si>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</si>
  <si>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</si>
  <si>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</si>
  <si>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</si>
  <si>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</si>
  <si>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</si>
  <si>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</si>
  <si>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</si>
  <si>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</si>
  <si>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</si>
  <si>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</si>
  <si>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</si>
  <si>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</si>
  <si>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</si>
  <si>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</si>
  <si>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</si>
  <si>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</si>
  <si>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</si>
  <si>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</si>
  <si>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</si>
  <si>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</si>
  <si>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</si>
  <si>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</si>
  <si>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</si>
  <si>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</si>
  <si>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</si>
  <si>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</si>
  <si>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</si>
  <si>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</si>
  <si>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RU000A102H91</t>
  </si>
  <si>
    <t>RU000A100N12</t>
  </si>
  <si>
    <t>RU000A101XN7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</si>
  <si>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</si>
  <si>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</si>
  <si>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</si>
  <si>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</si>
  <si>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</si>
  <si>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</si>
  <si>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</si>
  <si>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</si>
  <si>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</si>
  <si>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</si>
  <si>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</si>
  <si>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</si>
  <si>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</si>
  <si>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</si>
  <si>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</si>
  <si>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</si>
  <si>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</si>
  <si>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</si>
  <si>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</si>
  <si>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</si>
  <si>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</si>
  <si>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</si>
  <si>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</si>
  <si>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</si>
  <si>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</si>
  <si>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</si>
  <si>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</si>
  <si>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</si>
  <si>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</si>
  <si>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</si>
  <si>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</si>
  <si>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</si>
  <si>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</si>
  <si>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</si>
  <si>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</si>
  <si>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</si>
  <si>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</si>
  <si>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</si>
  <si>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</si>
  <si>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</si>
  <si>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</si>
  <si>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</si>
  <si>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</si>
  <si>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</si>
  <si>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</si>
  <si>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</si>
  <si>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</si>
  <si>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</si>
  <si>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"Холдинговая компания "МЕТАЛЛОИНВЕСТ"</t>
  </si>
  <si>
    <t>1027700006289</t>
  </si>
  <si>
    <t>1064205128745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</si>
  <si>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</si>
  <si>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</si>
  <si>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</si>
  <si>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</si>
  <si>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</si>
  <si>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</si>
  <si>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</si>
  <si>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</si>
  <si>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</si>
  <si>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</si>
  <si>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</si>
  <si>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</si>
  <si>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</si>
  <si>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</si>
  <si>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</si>
  <si>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</si>
  <si>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</si>
  <si>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</si>
  <si>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</si>
  <si>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</si>
  <si>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</si>
  <si>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</si>
  <si>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</si>
  <si>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</si>
  <si>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</si>
  <si>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</si>
  <si>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</si>
  <si>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</si>
  <si>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</si>
  <si>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</si>
  <si>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</si>
  <si>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</si>
  <si>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</si>
  <si>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</si>
  <si>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</si>
  <si>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</si>
  <si>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</si>
  <si>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</si>
  <si>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</si>
  <si>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</si>
  <si>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</si>
  <si>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</si>
  <si>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</si>
  <si>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</si>
  <si>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</si>
  <si>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</si>
  <si>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</si>
  <si>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</si>
  <si>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</si>
  <si>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</si>
  <si>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</si>
  <si>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</si>
  <si>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</si>
  <si>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</si>
  <si>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</si>
  <si>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</si>
  <si>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</si>
  <si>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</si>
  <si>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</si>
  <si>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</si>
  <si>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</si>
  <si>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</si>
  <si>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</si>
  <si>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</si>
  <si>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</si>
  <si>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</si>
  <si>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</si>
  <si>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</si>
  <si>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</si>
  <si>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</si>
  <si>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</si>
  <si>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</si>
  <si>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</si>
  <si>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</si>
  <si>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</si>
  <si>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</si>
  <si>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</si>
  <si>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</si>
  <si>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</si>
  <si>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</si>
  <si>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</si>
  <si>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</si>
  <si>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</si>
  <si>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</si>
  <si>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</si>
  <si>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</si>
  <si>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</si>
  <si>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</si>
  <si>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</si>
  <si>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</si>
  <si>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</si>
  <si>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</si>
  <si>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</si>
  <si>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</si>
  <si>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</si>
  <si>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</si>
  <si>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</si>
  <si>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</si>
  <si>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</si>
  <si>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</si>
  <si>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</si>
  <si>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</si>
  <si>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</si>
  <si>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</si>
  <si>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</si>
  <si>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</si>
  <si>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</si>
  <si>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</si>
  <si>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</si>
  <si>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</si>
  <si>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</si>
  <si>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</si>
  <si>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</si>
  <si>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</si>
  <si>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</si>
  <si>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</si>
  <si>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</si>
  <si>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</si>
  <si>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</si>
  <si>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</si>
  <si>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</si>
  <si>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</si>
  <si>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</si>
  <si>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</si>
  <si>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</si>
  <si>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</si>
  <si>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</si>
  <si>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</si>
  <si>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</si>
  <si>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</si>
  <si>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</si>
  <si>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</si>
  <si>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</si>
  <si>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</si>
  <si>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</si>
  <si>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</si>
  <si>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</si>
  <si>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</si>
  <si>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</si>
  <si>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</si>
  <si>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</si>
  <si>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</si>
  <si>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</si>
  <si>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</si>
  <si>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</si>
  <si>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</si>
  <si>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</si>
  <si>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</si>
  <si>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</si>
  <si>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</si>
  <si>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</si>
  <si>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</si>
  <si>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</si>
  <si>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</si>
  <si>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</si>
  <si>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</si>
  <si>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</si>
  <si>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</si>
  <si>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</si>
  <si>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</si>
  <si>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</si>
  <si>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</si>
  <si>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</si>
  <si>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</si>
  <si>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</si>
  <si>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</si>
  <si>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</si>
  <si>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</si>
  <si>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</si>
  <si>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</si>
  <si>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</si>
  <si>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</si>
  <si>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</si>
  <si>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</si>
  <si>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</si>
  <si>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</si>
  <si>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</si>
  <si>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</si>
  <si>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</si>
  <si>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</si>
  <si>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</si>
  <si>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</si>
  <si>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</si>
  <si>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</si>
  <si>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</si>
  <si>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</si>
  <si>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</si>
  <si>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</si>
  <si>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</si>
  <si>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</si>
  <si>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</si>
  <si>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</si>
  <si>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</si>
  <si>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</si>
  <si>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</si>
  <si>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</si>
  <si>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</si>
  <si>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</si>
  <si>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</si>
  <si>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</si>
  <si>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</si>
  <si>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</si>
  <si>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</si>
  <si>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</si>
  <si>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</si>
  <si>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</si>
  <si>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</si>
  <si>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</si>
  <si>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</si>
  <si>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</si>
  <si>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</si>
  <si>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</si>
  <si>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</si>
  <si>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</si>
  <si>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</si>
  <si>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</si>
  <si>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</si>
  <si>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</si>
  <si>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</si>
  <si>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</si>
  <si>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</si>
  <si>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</si>
  <si>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</si>
  <si>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</si>
  <si>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</si>
  <si>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</si>
  <si>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</si>
  <si>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</si>
  <si>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</si>
  <si>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</si>
  <si>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</si>
  <si>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</si>
  <si>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</si>
  <si>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</si>
  <si>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</si>
  <si>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</si>
  <si>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</si>
  <si>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</si>
  <si>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</si>
  <si>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</si>
  <si>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</si>
  <si>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</si>
  <si>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</si>
  <si>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</si>
  <si>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</si>
  <si>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</si>
  <si>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</si>
  <si>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</si>
  <si>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</si>
  <si>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</si>
  <si>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</si>
  <si>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</si>
  <si>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</si>
  <si>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</si>
  <si>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</si>
  <si>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</si>
  <si>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</si>
  <si>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</si>
  <si>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</si>
  <si>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</si>
  <si>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</si>
  <si>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</si>
  <si>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</si>
  <si>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</si>
  <si>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</si>
  <si>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</si>
  <si>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</si>
  <si>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</si>
  <si>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</si>
  <si>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</si>
  <si>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</si>
  <si>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</si>
  <si>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</si>
  <si>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</si>
  <si>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</si>
  <si>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</si>
  <si>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</si>
  <si>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</si>
  <si>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</si>
  <si>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</si>
  <si>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</si>
  <si>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</si>
  <si>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</si>
  <si>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</si>
  <si>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</si>
  <si>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</si>
  <si>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</si>
  <si>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</si>
  <si>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</si>
  <si>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</si>
  <si>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</si>
  <si>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</si>
  <si>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</si>
  <si>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</si>
  <si>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</si>
  <si>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</si>
  <si>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</si>
  <si>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</si>
  <si>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</si>
  <si>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</si>
  <si>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</si>
  <si>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</si>
  <si>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</si>
  <si>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</si>
  <si>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</si>
  <si>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</si>
  <si>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</si>
  <si>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</si>
  <si>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</si>
  <si>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</si>
  <si>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</si>
  <si>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</si>
  <si>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</si>
  <si>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</si>
  <si>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</si>
  <si>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</si>
  <si>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</si>
  <si>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</si>
  <si>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</si>
  <si>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</si>
  <si>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</si>
  <si>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</si>
  <si>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</si>
  <si>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</si>
  <si>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</si>
  <si>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</si>
  <si>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</si>
  <si>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</si>
  <si>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</si>
  <si>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</si>
  <si>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</si>
  <si>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</si>
  <si>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</si>
  <si>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</si>
  <si>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</si>
  <si>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</si>
  <si>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</si>
  <si>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</si>
  <si>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</si>
  <si>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</si>
  <si>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</si>
  <si>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</si>
  <si>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</si>
  <si>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</si>
  <si>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</si>
  <si>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</si>
  <si>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</si>
  <si>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</si>
  <si>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</si>
  <si>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</si>
  <si>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</si>
  <si>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</si>
  <si>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</si>
  <si>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</si>
  <si>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</si>
  <si>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</si>
  <si>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</si>
  <si>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</si>
  <si>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</si>
  <si>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</si>
  <si>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</si>
  <si>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</si>
  <si>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</si>
  <si>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</si>
  <si>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</si>
  <si>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</si>
  <si>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</si>
  <si>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</si>
  <si>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</si>
  <si>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</si>
  <si>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</si>
  <si>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</si>
  <si>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</si>
  <si>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</si>
  <si>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</si>
  <si>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</si>
  <si>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</si>
  <si>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</si>
  <si>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</si>
  <si>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</si>
  <si>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</si>
  <si>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</si>
  <si>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</si>
  <si>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</si>
  <si>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</si>
  <si>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</si>
  <si>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</si>
  <si>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</si>
  <si>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</si>
  <si>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</si>
  <si>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</si>
  <si>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</si>
  <si>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</si>
  <si>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</si>
  <si>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</si>
  <si>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</si>
  <si>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</si>
  <si>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</si>
  <si>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</si>
  <si>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</si>
  <si>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</si>
  <si>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</si>
  <si>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</si>
  <si>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</si>
  <si>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</si>
  <si>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</si>
  <si>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</si>
  <si>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</si>
  <si>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</si>
  <si>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</si>
  <si>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</si>
  <si>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</si>
  <si>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</si>
  <si>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</si>
  <si>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</si>
  <si>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</si>
  <si>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</si>
  <si>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</si>
  <si>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</si>
  <si>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</si>
  <si>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</si>
  <si>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</si>
  <si>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</si>
  <si>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</si>
  <si>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</si>
  <si>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</si>
  <si>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</si>
  <si>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</si>
  <si>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</si>
  <si>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</si>
  <si>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</si>
  <si>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</si>
  <si>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</si>
  <si>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</si>
  <si>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</si>
  <si>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</si>
  <si>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</si>
  <si>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</si>
  <si>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</si>
  <si>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</si>
  <si>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</si>
  <si>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</si>
  <si>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</si>
  <si>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</si>
  <si>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</si>
  <si>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</si>
  <si>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</si>
  <si>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</si>
  <si>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</si>
  <si>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</si>
  <si>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</si>
  <si>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</si>
  <si>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</si>
  <si>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</si>
  <si>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</si>
  <si>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</si>
  <si>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</si>
  <si>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</si>
  <si>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</si>
  <si>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</si>
  <si>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</si>
  <si>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</si>
  <si>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</si>
  <si>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</si>
  <si>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</si>
  <si>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</si>
  <si>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</si>
  <si>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RU000A10BT34</t>
  </si>
  <si>
    <t>облигации ПАО "РОССЕТИ" 4B02-17-65018-D-001P</t>
  </si>
  <si>
    <t>RU000A10BTA6</t>
  </si>
  <si>
    <t>облигации ОАО "РЖД" 4B02-43-65045-D-001P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</si>
  <si>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</si>
  <si>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</si>
  <si>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</si>
  <si>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</si>
  <si>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</si>
  <si>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</si>
  <si>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</si>
  <si>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</si>
  <si>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</si>
  <si>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</si>
  <si>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</si>
  <si>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</si>
  <si>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</si>
  <si>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</si>
  <si>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</si>
  <si>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</si>
  <si>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</si>
  <si>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</si>
  <si>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</si>
  <si>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</si>
  <si>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</si>
  <si>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</si>
  <si>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</si>
  <si>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</si>
  <si>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</si>
  <si>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</si>
  <si>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</si>
  <si>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</si>
  <si>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</si>
  <si>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</si>
  <si>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</si>
  <si>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</si>
  <si>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</si>
  <si>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</si>
  <si>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</si>
  <si>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>RU000A10C618</t>
  </si>
  <si>
    <t>облигации ПАО "Магнит" 4B02-08-60525-P-004P</t>
  </si>
  <si>
    <t>Публичное акционерное общество «Новатэк»</t>
  </si>
  <si>
    <t>акции обыкновенные ПАО «Новатэк»  1-02-00268-E</t>
  </si>
  <si>
    <t>1026303117642 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</si>
  <si>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</si>
  <si>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</si>
  <si>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</si>
  <si>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</si>
  <si>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</si>
  <si>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</si>
  <si>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</si>
  <si>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оплата комиссий по сделкам Т+ (покупка облигаций ПАО "РЖД" 4-28-65045-D)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</si>
  <si>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</si>
  <si>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</si>
  <si>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RU000A10CKZ0</t>
  </si>
  <si>
    <t>облигации ООО «ЕвразХолдинг Финанс» 4B02-04-36383-R-003P</t>
  </si>
  <si>
    <t>Общество с ограниченной ответственностью "ЕвразХолдинг Финанс"</t>
  </si>
  <si>
    <t>1097746549515</t>
  </si>
  <si>
    <t>RU000A10C8T4</t>
  </si>
  <si>
    <t>облигации ПАО "СИБУР Холдинг" 4B02-07-65134-D-001P</t>
  </si>
  <si>
    <t>RU000A0JR4A1</t>
  </si>
  <si>
    <t>1027739387411</t>
  </si>
  <si>
    <t>акции обыкновенные ПАО «Московская Биржа»  1-05-08443-H</t>
  </si>
  <si>
    <t>RU000A10AP21</t>
  </si>
  <si>
    <t>облигации ООО "ИКС 5 ФИНАНС" 4B02-08-36241-R-003P</t>
  </si>
  <si>
    <t>RU000A10CC24</t>
  </si>
  <si>
    <t>облигации ПАО "РусГидро" 4B02-07-55038-E-002P</t>
  </si>
  <si>
    <t>Публичное акционерное общество «Московская Биржа ММВБ-РТС»</t>
  </si>
  <si>
    <t>42004810900003576493</t>
  </si>
  <si>
    <t>положительная переоценка по сделкам Т+ (покупка облигаций  26247RMFS)</t>
  </si>
  <si>
    <t>оплата комиссий по сделкам Т+ (покупка облигаций 26247RMFS )</t>
  </si>
  <si>
    <t>положительная переоценка по сделкам Т+ (покупка облигаций АО «Атомэнергопром» 4B02-07-55319-E-001P)</t>
  </si>
  <si>
    <t>положительная переоценка по сделкам Т+ (покупка облигаций ПАО "РЖД" 4B02-44-65045-D-001P)</t>
  </si>
  <si>
    <t>оплата комиссий по сделкам Т+ (покупка облигаций ПАО "РЖД" 4B02-44-65045-D-001P)</t>
  </si>
  <si>
    <t>оплата комиссий по сделкам Т+ (покупка облигаций ПАО "РусГидро" 4B02-07-55038-E-002P)</t>
  </si>
  <si>
    <t>положительная переоценка по сделкам Т+ (покупка облигаций  ПАО "РусГидро" 4B02-07-55038-E-002P)</t>
  </si>
  <si>
    <t>оплата комиссий по сделкам Т+ (покупка облигаций АО «Атомэнергопром» 4B02-07-55319-E-001P)</t>
  </si>
  <si>
    <t>RU000A10A869</t>
  </si>
  <si>
    <t>облигации внешних облигационных  займов РФ 12840111V</t>
  </si>
  <si>
    <t>RU000A10CU89</t>
  </si>
  <si>
    <t>акционерное общество «Селектел»</t>
  </si>
  <si>
    <t>облигации АО «Селектел» 4B02-06-16765-A-001P</t>
  </si>
  <si>
    <t>1247800067790</t>
  </si>
  <si>
    <t>RU000A10C8C0</t>
  </si>
  <si>
    <t>облигации ОАО "РЖД" 4B02-44-65045-D-001P</t>
  </si>
  <si>
    <t>облигации ПАО «Банк ПСБ» 4B02-01-03251-B-004P</t>
  </si>
  <si>
    <t>RU000A10CP78</t>
  </si>
  <si>
    <t>Публичное акционерное общество «Банк ПСБ»</t>
  </si>
  <si>
    <t>1027739019142</t>
  </si>
  <si>
    <t>42004810700003776493</t>
  </si>
  <si>
    <t>42004810800003676493</t>
  </si>
  <si>
    <t>40701810200026000086</t>
  </si>
  <si>
    <t>RU000A10BVH7</t>
  </si>
  <si>
    <t>облигации федерального займа РФ 26250RMFS</t>
  </si>
  <si>
    <t>RU000A10D9K0</t>
  </si>
  <si>
    <t>облигации АО «Авто Финанс Банк» 4B02-16-00170-B-001P</t>
  </si>
  <si>
    <t>RU000A0JP5V6</t>
  </si>
  <si>
    <t>акции обыкновенные Банк ВТБ (ПАО) 10401000B</t>
  </si>
  <si>
    <t>1027739609391</t>
  </si>
  <si>
    <t xml:space="preserve"> 1027700198767</t>
  </si>
  <si>
    <t>RU000A1066D5</t>
  </si>
  <si>
    <t>Банк ВТБ (публичное акционерное общество)</t>
  </si>
  <si>
    <t>42004810700004076493</t>
  </si>
  <si>
    <t>42004810500003976493</t>
  </si>
  <si>
    <t>42004810600003876493</t>
  </si>
  <si>
    <t>Состав инвестиционного портфеля фонда по обязательному пенсионному страхованию на 28.11.2025</t>
  </si>
  <si>
    <t>RU000A109KC0</t>
  </si>
  <si>
    <t>облигации ООО «ИКС 5 ФИНАНС» 4B02-06-36241-R-003P</t>
  </si>
  <si>
    <t>Общество с ограниченной ответственностью «ИКС 5 ФИНАНС»</t>
  </si>
  <si>
    <t>RU000A109U97</t>
  </si>
  <si>
    <t>1027700262270</t>
  </si>
  <si>
    <t>облигации ПАО ДОМ.РФ 4B02-05-00739-A-002P</t>
  </si>
  <si>
    <t>Публичное акционерное общество «ДОМ.РФ»</t>
  </si>
  <si>
    <t>RU000A10AEB8</t>
  </si>
  <si>
    <t>облигации ПАО "РусГидро" 4B02-05-55038-E-002P</t>
  </si>
  <si>
    <t>RU000A10DCF7</t>
  </si>
  <si>
    <t>облигации АО ХК «Новотранс» 4B02-01-12414-F-002P</t>
  </si>
  <si>
    <t>Акционерное общество холдинговая компания «Новотранс»</t>
  </si>
  <si>
    <t xml:space="preserve"> 1047796349864</t>
  </si>
  <si>
    <t>RU000A10DG86</t>
  </si>
  <si>
    <t>облигации АО "Трансконтейнер" 4B02-02-55194-E-002P</t>
  </si>
  <si>
    <t>RU000A10BVC8</t>
  </si>
  <si>
    <t>RU000A0JV4N8</t>
  </si>
  <si>
    <t>оплата комиссий по сделкам Т+  (покупка облигаций ПАО «Газпром нефть» 4B02-11-00146-A-003P )</t>
  </si>
  <si>
    <t>Состав средств пенсионных резервов фонда на 28.11.2025</t>
  </si>
  <si>
    <t>RU000A10D4Y2</t>
  </si>
  <si>
    <t>облигации федерального займа РФ 26252RMFS</t>
  </si>
  <si>
    <t>RU000A0JUAH8</t>
  </si>
  <si>
    <t>облигации ОАО "РЖД" 4-30-65045-D</t>
  </si>
  <si>
    <t>облигации ПАО "Трансконтейнер" 4B02-02-55194-E-002P</t>
  </si>
  <si>
    <t>облигации ООО "ИКС 5 ФИНАНС" 4B02-06-36241-R-003P</t>
  </si>
  <si>
    <t>RU000A10CKT3</t>
  </si>
  <si>
    <t>облигации федерального займа РФ 26251RMFS</t>
  </si>
  <si>
    <t>42004810112240000219</t>
  </si>
  <si>
    <t>42004810600004176493</t>
  </si>
  <si>
    <t>ОАО "РЖД"</t>
  </si>
  <si>
    <t>RU000A106E90</t>
  </si>
  <si>
    <t>RU000A10D533</t>
  </si>
  <si>
    <t>RU000A10A7D2</t>
  </si>
  <si>
    <t>RU000A10D525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</si>
</sst>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abSelected="1" zoomScale="80" zoomScaleNormal="80" workbookViewId="0">
      <selection activeCell="B10" sqref="B10"/>
    </sheetView>
  </sheetViews>
  <sheetFormatPr defaultRowHeight="15" x14ac:dyDescent="0.25"/>
  <cols>
    <col min="1" max="1" width="61.570312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2" t="s">
        <v>664</v>
      </c>
      <c r="B1" s="153"/>
      <c r="C1" s="153"/>
      <c r="D1" s="153"/>
      <c r="E1" s="153"/>
      <c r="F1" s="153"/>
      <c r="G1" s="153"/>
    </row>
    <row r="2" spans="1:8" ht="18.75" x14ac:dyDescent="0.3">
      <c r="A2" s="4"/>
      <c r="B2" s="4"/>
      <c r="C2" s="4"/>
    </row>
    <row r="3" spans="1:8" x14ac:dyDescent="0.25">
      <c r="A3" s="3" t="s">
        <v>193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260</v>
      </c>
      <c r="B5" s="76" t="s">
        <v>79</v>
      </c>
      <c r="C5" s="76" t="s">
        <v>80</v>
      </c>
      <c r="D5" s="76" t="s">
        <v>261</v>
      </c>
      <c r="E5" s="32">
        <v>10000</v>
      </c>
      <c r="F5" s="6">
        <v>9655100</v>
      </c>
      <c r="G5" s="7">
        <f t="shared" ref="G5:G36" si="0">F5/$F$273</f>
        <v>1.4415848706177707E-3</v>
      </c>
      <c r="H5" s="80"/>
    </row>
    <row r="6" spans="1:8" x14ac:dyDescent="0.25">
      <c r="A6" s="133" t="s">
        <v>189</v>
      </c>
      <c r="B6" s="133" t="s">
        <v>140</v>
      </c>
      <c r="C6" s="8" t="s">
        <v>141</v>
      </c>
      <c r="D6" s="133" t="s">
        <v>43</v>
      </c>
      <c r="E6" s="32">
        <v>4000</v>
      </c>
      <c r="F6" s="6">
        <v>4547660.84</v>
      </c>
      <c r="G6" s="7">
        <f t="shared" si="0"/>
        <v>6.7900270982640279E-4</v>
      </c>
      <c r="H6" s="80"/>
    </row>
    <row r="7" spans="1:8" x14ac:dyDescent="0.25">
      <c r="A7" s="133" t="s">
        <v>239</v>
      </c>
      <c r="B7" s="133" t="s">
        <v>140</v>
      </c>
      <c r="C7" s="8" t="s">
        <v>141</v>
      </c>
      <c r="D7" s="133" t="s">
        <v>240</v>
      </c>
      <c r="E7" s="32">
        <v>838</v>
      </c>
      <c r="F7" s="6">
        <v>897275.28</v>
      </c>
      <c r="G7" s="7">
        <f t="shared" si="0"/>
        <v>1.339704890086404E-4</v>
      </c>
      <c r="H7" s="80"/>
    </row>
    <row r="8" spans="1:8" x14ac:dyDescent="0.25">
      <c r="A8" s="133" t="s">
        <v>188</v>
      </c>
      <c r="B8" s="133" t="s">
        <v>140</v>
      </c>
      <c r="C8" s="133" t="s">
        <v>141</v>
      </c>
      <c r="D8" s="133" t="s">
        <v>42</v>
      </c>
      <c r="E8" s="32">
        <v>40000</v>
      </c>
      <c r="F8" s="6">
        <v>40727600</v>
      </c>
      <c r="G8" s="7">
        <f t="shared" si="0"/>
        <v>6.0809615619281327E-3</v>
      </c>
      <c r="H8" s="80"/>
    </row>
    <row r="9" spans="1:8" ht="30" x14ac:dyDescent="0.25">
      <c r="A9" s="132" t="s">
        <v>518</v>
      </c>
      <c r="B9" s="132" t="s">
        <v>92</v>
      </c>
      <c r="C9" s="133" t="s">
        <v>93</v>
      </c>
      <c r="D9" s="132" t="s">
        <v>517</v>
      </c>
      <c r="E9" s="32">
        <v>19882</v>
      </c>
      <c r="F9" s="6">
        <v>21630224.260000002</v>
      </c>
      <c r="G9" s="7">
        <f t="shared" si="0"/>
        <v>3.2295682117518686E-3</v>
      </c>
      <c r="H9" s="80"/>
    </row>
    <row r="10" spans="1:8" x14ac:dyDescent="0.25">
      <c r="A10" s="107" t="s">
        <v>34</v>
      </c>
      <c r="B10" s="107" t="s">
        <v>79</v>
      </c>
      <c r="C10" s="133" t="s">
        <v>80</v>
      </c>
      <c r="D10" s="107" t="s">
        <v>67</v>
      </c>
      <c r="E10" s="32">
        <v>32000</v>
      </c>
      <c r="F10" s="6">
        <v>34788800</v>
      </c>
      <c r="G10" s="7">
        <f t="shared" si="0"/>
        <v>5.194250473526685E-3</v>
      </c>
      <c r="H10" s="80"/>
    </row>
    <row r="11" spans="1:8" x14ac:dyDescent="0.25">
      <c r="A11" s="107" t="s">
        <v>245</v>
      </c>
      <c r="B11" s="107" t="s">
        <v>79</v>
      </c>
      <c r="C11" s="132" t="s">
        <v>80</v>
      </c>
      <c r="D11" s="107" t="s">
        <v>243</v>
      </c>
      <c r="E11" s="32">
        <v>13000</v>
      </c>
      <c r="F11" s="6">
        <v>12646530</v>
      </c>
      <c r="G11" s="7">
        <f t="shared" si="0"/>
        <v>1.8882296727961133E-3</v>
      </c>
      <c r="H11" s="80"/>
    </row>
    <row r="12" spans="1:8" x14ac:dyDescent="0.25">
      <c r="A12" s="107" t="s">
        <v>167</v>
      </c>
      <c r="B12" s="107" t="s">
        <v>121</v>
      </c>
      <c r="C12" s="107" t="s">
        <v>122</v>
      </c>
      <c r="D12" s="107" t="s">
        <v>226</v>
      </c>
      <c r="E12" s="32">
        <v>530</v>
      </c>
      <c r="F12" s="6">
        <v>571467.19999999995</v>
      </c>
      <c r="G12" s="7">
        <f t="shared" si="0"/>
        <v>8.5324695712556017E-5</v>
      </c>
      <c r="H12" s="80"/>
    </row>
    <row r="13" spans="1:8" ht="30" x14ac:dyDescent="0.25">
      <c r="A13" s="88" t="s">
        <v>161</v>
      </c>
      <c r="B13" s="88" t="s">
        <v>106</v>
      </c>
      <c r="C13" s="107" t="s">
        <v>107</v>
      </c>
      <c r="D13" s="88" t="s">
        <v>230</v>
      </c>
      <c r="E13" s="32">
        <v>21096</v>
      </c>
      <c r="F13" s="6">
        <v>21042205.199999999</v>
      </c>
      <c r="G13" s="7">
        <f t="shared" si="0"/>
        <v>3.1417721888695694E-3</v>
      </c>
      <c r="H13" s="80"/>
    </row>
    <row r="14" spans="1:8" x14ac:dyDescent="0.25">
      <c r="A14" s="61" t="s">
        <v>27</v>
      </c>
      <c r="B14" s="61" t="s">
        <v>79</v>
      </c>
      <c r="C14" s="114" t="s">
        <v>80</v>
      </c>
      <c r="D14" s="61" t="s">
        <v>59</v>
      </c>
      <c r="E14" s="32">
        <v>17000</v>
      </c>
      <c r="F14" s="6">
        <v>12244250</v>
      </c>
      <c r="G14" s="7">
        <f t="shared" si="0"/>
        <v>1.8281660005656738E-3</v>
      </c>
      <c r="H14" s="80"/>
    </row>
    <row r="15" spans="1:8" ht="30" x14ac:dyDescent="0.25">
      <c r="A15" s="114" t="s">
        <v>282</v>
      </c>
      <c r="B15" s="114" t="s">
        <v>92</v>
      </c>
      <c r="C15" s="114" t="s">
        <v>93</v>
      </c>
      <c r="D15" s="114" t="s">
        <v>281</v>
      </c>
      <c r="E15" s="32">
        <v>53370</v>
      </c>
      <c r="F15" s="6">
        <v>57010367.700000003</v>
      </c>
      <c r="G15" s="7">
        <f t="shared" si="0"/>
        <v>8.5121110651030056E-3</v>
      </c>
      <c r="H15" s="80"/>
    </row>
    <row r="16" spans="1:8" ht="30" x14ac:dyDescent="0.25">
      <c r="A16" s="95" t="s">
        <v>162</v>
      </c>
      <c r="B16" s="95" t="s">
        <v>106</v>
      </c>
      <c r="C16" s="101" t="s">
        <v>107</v>
      </c>
      <c r="D16" s="95" t="s">
        <v>46</v>
      </c>
      <c r="E16" s="32">
        <v>63997</v>
      </c>
      <c r="F16" s="6">
        <v>63504223.100000001</v>
      </c>
      <c r="G16" s="7">
        <f t="shared" si="0"/>
        <v>9.4816964341431515E-3</v>
      </c>
      <c r="H16" s="80"/>
    </row>
    <row r="17" spans="1:8" x14ac:dyDescent="0.25">
      <c r="A17" s="96" t="s">
        <v>168</v>
      </c>
      <c r="B17" s="96" t="s">
        <v>121</v>
      </c>
      <c r="C17" s="96" t="s">
        <v>122</v>
      </c>
      <c r="D17" s="96" t="s">
        <v>229</v>
      </c>
      <c r="E17" s="32">
        <v>5501</v>
      </c>
      <c r="F17" s="6">
        <v>5922981.71</v>
      </c>
      <c r="G17" s="7">
        <f t="shared" si="0"/>
        <v>8.843492891924239E-4</v>
      </c>
      <c r="H17" s="80"/>
    </row>
    <row r="18" spans="1:8" x14ac:dyDescent="0.25">
      <c r="A18" s="56" t="s">
        <v>149</v>
      </c>
      <c r="B18" s="56" t="s">
        <v>83</v>
      </c>
      <c r="C18" s="95" t="s">
        <v>84</v>
      </c>
      <c r="D18" s="76" t="s">
        <v>228</v>
      </c>
      <c r="E18" s="32">
        <v>4731</v>
      </c>
      <c r="F18" s="6">
        <v>4586373.33</v>
      </c>
      <c r="G18" s="7">
        <f t="shared" si="0"/>
        <v>6.8478279909403778E-4</v>
      </c>
      <c r="H18" s="80"/>
    </row>
    <row r="19" spans="1:8" ht="30" x14ac:dyDescent="0.25">
      <c r="A19" s="95" t="s">
        <v>151</v>
      </c>
      <c r="B19" s="95" t="s">
        <v>92</v>
      </c>
      <c r="C19" s="95" t="s">
        <v>93</v>
      </c>
      <c r="D19" s="95" t="s">
        <v>52</v>
      </c>
      <c r="E19" s="32">
        <v>17452</v>
      </c>
      <c r="F19" s="6">
        <v>18004862.260000002</v>
      </c>
      <c r="G19" s="7">
        <f t="shared" si="0"/>
        <v>2.6882722117402081E-3</v>
      </c>
      <c r="H19" s="80"/>
    </row>
    <row r="20" spans="1:8" ht="30" x14ac:dyDescent="0.25">
      <c r="A20" s="116" t="s">
        <v>152</v>
      </c>
      <c r="B20" s="116" t="s">
        <v>92</v>
      </c>
      <c r="C20" s="116" t="s">
        <v>93</v>
      </c>
      <c r="D20" s="116" t="s">
        <v>231</v>
      </c>
      <c r="E20" s="32">
        <v>57683</v>
      </c>
      <c r="F20" s="6">
        <v>57890658.799999997</v>
      </c>
      <c r="G20" s="7">
        <f t="shared" si="0"/>
        <v>8.6435456780536192E-3</v>
      </c>
      <c r="H20" s="80"/>
    </row>
    <row r="21" spans="1:8" x14ac:dyDescent="0.25">
      <c r="A21" s="64" t="s">
        <v>246</v>
      </c>
      <c r="B21" s="64" t="s">
        <v>79</v>
      </c>
      <c r="C21" s="88" t="s">
        <v>80</v>
      </c>
      <c r="D21" s="64" t="s">
        <v>244</v>
      </c>
      <c r="E21" s="32">
        <v>5000</v>
      </c>
      <c r="F21" s="6">
        <v>4062250</v>
      </c>
      <c r="G21" s="7">
        <f t="shared" si="0"/>
        <v>6.0652692780675897E-4</v>
      </c>
      <c r="H21" s="80"/>
    </row>
    <row r="22" spans="1:8" x14ac:dyDescent="0.25">
      <c r="A22" s="56" t="s">
        <v>28</v>
      </c>
      <c r="B22" s="56" t="s">
        <v>79</v>
      </c>
      <c r="C22" s="56" t="s">
        <v>80</v>
      </c>
      <c r="D22" s="56" t="s">
        <v>60</v>
      </c>
      <c r="E22" s="32">
        <v>29000</v>
      </c>
      <c r="F22" s="6">
        <v>19304140</v>
      </c>
      <c r="G22" s="7">
        <f t="shared" si="0"/>
        <v>2.8822649340024785E-3</v>
      </c>
      <c r="H22" s="80"/>
    </row>
    <row r="23" spans="1:8" ht="30" x14ac:dyDescent="0.25">
      <c r="A23" s="68" t="s">
        <v>166</v>
      </c>
      <c r="B23" s="68" t="s">
        <v>117</v>
      </c>
      <c r="C23" s="68" t="s">
        <v>118</v>
      </c>
      <c r="D23" s="68" t="s">
        <v>58</v>
      </c>
      <c r="E23" s="32">
        <v>15000</v>
      </c>
      <c r="F23" s="6">
        <v>13787400</v>
      </c>
      <c r="G23" s="7">
        <f t="shared" si="0"/>
        <v>2.0585708325294872E-3</v>
      </c>
      <c r="H23" s="80"/>
    </row>
    <row r="24" spans="1:8" ht="28.5" customHeight="1" x14ac:dyDescent="0.25">
      <c r="A24" s="21" t="s">
        <v>170</v>
      </c>
      <c r="B24" s="21" t="s">
        <v>121</v>
      </c>
      <c r="C24" s="55" t="s">
        <v>122</v>
      </c>
      <c r="D24" s="56" t="s">
        <v>68</v>
      </c>
      <c r="E24" s="32">
        <v>52488</v>
      </c>
      <c r="F24" s="6">
        <v>55447273.439999998</v>
      </c>
      <c r="G24" s="7">
        <f t="shared" si="0"/>
        <v>8.2787283930886822E-3</v>
      </c>
      <c r="H24" s="80"/>
    </row>
    <row r="25" spans="1:8" ht="28.5" customHeight="1" x14ac:dyDescent="0.25">
      <c r="A25" s="107" t="s">
        <v>35</v>
      </c>
      <c r="B25" s="107" t="s">
        <v>79</v>
      </c>
      <c r="C25" s="107" t="s">
        <v>80</v>
      </c>
      <c r="D25" s="107" t="s">
        <v>49</v>
      </c>
      <c r="E25" s="32">
        <v>112363</v>
      </c>
      <c r="F25" s="6">
        <v>163500870.28999999</v>
      </c>
      <c r="G25" s="7">
        <f t="shared" si="0"/>
        <v>2.4412008259148278E-2</v>
      </c>
      <c r="H25" s="80"/>
    </row>
    <row r="26" spans="1:8" ht="28.5" customHeight="1" x14ac:dyDescent="0.25">
      <c r="A26" s="114" t="s">
        <v>153</v>
      </c>
      <c r="B26" s="114" t="s">
        <v>92</v>
      </c>
      <c r="C26" s="114" t="s">
        <v>93</v>
      </c>
      <c r="D26" s="114" t="s">
        <v>53</v>
      </c>
      <c r="E26" s="32">
        <v>26623</v>
      </c>
      <c r="F26" s="6">
        <v>28420584.960000001</v>
      </c>
      <c r="G26" s="7">
        <f t="shared" si="0"/>
        <v>4.2434242309704676E-3</v>
      </c>
      <c r="H26" s="80"/>
    </row>
    <row r="27" spans="1:8" ht="28.5" customHeight="1" x14ac:dyDescent="0.25">
      <c r="A27" s="114" t="s">
        <v>155</v>
      </c>
      <c r="B27" s="114" t="s">
        <v>92</v>
      </c>
      <c r="C27" s="114" t="s">
        <v>93</v>
      </c>
      <c r="D27" s="114" t="s">
        <v>54</v>
      </c>
      <c r="E27" s="32">
        <v>28470</v>
      </c>
      <c r="F27" s="6">
        <v>32142345.300000001</v>
      </c>
      <c r="G27" s="7">
        <f t="shared" si="0"/>
        <v>4.7991132863100545E-3</v>
      </c>
      <c r="H27" s="80"/>
    </row>
    <row r="28" spans="1:8" ht="28.5" customHeight="1" x14ac:dyDescent="0.25">
      <c r="A28" s="95" t="s">
        <v>29</v>
      </c>
      <c r="B28" s="95" t="s">
        <v>79</v>
      </c>
      <c r="C28" s="95" t="s">
        <v>80</v>
      </c>
      <c r="D28" s="95" t="s">
        <v>61</v>
      </c>
      <c r="E28" s="32">
        <v>110673</v>
      </c>
      <c r="F28" s="6">
        <v>106999763.13</v>
      </c>
      <c r="G28" s="7">
        <f t="shared" si="0"/>
        <v>1.5975933930036264E-2</v>
      </c>
      <c r="H28" s="80"/>
    </row>
    <row r="29" spans="1:8" ht="28.5" customHeight="1" x14ac:dyDescent="0.25">
      <c r="A29" s="82" t="s">
        <v>163</v>
      </c>
      <c r="B29" s="82" t="s">
        <v>106</v>
      </c>
      <c r="C29" s="82" t="s">
        <v>107</v>
      </c>
      <c r="D29" s="82" t="s">
        <v>47</v>
      </c>
      <c r="E29" s="32">
        <v>9426</v>
      </c>
      <c r="F29" s="6">
        <v>8690206.4399999995</v>
      </c>
      <c r="G29" s="7">
        <f t="shared" si="0"/>
        <v>1.2975184230561172E-3</v>
      </c>
      <c r="H29" s="80"/>
    </row>
    <row r="30" spans="1:8" ht="28.5" customHeight="1" x14ac:dyDescent="0.25">
      <c r="A30" s="95" t="s">
        <v>30</v>
      </c>
      <c r="B30" s="95" t="s">
        <v>79</v>
      </c>
      <c r="C30" s="95" t="s">
        <v>80</v>
      </c>
      <c r="D30" s="95" t="s">
        <v>62</v>
      </c>
      <c r="E30" s="32">
        <v>26000</v>
      </c>
      <c r="F30" s="6">
        <v>21000460</v>
      </c>
      <c r="G30" s="7">
        <f t="shared" si="0"/>
        <v>3.1355392913603865E-3</v>
      </c>
      <c r="H30" s="80"/>
    </row>
    <row r="31" spans="1:8" ht="32.25" customHeight="1" x14ac:dyDescent="0.25">
      <c r="A31" s="66" t="s">
        <v>31</v>
      </c>
      <c r="B31" s="66" t="s">
        <v>79</v>
      </c>
      <c r="C31" s="66" t="s">
        <v>80</v>
      </c>
      <c r="D31" s="66" t="s">
        <v>63</v>
      </c>
      <c r="E31" s="32">
        <v>24000</v>
      </c>
      <c r="F31" s="6">
        <v>15312240</v>
      </c>
      <c r="G31" s="7">
        <f t="shared" si="0"/>
        <v>2.2862418327379572E-3</v>
      </c>
      <c r="H31" s="80"/>
    </row>
    <row r="32" spans="1:8" ht="30" x14ac:dyDescent="0.25">
      <c r="A32" s="55" t="s">
        <v>171</v>
      </c>
      <c r="B32" s="55" t="s">
        <v>225</v>
      </c>
      <c r="C32" s="8" t="s">
        <v>134</v>
      </c>
      <c r="D32" s="55" t="s">
        <v>39</v>
      </c>
      <c r="E32" s="32">
        <v>23250</v>
      </c>
      <c r="F32" s="6">
        <v>22171665</v>
      </c>
      <c r="G32" s="7">
        <f t="shared" si="0"/>
        <v>3.3104097130434228E-3</v>
      </c>
      <c r="H32" s="80"/>
    </row>
    <row r="33" spans="1:8" x14ac:dyDescent="0.25">
      <c r="A33" s="21" t="s">
        <v>150</v>
      </c>
      <c r="B33" s="21" t="s">
        <v>83</v>
      </c>
      <c r="C33" s="8" t="s">
        <v>84</v>
      </c>
      <c r="D33" s="21" t="s">
        <v>227</v>
      </c>
      <c r="E33" s="32">
        <v>4000</v>
      </c>
      <c r="F33" s="6">
        <v>4157536.36</v>
      </c>
      <c r="G33" s="7">
        <f t="shared" si="0"/>
        <v>6.207539554866627E-4</v>
      </c>
      <c r="H33" s="80"/>
    </row>
    <row r="34" spans="1:8" x14ac:dyDescent="0.25">
      <c r="A34" s="61" t="s">
        <v>190</v>
      </c>
      <c r="B34" s="61" t="s">
        <v>140</v>
      </c>
      <c r="C34" s="8" t="s">
        <v>141</v>
      </c>
      <c r="D34" s="61" t="s">
        <v>44</v>
      </c>
      <c r="E34" s="32">
        <v>13459</v>
      </c>
      <c r="F34" s="6">
        <v>12616332.01</v>
      </c>
      <c r="G34" s="7">
        <f t="shared" si="0"/>
        <v>1.8837208675525565E-3</v>
      </c>
      <c r="H34" s="80"/>
    </row>
    <row r="35" spans="1:8" x14ac:dyDescent="0.25">
      <c r="A35" s="21" t="s">
        <v>32</v>
      </c>
      <c r="B35" s="21" t="s">
        <v>79</v>
      </c>
      <c r="C35" s="8" t="s">
        <v>80</v>
      </c>
      <c r="D35" s="21" t="s">
        <v>64</v>
      </c>
      <c r="E35" s="32">
        <v>63000</v>
      </c>
      <c r="F35" s="6">
        <v>55657980</v>
      </c>
      <c r="G35" s="7">
        <f t="shared" si="0"/>
        <v>8.3101885943331986E-3</v>
      </c>
      <c r="H35" s="80"/>
    </row>
    <row r="36" spans="1:8" ht="30" x14ac:dyDescent="0.25">
      <c r="A36" s="21" t="s">
        <v>160</v>
      </c>
      <c r="B36" s="21" t="s">
        <v>102</v>
      </c>
      <c r="C36" s="8" t="s">
        <v>103</v>
      </c>
      <c r="D36" s="21" t="s">
        <v>71</v>
      </c>
      <c r="E36" s="32">
        <v>10942</v>
      </c>
      <c r="F36" s="6">
        <v>11918792.34</v>
      </c>
      <c r="G36" s="7">
        <f t="shared" si="0"/>
        <v>1.7795725278224954E-3</v>
      </c>
      <c r="H36" s="80"/>
    </row>
    <row r="37" spans="1:8" x14ac:dyDescent="0.25">
      <c r="A37" s="88" t="s">
        <v>33</v>
      </c>
      <c r="B37" s="88" t="s">
        <v>79</v>
      </c>
      <c r="C37" s="8" t="s">
        <v>80</v>
      </c>
      <c r="D37" s="88" t="s">
        <v>65</v>
      </c>
      <c r="E37" s="32">
        <v>15000</v>
      </c>
      <c r="F37" s="6">
        <v>9092550</v>
      </c>
      <c r="G37" s="7">
        <f t="shared" ref="G37:G68" si="1">F37/$F$273</f>
        <v>1.3575915853109351E-3</v>
      </c>
      <c r="H37" s="80"/>
    </row>
    <row r="38" spans="1:8" x14ac:dyDescent="0.25">
      <c r="A38" s="52" t="s">
        <v>169</v>
      </c>
      <c r="B38" s="52" t="s">
        <v>121</v>
      </c>
      <c r="C38" s="8" t="s">
        <v>122</v>
      </c>
      <c r="D38" s="52" t="s">
        <v>69</v>
      </c>
      <c r="E38" s="32">
        <v>1310</v>
      </c>
      <c r="F38" s="6">
        <v>1217631.8999999999</v>
      </c>
      <c r="G38" s="7">
        <f t="shared" si="1"/>
        <v>1.8180233503760398E-4</v>
      </c>
      <c r="H38" s="80"/>
    </row>
    <row r="39" spans="1:8" ht="30" x14ac:dyDescent="0.25">
      <c r="A39" s="114" t="s">
        <v>156</v>
      </c>
      <c r="B39" s="114" t="s">
        <v>92</v>
      </c>
      <c r="C39" s="8" t="s">
        <v>93</v>
      </c>
      <c r="D39" s="114" t="s">
        <v>55</v>
      </c>
      <c r="E39" s="32">
        <v>35992</v>
      </c>
      <c r="F39" s="6">
        <v>33172386.719999999</v>
      </c>
      <c r="G39" s="7">
        <f t="shared" si="1"/>
        <v>4.9529068386483669E-3</v>
      </c>
      <c r="H39" s="80"/>
    </row>
    <row r="40" spans="1:8" x14ac:dyDescent="0.25">
      <c r="A40" s="21" t="s">
        <v>388</v>
      </c>
      <c r="B40" s="21" t="s">
        <v>79</v>
      </c>
      <c r="C40" s="133" t="s">
        <v>80</v>
      </c>
      <c r="D40" s="21" t="s">
        <v>387</v>
      </c>
      <c r="E40" s="32">
        <v>1900</v>
      </c>
      <c r="F40" s="6">
        <v>1952345</v>
      </c>
      <c r="G40" s="7">
        <f t="shared" si="1"/>
        <v>2.9150096987356437E-4</v>
      </c>
      <c r="H40" s="80"/>
    </row>
    <row r="41" spans="1:8" ht="30" x14ac:dyDescent="0.25">
      <c r="A41" s="51" t="s">
        <v>158</v>
      </c>
      <c r="B41" s="51" t="s">
        <v>96</v>
      </c>
      <c r="C41" s="8" t="s">
        <v>97</v>
      </c>
      <c r="D41" s="51" t="s">
        <v>45</v>
      </c>
      <c r="E41" s="32">
        <v>220</v>
      </c>
      <c r="F41" s="6">
        <v>193749.6</v>
      </c>
      <c r="G41" s="7">
        <f t="shared" si="1"/>
        <v>2.8928389353631223E-5</v>
      </c>
      <c r="H41" s="80"/>
    </row>
    <row r="42" spans="1:8" ht="30" x14ac:dyDescent="0.25">
      <c r="A42" s="64" t="s">
        <v>165</v>
      </c>
      <c r="B42" s="64" t="s">
        <v>115</v>
      </c>
      <c r="C42" s="8" t="s">
        <v>116</v>
      </c>
      <c r="D42" s="64" t="s">
        <v>70</v>
      </c>
      <c r="E42" s="32">
        <v>2492</v>
      </c>
      <c r="F42" s="6">
        <v>2678900</v>
      </c>
      <c r="G42" s="7">
        <f t="shared" si="1"/>
        <v>3.9998153410093583E-4</v>
      </c>
      <c r="H42" s="80"/>
    </row>
    <row r="43" spans="1:8" ht="30" x14ac:dyDescent="0.25">
      <c r="A43" s="96" t="s">
        <v>172</v>
      </c>
      <c r="B43" s="96" t="s">
        <v>225</v>
      </c>
      <c r="C43" s="8" t="s">
        <v>134</v>
      </c>
      <c r="D43" s="96" t="s">
        <v>40</v>
      </c>
      <c r="E43" s="32">
        <v>13949</v>
      </c>
      <c r="F43" s="6">
        <v>13079419.34</v>
      </c>
      <c r="G43" s="7">
        <f t="shared" si="1"/>
        <v>1.9528635681670273E-3</v>
      </c>
      <c r="H43" s="80"/>
    </row>
    <row r="44" spans="1:8" x14ac:dyDescent="0.25">
      <c r="A44" s="124" t="s">
        <v>36</v>
      </c>
      <c r="B44" s="124" t="s">
        <v>79</v>
      </c>
      <c r="C44" s="8" t="s">
        <v>80</v>
      </c>
      <c r="D44" s="124" t="s">
        <v>50</v>
      </c>
      <c r="E44" s="32">
        <v>40301</v>
      </c>
      <c r="F44" s="6">
        <v>48495012.229999997</v>
      </c>
      <c r="G44" s="7">
        <f t="shared" si="1"/>
        <v>7.2406993124039878E-3</v>
      </c>
      <c r="H44" s="80"/>
    </row>
    <row r="45" spans="1:8" x14ac:dyDescent="0.25">
      <c r="A45" s="21" t="s">
        <v>236</v>
      </c>
      <c r="B45" s="21" t="s">
        <v>182</v>
      </c>
      <c r="C45" s="8" t="s">
        <v>183</v>
      </c>
      <c r="D45" s="21" t="s">
        <v>180</v>
      </c>
      <c r="E45" s="32">
        <v>2780</v>
      </c>
      <c r="F45" s="6">
        <v>1275130.3999999999</v>
      </c>
      <c r="G45" s="7">
        <f t="shared" si="1"/>
        <v>1.9038732822081449E-4</v>
      </c>
      <c r="H45" s="80"/>
    </row>
    <row r="46" spans="1:8" x14ac:dyDescent="0.25">
      <c r="A46" s="107" t="s">
        <v>37</v>
      </c>
      <c r="B46" s="107" t="s">
        <v>81</v>
      </c>
      <c r="C46" s="8" t="s">
        <v>82</v>
      </c>
      <c r="D46" s="107" t="s">
        <v>48</v>
      </c>
      <c r="E46" s="32">
        <v>10250</v>
      </c>
      <c r="F46" s="6">
        <v>2879020</v>
      </c>
      <c r="G46" s="7">
        <f t="shared" si="1"/>
        <v>4.2986107592940249E-4</v>
      </c>
      <c r="H46" s="80"/>
    </row>
    <row r="47" spans="1:8" ht="30" x14ac:dyDescent="0.25">
      <c r="A47" s="21" t="s">
        <v>157</v>
      </c>
      <c r="B47" s="21" t="s">
        <v>94</v>
      </c>
      <c r="C47" s="8" t="s">
        <v>95</v>
      </c>
      <c r="D47" s="21" t="s">
        <v>41</v>
      </c>
      <c r="E47" s="32">
        <v>7959</v>
      </c>
      <c r="F47" s="6">
        <v>8196655.7400000002</v>
      </c>
      <c r="G47" s="7">
        <f t="shared" si="1"/>
        <v>1.223827293808071E-3</v>
      </c>
      <c r="H47" s="80"/>
    </row>
    <row r="48" spans="1:8" ht="30" x14ac:dyDescent="0.25">
      <c r="A48" s="21" t="s">
        <v>191</v>
      </c>
      <c r="B48" s="21" t="s">
        <v>142</v>
      </c>
      <c r="C48" s="8" t="s">
        <v>143</v>
      </c>
      <c r="D48" s="88" t="s">
        <v>38</v>
      </c>
      <c r="E48" s="32">
        <v>125306</v>
      </c>
      <c r="F48" s="6">
        <v>110761983.19</v>
      </c>
      <c r="G48" s="7">
        <f t="shared" si="1"/>
        <v>1.6537663950277452E-2</v>
      </c>
      <c r="H48" s="80"/>
    </row>
    <row r="49" spans="1:8" ht="30" customHeight="1" x14ac:dyDescent="0.25">
      <c r="A49" s="54" t="s">
        <v>159</v>
      </c>
      <c r="B49" s="54" t="s">
        <v>100</v>
      </c>
      <c r="C49" s="8" t="s">
        <v>101</v>
      </c>
      <c r="D49" s="54" t="s">
        <v>51</v>
      </c>
      <c r="E49" s="32">
        <v>15000</v>
      </c>
      <c r="F49" s="6">
        <v>17191650</v>
      </c>
      <c r="G49" s="7">
        <f t="shared" si="1"/>
        <v>2.5668530145680516E-3</v>
      </c>
      <c r="H49" s="80"/>
    </row>
    <row r="50" spans="1:8" ht="30" x14ac:dyDescent="0.25">
      <c r="A50" s="79" t="s">
        <v>235</v>
      </c>
      <c r="B50" s="79" t="s">
        <v>92</v>
      </c>
      <c r="C50" s="8" t="s">
        <v>93</v>
      </c>
      <c r="D50" s="79" t="s">
        <v>234</v>
      </c>
      <c r="E50" s="32">
        <v>56100</v>
      </c>
      <c r="F50" s="6">
        <v>51911013</v>
      </c>
      <c r="G50" s="7">
        <f t="shared" si="1"/>
        <v>7.7507359798699551E-3</v>
      </c>
      <c r="H50" s="80"/>
    </row>
    <row r="51" spans="1:8" x14ac:dyDescent="0.25">
      <c r="A51" s="21" t="s">
        <v>267</v>
      </c>
      <c r="B51" s="21" t="s">
        <v>110</v>
      </c>
      <c r="C51" s="8" t="s">
        <v>111</v>
      </c>
      <c r="D51" s="76" t="s">
        <v>268</v>
      </c>
      <c r="E51" s="42">
        <v>1829</v>
      </c>
      <c r="F51" s="6">
        <v>714517.14</v>
      </c>
      <c r="G51" s="7">
        <f t="shared" si="1"/>
        <v>1.0668321393057343E-4</v>
      </c>
      <c r="H51" s="80"/>
    </row>
    <row r="52" spans="1:8" x14ac:dyDescent="0.25">
      <c r="A52" s="21" t="s">
        <v>257</v>
      </c>
      <c r="B52" s="21" t="s">
        <v>79</v>
      </c>
      <c r="C52" s="8" t="s">
        <v>80</v>
      </c>
      <c r="D52" s="21" t="s">
        <v>259</v>
      </c>
      <c r="E52" s="32">
        <v>32509</v>
      </c>
      <c r="F52" s="6">
        <v>26890794.620000001</v>
      </c>
      <c r="G52" s="7">
        <f t="shared" si="1"/>
        <v>4.0150141047821091E-3</v>
      </c>
      <c r="H52" s="80"/>
    </row>
    <row r="53" spans="1:8" x14ac:dyDescent="0.25">
      <c r="A53" s="79" t="s">
        <v>256</v>
      </c>
      <c r="B53" s="79" t="s">
        <v>79</v>
      </c>
      <c r="C53" s="8" t="s">
        <v>80</v>
      </c>
      <c r="D53" s="79" t="s">
        <v>258</v>
      </c>
      <c r="E53" s="32">
        <v>181403</v>
      </c>
      <c r="F53" s="6">
        <v>135825496.25</v>
      </c>
      <c r="G53" s="7">
        <f t="shared" si="1"/>
        <v>2.0279850072826872E-2</v>
      </c>
      <c r="H53" s="80"/>
    </row>
    <row r="54" spans="1:8" x14ac:dyDescent="0.25">
      <c r="A54" s="21" t="s">
        <v>250</v>
      </c>
      <c r="B54" s="21" t="s">
        <v>249</v>
      </c>
      <c r="C54" s="8" t="s">
        <v>251</v>
      </c>
      <c r="D54" s="21" t="s">
        <v>248</v>
      </c>
      <c r="E54" s="32">
        <v>10000</v>
      </c>
      <c r="F54" s="6">
        <v>10707300</v>
      </c>
      <c r="G54" s="7">
        <f t="shared" si="1"/>
        <v>1.5986868789723209E-3</v>
      </c>
      <c r="H54" s="80"/>
    </row>
    <row r="55" spans="1:8" x14ac:dyDescent="0.25">
      <c r="A55" s="92" t="s">
        <v>263</v>
      </c>
      <c r="B55" s="92" t="s">
        <v>79</v>
      </c>
      <c r="C55" s="8" t="s">
        <v>80</v>
      </c>
      <c r="D55" s="92" t="s">
        <v>262</v>
      </c>
      <c r="E55" s="32">
        <v>49444</v>
      </c>
      <c r="F55" s="6">
        <v>51313319.920000002</v>
      </c>
      <c r="G55" s="7">
        <f t="shared" si="1"/>
        <v>7.661495547207328E-3</v>
      </c>
      <c r="H55" s="80"/>
    </row>
    <row r="56" spans="1:8" ht="30" x14ac:dyDescent="0.25">
      <c r="A56" s="89" t="s">
        <v>164</v>
      </c>
      <c r="B56" s="89" t="s">
        <v>112</v>
      </c>
      <c r="C56" s="8" t="s">
        <v>113</v>
      </c>
      <c r="D56" s="89" t="s">
        <v>264</v>
      </c>
      <c r="E56" s="32">
        <v>45000</v>
      </c>
      <c r="F56" s="6">
        <v>44739450</v>
      </c>
      <c r="G56" s="7">
        <f t="shared" si="1"/>
        <v>6.6799633602717956E-3</v>
      </c>
      <c r="H56" s="80"/>
    </row>
    <row r="57" spans="1:8" x14ac:dyDescent="0.25">
      <c r="A57" s="61" t="s">
        <v>265</v>
      </c>
      <c r="B57" s="61" t="s">
        <v>83</v>
      </c>
      <c r="C57" s="8" t="s">
        <v>84</v>
      </c>
      <c r="D57" s="61" t="s">
        <v>266</v>
      </c>
      <c r="E57" s="32">
        <v>36999</v>
      </c>
      <c r="F57" s="6">
        <v>36890962.920000002</v>
      </c>
      <c r="G57" s="7">
        <f t="shared" si="1"/>
        <v>5.5081204760171493E-3</v>
      </c>
      <c r="H57" s="80"/>
    </row>
    <row r="58" spans="1:8" ht="30" x14ac:dyDescent="0.25">
      <c r="A58" s="21" t="s">
        <v>272</v>
      </c>
      <c r="B58" s="21" t="s">
        <v>142</v>
      </c>
      <c r="C58" s="8" t="s">
        <v>143</v>
      </c>
      <c r="D58" s="21" t="s">
        <v>273</v>
      </c>
      <c r="E58" s="32">
        <v>10000</v>
      </c>
      <c r="F58" s="6">
        <v>9745300</v>
      </c>
      <c r="G58" s="7">
        <f t="shared" si="1"/>
        <v>1.4550524634267237E-3</v>
      </c>
      <c r="H58" s="80"/>
    </row>
    <row r="59" spans="1:8" x14ac:dyDescent="0.25">
      <c r="A59" s="126" t="s">
        <v>274</v>
      </c>
      <c r="B59" s="126" t="s">
        <v>249</v>
      </c>
      <c r="C59" s="8" t="s">
        <v>251</v>
      </c>
      <c r="D59" s="126" t="s">
        <v>275</v>
      </c>
      <c r="E59" s="32">
        <v>8000</v>
      </c>
      <c r="F59" s="6">
        <v>8034720</v>
      </c>
      <c r="G59" s="7">
        <f t="shared" si="1"/>
        <v>1.1996489722167574E-3</v>
      </c>
      <c r="H59" s="80"/>
    </row>
    <row r="60" spans="1:8" x14ac:dyDescent="0.25">
      <c r="A60" s="128" t="s">
        <v>276</v>
      </c>
      <c r="B60" s="128" t="s">
        <v>140</v>
      </c>
      <c r="C60" s="8" t="s">
        <v>141</v>
      </c>
      <c r="D60" s="128" t="s">
        <v>277</v>
      </c>
      <c r="E60" s="32">
        <v>67000</v>
      </c>
      <c r="F60" s="6">
        <v>65046950</v>
      </c>
      <c r="G60" s="7">
        <f t="shared" si="1"/>
        <v>9.7120380938395864E-3</v>
      </c>
      <c r="H60" s="80"/>
    </row>
    <row r="61" spans="1:8" ht="30" x14ac:dyDescent="0.25">
      <c r="A61" s="21" t="s">
        <v>280</v>
      </c>
      <c r="B61" s="21" t="s">
        <v>131</v>
      </c>
      <c r="C61" s="8" t="s">
        <v>132</v>
      </c>
      <c r="D61" s="21" t="s">
        <v>279</v>
      </c>
      <c r="E61" s="32">
        <v>10000</v>
      </c>
      <c r="F61" s="6">
        <v>9544800</v>
      </c>
      <c r="G61" s="7">
        <f t="shared" si="1"/>
        <v>1.4251161845110353E-3</v>
      </c>
      <c r="H61" s="80"/>
    </row>
    <row r="62" spans="1:8" ht="30" x14ac:dyDescent="0.25">
      <c r="A62" s="38" t="s">
        <v>290</v>
      </c>
      <c r="B62" s="38" t="s">
        <v>131</v>
      </c>
      <c r="C62" s="8" t="s">
        <v>132</v>
      </c>
      <c r="D62" s="38" t="s">
        <v>289</v>
      </c>
      <c r="E62" s="32">
        <v>19991</v>
      </c>
      <c r="F62" s="6">
        <v>19368280.350000001</v>
      </c>
      <c r="G62" s="7">
        <f t="shared" si="1"/>
        <v>2.8918416093508571E-3</v>
      </c>
      <c r="H62" s="80"/>
    </row>
    <row r="63" spans="1:8" x14ac:dyDescent="0.25">
      <c r="A63" s="128" t="s">
        <v>295</v>
      </c>
      <c r="B63" s="128" t="s">
        <v>108</v>
      </c>
      <c r="C63" s="8" t="s">
        <v>109</v>
      </c>
      <c r="D63" s="128" t="s">
        <v>294</v>
      </c>
      <c r="E63" s="32">
        <v>48000</v>
      </c>
      <c r="F63" s="6">
        <v>49015200</v>
      </c>
      <c r="G63" s="7">
        <f t="shared" si="1"/>
        <v>7.3183675726097245E-3</v>
      </c>
      <c r="H63" s="80"/>
    </row>
    <row r="64" spans="1:8" x14ac:dyDescent="0.25">
      <c r="A64" s="90" t="s">
        <v>324</v>
      </c>
      <c r="B64" s="90" t="s">
        <v>79</v>
      </c>
      <c r="C64" s="133" t="s">
        <v>80</v>
      </c>
      <c r="D64" s="90" t="s">
        <v>325</v>
      </c>
      <c r="E64" s="32">
        <v>51450</v>
      </c>
      <c r="F64" s="6">
        <v>45142230</v>
      </c>
      <c r="G64" s="7">
        <f t="shared" si="1"/>
        <v>6.7401016865643697E-3</v>
      </c>
      <c r="H64" s="80"/>
    </row>
    <row r="65" spans="1:8" ht="30" x14ac:dyDescent="0.25">
      <c r="A65" s="21" t="s">
        <v>304</v>
      </c>
      <c r="B65" s="21" t="s">
        <v>123</v>
      </c>
      <c r="C65" s="8" t="s">
        <v>124</v>
      </c>
      <c r="D65" s="21" t="s">
        <v>305</v>
      </c>
      <c r="E65" s="32">
        <v>38000</v>
      </c>
      <c r="F65" s="6">
        <v>38684000</v>
      </c>
      <c r="G65" s="7">
        <f t="shared" si="1"/>
        <v>5.7758354791745126E-3</v>
      </c>
      <c r="H65" s="80"/>
    </row>
    <row r="66" spans="1:8" x14ac:dyDescent="0.25">
      <c r="A66" s="21" t="s">
        <v>302</v>
      </c>
      <c r="B66" s="21" t="s">
        <v>121</v>
      </c>
      <c r="C66" s="133" t="s">
        <v>122</v>
      </c>
      <c r="D66" s="21" t="s">
        <v>303</v>
      </c>
      <c r="E66" s="32">
        <v>34000</v>
      </c>
      <c r="F66" s="6">
        <v>33766420</v>
      </c>
      <c r="G66" s="7">
        <f t="shared" si="1"/>
        <v>5.0416008334377999E-3</v>
      </c>
      <c r="H66" s="80"/>
    </row>
    <row r="67" spans="1:8" x14ac:dyDescent="0.25">
      <c r="A67" s="56" t="s">
        <v>306</v>
      </c>
      <c r="B67" s="56" t="s">
        <v>119</v>
      </c>
      <c r="C67" s="8" t="s">
        <v>120</v>
      </c>
      <c r="D67" s="56" t="s">
        <v>307</v>
      </c>
      <c r="E67" s="32">
        <v>37000</v>
      </c>
      <c r="F67" s="6">
        <v>35154440</v>
      </c>
      <c r="G67" s="7">
        <f t="shared" si="1"/>
        <v>5.248843496083953E-3</v>
      </c>
      <c r="H67" s="80"/>
    </row>
    <row r="68" spans="1:8" x14ac:dyDescent="0.25">
      <c r="A68" s="21" t="s">
        <v>299</v>
      </c>
      <c r="B68" s="21" t="s">
        <v>300</v>
      </c>
      <c r="C68" s="8" t="s">
        <v>301</v>
      </c>
      <c r="D68" s="21" t="s">
        <v>298</v>
      </c>
      <c r="E68" s="32">
        <v>22999</v>
      </c>
      <c r="F68" s="6">
        <v>22653555.02</v>
      </c>
      <c r="G68" s="7">
        <f t="shared" si="1"/>
        <v>3.3823598080329823E-3</v>
      </c>
      <c r="H68" s="80"/>
    </row>
    <row r="69" spans="1:8" ht="30" x14ac:dyDescent="0.25">
      <c r="A69" s="133" t="s">
        <v>380</v>
      </c>
      <c r="B69" s="133" t="s">
        <v>87</v>
      </c>
      <c r="C69" s="8" t="s">
        <v>88</v>
      </c>
      <c r="D69" s="133" t="s">
        <v>379</v>
      </c>
      <c r="E69" s="32">
        <v>83500</v>
      </c>
      <c r="F69" s="6">
        <v>84742480</v>
      </c>
      <c r="G69" s="7">
        <f t="shared" ref="G69:G100" si="2">F69/$F$273</f>
        <v>1.2652740734599228E-2</v>
      </c>
      <c r="H69" s="80"/>
    </row>
    <row r="70" spans="1:8" ht="30" x14ac:dyDescent="0.25">
      <c r="A70" s="21" t="s">
        <v>313</v>
      </c>
      <c r="B70" s="21" t="s">
        <v>104</v>
      </c>
      <c r="C70" s="8" t="s">
        <v>105</v>
      </c>
      <c r="D70" s="21" t="s">
        <v>314</v>
      </c>
      <c r="E70" s="32">
        <v>48000</v>
      </c>
      <c r="F70" s="6">
        <v>48089280</v>
      </c>
      <c r="G70" s="7">
        <f t="shared" si="2"/>
        <v>7.1801201941877084E-3</v>
      </c>
      <c r="H70" s="80"/>
    </row>
    <row r="71" spans="1:8" x14ac:dyDescent="0.25">
      <c r="A71" s="124" t="s">
        <v>315</v>
      </c>
      <c r="B71" s="124" t="s">
        <v>135</v>
      </c>
      <c r="C71" s="8" t="s">
        <v>136</v>
      </c>
      <c r="D71" s="124" t="s">
        <v>316</v>
      </c>
      <c r="E71" s="32">
        <v>20000</v>
      </c>
      <c r="F71" s="6">
        <v>19388200</v>
      </c>
      <c r="G71" s="7">
        <f t="shared" si="2"/>
        <v>2.8948157749284272E-3</v>
      </c>
      <c r="H71" s="80"/>
    </row>
    <row r="72" spans="1:8" ht="30" x14ac:dyDescent="0.25">
      <c r="A72" s="21" t="s">
        <v>335</v>
      </c>
      <c r="B72" s="21" t="s">
        <v>123</v>
      </c>
      <c r="C72" s="8" t="s">
        <v>124</v>
      </c>
      <c r="D72" s="21" t="s">
        <v>334</v>
      </c>
      <c r="E72" s="32">
        <v>65000</v>
      </c>
      <c r="F72" s="6">
        <v>64841400</v>
      </c>
      <c r="G72" s="7">
        <f t="shared" si="2"/>
        <v>9.6813478088963456E-3</v>
      </c>
      <c r="H72" s="80"/>
    </row>
    <row r="73" spans="1:8" x14ac:dyDescent="0.25">
      <c r="A73" s="128" t="s">
        <v>332</v>
      </c>
      <c r="B73" s="128" t="s">
        <v>331</v>
      </c>
      <c r="C73" s="8" t="s">
        <v>333</v>
      </c>
      <c r="D73" s="128" t="s">
        <v>330</v>
      </c>
      <c r="E73" s="32">
        <v>20673</v>
      </c>
      <c r="F73" s="6">
        <v>21619616.670000002</v>
      </c>
      <c r="G73" s="7">
        <f t="shared" si="2"/>
        <v>3.2279844123859667E-3</v>
      </c>
      <c r="H73" s="80"/>
    </row>
    <row r="74" spans="1:8" x14ac:dyDescent="0.25">
      <c r="A74" s="99" t="s">
        <v>329</v>
      </c>
      <c r="B74" s="99" t="s">
        <v>293</v>
      </c>
      <c r="C74" s="8" t="s">
        <v>292</v>
      </c>
      <c r="D74" s="99" t="s">
        <v>328</v>
      </c>
      <c r="E74" s="32">
        <v>33000</v>
      </c>
      <c r="F74" s="6">
        <v>33928290</v>
      </c>
      <c r="G74" s="7">
        <f t="shared" si="2"/>
        <v>5.0657693395130239E-3</v>
      </c>
      <c r="H74" s="80"/>
    </row>
    <row r="75" spans="1:8" ht="30" x14ac:dyDescent="0.25">
      <c r="A75" s="21" t="s">
        <v>350</v>
      </c>
      <c r="B75" s="21" t="s">
        <v>225</v>
      </c>
      <c r="C75" s="8" t="s">
        <v>134</v>
      </c>
      <c r="D75" s="21" t="s">
        <v>349</v>
      </c>
      <c r="E75" s="32">
        <v>38755</v>
      </c>
      <c r="F75" s="6">
        <v>37389273.799999997</v>
      </c>
      <c r="G75" s="7">
        <f t="shared" si="2"/>
        <v>5.5825223388121714E-3</v>
      </c>
      <c r="H75" s="80"/>
    </row>
    <row r="76" spans="1:8" ht="30" x14ac:dyDescent="0.25">
      <c r="A76" s="64" t="s">
        <v>344</v>
      </c>
      <c r="B76" s="64" t="s">
        <v>92</v>
      </c>
      <c r="C76" s="133" t="s">
        <v>93</v>
      </c>
      <c r="D76" s="64" t="s">
        <v>343</v>
      </c>
      <c r="E76" s="32">
        <v>104950</v>
      </c>
      <c r="F76" s="6">
        <v>104541744.5</v>
      </c>
      <c r="G76" s="7">
        <f t="shared" si="2"/>
        <v>1.5608931778975725E-2</v>
      </c>
      <c r="H76" s="80"/>
    </row>
    <row r="77" spans="1:8" ht="30" x14ac:dyDescent="0.25">
      <c r="A77" s="21" t="s">
        <v>346</v>
      </c>
      <c r="B77" s="21" t="s">
        <v>96</v>
      </c>
      <c r="C77" s="8" t="s">
        <v>97</v>
      </c>
      <c r="D77" s="21" t="s">
        <v>345</v>
      </c>
      <c r="E77" s="32">
        <v>87635</v>
      </c>
      <c r="F77" s="6">
        <v>88967928.349999994</v>
      </c>
      <c r="G77" s="7">
        <f t="shared" si="2"/>
        <v>1.3283634501928081E-2</v>
      </c>
      <c r="H77" s="80"/>
    </row>
    <row r="78" spans="1:8" x14ac:dyDescent="0.25">
      <c r="A78" s="118" t="s">
        <v>352</v>
      </c>
      <c r="B78" s="118" t="s">
        <v>108</v>
      </c>
      <c r="C78" s="8" t="s">
        <v>109</v>
      </c>
      <c r="D78" s="118" t="s">
        <v>351</v>
      </c>
      <c r="E78" s="32">
        <v>64000</v>
      </c>
      <c r="F78" s="6">
        <v>64180480</v>
      </c>
      <c r="G78" s="7">
        <f t="shared" si="2"/>
        <v>9.5826670834052892E-3</v>
      </c>
      <c r="H78" s="80"/>
    </row>
    <row r="79" spans="1:8" x14ac:dyDescent="0.25">
      <c r="A79" s="54" t="s">
        <v>354</v>
      </c>
      <c r="B79" s="54" t="s">
        <v>140</v>
      </c>
      <c r="C79" s="8" t="s">
        <v>141</v>
      </c>
      <c r="D79" s="54" t="s">
        <v>353</v>
      </c>
      <c r="E79" s="32">
        <v>15000</v>
      </c>
      <c r="F79" s="6">
        <v>14755200</v>
      </c>
      <c r="G79" s="7">
        <f t="shared" si="2"/>
        <v>2.2030712351958372E-3</v>
      </c>
      <c r="H79" s="80"/>
    </row>
    <row r="80" spans="1:8" ht="30" x14ac:dyDescent="0.25">
      <c r="A80" s="21" t="s">
        <v>361</v>
      </c>
      <c r="B80" s="21" t="s">
        <v>96</v>
      </c>
      <c r="C80" s="8" t="s">
        <v>97</v>
      </c>
      <c r="D80" s="21" t="s">
        <v>360</v>
      </c>
      <c r="E80" s="32">
        <v>65000</v>
      </c>
      <c r="F80" s="6">
        <v>67059850</v>
      </c>
      <c r="G80" s="7">
        <f t="shared" si="2"/>
        <v>1.0012580417178186E-2</v>
      </c>
      <c r="H80" s="80"/>
    </row>
    <row r="81" spans="1:8" ht="30" x14ac:dyDescent="0.25">
      <c r="A81" s="116" t="s">
        <v>370</v>
      </c>
      <c r="B81" s="116" t="s">
        <v>225</v>
      </c>
      <c r="C81" s="8" t="s">
        <v>134</v>
      </c>
      <c r="D81" s="116" t="s">
        <v>369</v>
      </c>
      <c r="E81" s="32">
        <v>13000</v>
      </c>
      <c r="F81" s="6">
        <v>12153960</v>
      </c>
      <c r="G81" s="7">
        <f t="shared" si="2"/>
        <v>1.8146849700255367E-3</v>
      </c>
      <c r="H81" s="80"/>
    </row>
    <row r="82" spans="1:8" x14ac:dyDescent="0.25">
      <c r="A82" s="90" t="s">
        <v>407</v>
      </c>
      <c r="B82" s="90" t="s">
        <v>140</v>
      </c>
      <c r="C82" s="8" t="s">
        <v>141</v>
      </c>
      <c r="D82" s="90" t="s">
        <v>406</v>
      </c>
      <c r="E82" s="32">
        <v>50000</v>
      </c>
      <c r="F82" s="6">
        <v>50327000</v>
      </c>
      <c r="G82" s="7">
        <f t="shared" si="2"/>
        <v>7.5142299700241885E-3</v>
      </c>
      <c r="H82" s="80"/>
    </row>
    <row r="83" spans="1:8" x14ac:dyDescent="0.25">
      <c r="A83" s="21" t="s">
        <v>377</v>
      </c>
      <c r="B83" s="21" t="s">
        <v>121</v>
      </c>
      <c r="C83" s="63" t="s">
        <v>122</v>
      </c>
      <c r="D83" s="21" t="s">
        <v>376</v>
      </c>
      <c r="E83" s="32">
        <v>93013</v>
      </c>
      <c r="F83" s="6">
        <v>94648168.540000007</v>
      </c>
      <c r="G83" s="7">
        <f t="shared" si="2"/>
        <v>1.41317405100874E-2</v>
      </c>
      <c r="H83" s="80"/>
    </row>
    <row r="84" spans="1:8" x14ac:dyDescent="0.25">
      <c r="A84" s="21" t="s">
        <v>501</v>
      </c>
      <c r="B84" s="21" t="s">
        <v>79</v>
      </c>
      <c r="C84" s="133" t="s">
        <v>80</v>
      </c>
      <c r="D84" s="21" t="s">
        <v>498</v>
      </c>
      <c r="E84" s="32">
        <v>226899</v>
      </c>
      <c r="F84" s="6">
        <v>205314098.13</v>
      </c>
      <c r="G84" s="7">
        <f t="shared" si="2"/>
        <v>3.0655062877519682E-2</v>
      </c>
      <c r="H84" s="80"/>
    </row>
    <row r="85" spans="1:8" x14ac:dyDescent="0.25">
      <c r="A85" s="99" t="s">
        <v>500</v>
      </c>
      <c r="B85" s="99" t="s">
        <v>79</v>
      </c>
      <c r="C85" s="133" t="s">
        <v>80</v>
      </c>
      <c r="D85" s="99" t="s">
        <v>482</v>
      </c>
      <c r="E85" s="32">
        <v>461479</v>
      </c>
      <c r="F85" s="6">
        <v>414158943.33999997</v>
      </c>
      <c r="G85" s="7">
        <f t="shared" si="2"/>
        <v>6.1837294978818076E-2</v>
      </c>
      <c r="H85" s="80"/>
    </row>
    <row r="86" spans="1:8" x14ac:dyDescent="0.25">
      <c r="A86" s="94" t="s">
        <v>516</v>
      </c>
      <c r="B86" s="94" t="s">
        <v>79</v>
      </c>
      <c r="C86" s="133" t="s">
        <v>80</v>
      </c>
      <c r="D86" s="94" t="s">
        <v>515</v>
      </c>
      <c r="E86" s="32">
        <v>113354</v>
      </c>
      <c r="F86" s="6">
        <v>102518491.14</v>
      </c>
      <c r="G86" s="7">
        <f t="shared" si="2"/>
        <v>1.5306843614875658E-2</v>
      </c>
      <c r="H86" s="80"/>
    </row>
    <row r="87" spans="1:8" x14ac:dyDescent="0.25">
      <c r="A87" s="89" t="s">
        <v>499</v>
      </c>
      <c r="B87" s="89" t="s">
        <v>79</v>
      </c>
      <c r="C87" s="133" t="s">
        <v>80</v>
      </c>
      <c r="D87" s="89" t="s">
        <v>497</v>
      </c>
      <c r="E87" s="32">
        <v>29205</v>
      </c>
      <c r="F87" s="6">
        <v>27902457</v>
      </c>
      <c r="G87" s="7">
        <f t="shared" si="2"/>
        <v>4.1660635171321793E-3</v>
      </c>
      <c r="H87" s="80"/>
    </row>
    <row r="88" spans="1:8" x14ac:dyDescent="0.25">
      <c r="A88" s="97" t="s">
        <v>382</v>
      </c>
      <c r="B88" s="97" t="s">
        <v>121</v>
      </c>
      <c r="C88" s="8" t="s">
        <v>122</v>
      </c>
      <c r="D88" s="97" t="s">
        <v>381</v>
      </c>
      <c r="E88" s="32">
        <v>57600</v>
      </c>
      <c r="F88" s="6">
        <v>57529728</v>
      </c>
      <c r="G88" s="7">
        <f t="shared" si="2"/>
        <v>8.5896557773151531E-3</v>
      </c>
      <c r="H88" s="80"/>
    </row>
    <row r="89" spans="1:8" x14ac:dyDescent="0.25">
      <c r="A89" s="56" t="s">
        <v>384</v>
      </c>
      <c r="B89" s="56" t="s">
        <v>85</v>
      </c>
      <c r="C89" s="8" t="s">
        <v>86</v>
      </c>
      <c r="D89" s="56" t="s">
        <v>383</v>
      </c>
      <c r="E89" s="32">
        <v>64000</v>
      </c>
      <c r="F89" s="6">
        <v>63802240</v>
      </c>
      <c r="G89" s="7">
        <f t="shared" si="2"/>
        <v>9.5261927784822467E-3</v>
      </c>
      <c r="H89" s="80"/>
    </row>
    <row r="90" spans="1:8" ht="30" x14ac:dyDescent="0.25">
      <c r="A90" s="57" t="s">
        <v>393</v>
      </c>
      <c r="B90" s="57" t="s">
        <v>394</v>
      </c>
      <c r="C90" s="8" t="s">
        <v>395</v>
      </c>
      <c r="D90" s="57" t="s">
        <v>392</v>
      </c>
      <c r="E90" s="32">
        <v>48000</v>
      </c>
      <c r="F90" s="6">
        <v>46007040</v>
      </c>
      <c r="G90" s="7">
        <f t="shared" si="2"/>
        <v>6.8692248455123816E-3</v>
      </c>
      <c r="H90" s="80"/>
    </row>
    <row r="91" spans="1:8" ht="30" x14ac:dyDescent="0.25">
      <c r="A91" s="97" t="s">
        <v>408</v>
      </c>
      <c r="B91" s="97" t="s">
        <v>326</v>
      </c>
      <c r="C91" s="8" t="s">
        <v>90</v>
      </c>
      <c r="D91" s="97" t="s">
        <v>409</v>
      </c>
      <c r="E91" s="32">
        <v>65000</v>
      </c>
      <c r="F91" s="6">
        <v>66287650</v>
      </c>
      <c r="G91" s="7">
        <f t="shared" si="2"/>
        <v>9.8972846836186124E-3</v>
      </c>
      <c r="H91" s="80"/>
    </row>
    <row r="92" spans="1:8" ht="30" x14ac:dyDescent="0.25">
      <c r="A92" s="21" t="s">
        <v>411</v>
      </c>
      <c r="B92" s="21" t="s">
        <v>338</v>
      </c>
      <c r="C92" s="8" t="s">
        <v>339</v>
      </c>
      <c r="D92" s="21" t="s">
        <v>410</v>
      </c>
      <c r="E92" s="32">
        <v>59000</v>
      </c>
      <c r="F92" s="6">
        <v>59803580</v>
      </c>
      <c r="G92" s="7">
        <f t="shared" si="2"/>
        <v>8.9291603542976765E-3</v>
      </c>
      <c r="H92" s="80"/>
    </row>
    <row r="93" spans="1:8" ht="30" x14ac:dyDescent="0.25">
      <c r="A93" s="50" t="s">
        <v>418</v>
      </c>
      <c r="B93" s="50" t="s">
        <v>131</v>
      </c>
      <c r="C93" s="8" t="s">
        <v>132</v>
      </c>
      <c r="D93" s="50" t="s">
        <v>417</v>
      </c>
      <c r="E93" s="32">
        <v>32790</v>
      </c>
      <c r="F93" s="6">
        <v>32738847.600000001</v>
      </c>
      <c r="G93" s="7">
        <f t="shared" si="2"/>
        <v>4.8881759258444669E-3</v>
      </c>
      <c r="H93" s="80"/>
    </row>
    <row r="94" spans="1:8" ht="30" x14ac:dyDescent="0.25">
      <c r="A94" s="101" t="s">
        <v>430</v>
      </c>
      <c r="B94" s="101" t="s">
        <v>431</v>
      </c>
      <c r="C94" s="8" t="s">
        <v>432</v>
      </c>
      <c r="D94" s="101" t="s">
        <v>428</v>
      </c>
      <c r="E94" s="32">
        <v>32000</v>
      </c>
      <c r="F94" s="6">
        <v>31878400</v>
      </c>
      <c r="G94" s="7">
        <f t="shared" si="2"/>
        <v>4.7597041086577599E-3</v>
      </c>
      <c r="H94" s="80"/>
    </row>
    <row r="95" spans="1:8" x14ac:dyDescent="0.25">
      <c r="A95" s="21" t="s">
        <v>433</v>
      </c>
      <c r="B95" s="21" t="s">
        <v>121</v>
      </c>
      <c r="C95" s="133" t="s">
        <v>122</v>
      </c>
      <c r="D95" s="21" t="s">
        <v>429</v>
      </c>
      <c r="E95" s="32">
        <v>33000</v>
      </c>
      <c r="F95" s="6">
        <v>34115730</v>
      </c>
      <c r="G95" s="7">
        <f t="shared" si="2"/>
        <v>5.0937556543257751E-3</v>
      </c>
      <c r="H95" s="80"/>
    </row>
    <row r="96" spans="1:8" ht="30" x14ac:dyDescent="0.25">
      <c r="A96" s="118" t="s">
        <v>666</v>
      </c>
      <c r="B96" s="118" t="s">
        <v>667</v>
      </c>
      <c r="C96" s="8" t="s">
        <v>99</v>
      </c>
      <c r="D96" s="118" t="s">
        <v>665</v>
      </c>
      <c r="E96" s="32">
        <v>85000</v>
      </c>
      <c r="F96" s="6">
        <v>85024650</v>
      </c>
      <c r="G96" s="7">
        <f t="shared" si="2"/>
        <v>1.2694871008023866E-2</v>
      </c>
      <c r="H96" s="80"/>
    </row>
    <row r="97" spans="1:8" ht="30" x14ac:dyDescent="0.25">
      <c r="A97" s="101" t="s">
        <v>442</v>
      </c>
      <c r="B97" s="101" t="s">
        <v>92</v>
      </c>
      <c r="C97" s="133" t="s">
        <v>93</v>
      </c>
      <c r="D97" s="101" t="s">
        <v>441</v>
      </c>
      <c r="E97" s="32">
        <v>36500</v>
      </c>
      <c r="F97" s="6">
        <v>36823025</v>
      </c>
      <c r="G97" s="7">
        <f t="shared" si="2"/>
        <v>5.4979767926152945E-3</v>
      </c>
      <c r="H97" s="80"/>
    </row>
    <row r="98" spans="1:8" x14ac:dyDescent="0.25">
      <c r="A98" s="57" t="s">
        <v>444</v>
      </c>
      <c r="B98" s="57" t="s">
        <v>300</v>
      </c>
      <c r="C98" s="8" t="s">
        <v>301</v>
      </c>
      <c r="D98" s="57" t="s">
        <v>443</v>
      </c>
      <c r="E98" s="32">
        <v>21500</v>
      </c>
      <c r="F98" s="6">
        <v>20049825</v>
      </c>
      <c r="G98" s="7">
        <f t="shared" si="2"/>
        <v>2.9936017626470924E-3</v>
      </c>
      <c r="H98" s="80"/>
    </row>
    <row r="99" spans="1:8" x14ac:dyDescent="0.25">
      <c r="A99" s="133" t="s">
        <v>447</v>
      </c>
      <c r="B99" s="133" t="s">
        <v>446</v>
      </c>
      <c r="C99" s="8" t="s">
        <v>448</v>
      </c>
      <c r="D99" s="133" t="s">
        <v>445</v>
      </c>
      <c r="E99" s="32">
        <v>45000</v>
      </c>
      <c r="F99" s="6">
        <v>45215100</v>
      </c>
      <c r="G99" s="7">
        <f t="shared" si="2"/>
        <v>6.7509817695797615E-3</v>
      </c>
      <c r="H99" s="80"/>
    </row>
    <row r="100" spans="1:8" x14ac:dyDescent="0.25">
      <c r="A100" s="96" t="s">
        <v>670</v>
      </c>
      <c r="B100" s="96" t="s">
        <v>671</v>
      </c>
      <c r="C100" s="8" t="s">
        <v>669</v>
      </c>
      <c r="D100" s="96" t="s">
        <v>668</v>
      </c>
      <c r="E100" s="32">
        <v>103673</v>
      </c>
      <c r="F100" s="6">
        <v>104079398.16</v>
      </c>
      <c r="G100" s="7">
        <f t="shared" si="2"/>
        <v>1.5539899714188255E-2</v>
      </c>
      <c r="H100" s="80"/>
    </row>
    <row r="101" spans="1:8" x14ac:dyDescent="0.25">
      <c r="A101" s="21" t="s">
        <v>450</v>
      </c>
      <c r="B101" s="21" t="s">
        <v>127</v>
      </c>
      <c r="C101" s="128" t="s">
        <v>128</v>
      </c>
      <c r="D101" s="55" t="s">
        <v>449</v>
      </c>
      <c r="E101" s="32">
        <v>60000</v>
      </c>
      <c r="F101" s="6">
        <v>60723600</v>
      </c>
      <c r="G101" s="7">
        <f t="shared" ref="G101:G132" si="3">F101/$F$273</f>
        <v>9.0665268147865127E-3</v>
      </c>
      <c r="H101" s="80"/>
    </row>
    <row r="102" spans="1:8" ht="29.25" customHeight="1" x14ac:dyDescent="0.25">
      <c r="A102" s="21" t="s">
        <v>457</v>
      </c>
      <c r="B102" s="21" t="s">
        <v>131</v>
      </c>
      <c r="C102" s="8" t="s">
        <v>132</v>
      </c>
      <c r="D102" s="21" t="s">
        <v>456</v>
      </c>
      <c r="E102" s="32">
        <v>30000</v>
      </c>
      <c r="F102" s="6">
        <v>30038100</v>
      </c>
      <c r="G102" s="7">
        <f t="shared" si="3"/>
        <v>4.4849323675677779E-3</v>
      </c>
      <c r="H102" s="80"/>
    </row>
    <row r="103" spans="1:8" ht="36" customHeight="1" x14ac:dyDescent="0.25">
      <c r="A103" s="21" t="s">
        <v>459</v>
      </c>
      <c r="B103" s="21" t="s">
        <v>123</v>
      </c>
      <c r="C103" s="8" t="s">
        <v>124</v>
      </c>
      <c r="D103" s="21" t="s">
        <v>458</v>
      </c>
      <c r="E103" s="32">
        <v>33000</v>
      </c>
      <c r="F103" s="6">
        <v>33532290</v>
      </c>
      <c r="G103" s="7">
        <f t="shared" si="3"/>
        <v>5.0066433223029862E-3</v>
      </c>
      <c r="H103" s="80"/>
    </row>
    <row r="104" spans="1:8" ht="26.25" customHeight="1" x14ac:dyDescent="0.25">
      <c r="A104" s="44" t="s">
        <v>464</v>
      </c>
      <c r="B104" s="44" t="s">
        <v>249</v>
      </c>
      <c r="C104" s="8" t="s">
        <v>251</v>
      </c>
      <c r="D104" s="44" t="s">
        <v>463</v>
      </c>
      <c r="E104" s="32">
        <v>60716</v>
      </c>
      <c r="F104" s="6">
        <v>61535666</v>
      </c>
      <c r="G104" s="7">
        <f t="shared" si="3"/>
        <v>9.1877748660281443E-3</v>
      </c>
      <c r="H104" s="80"/>
    </row>
    <row r="105" spans="1:8" ht="27.75" customHeight="1" x14ac:dyDescent="0.25">
      <c r="A105" s="67" t="s">
        <v>637</v>
      </c>
      <c r="B105" s="67" t="s">
        <v>79</v>
      </c>
      <c r="C105" s="8" t="s">
        <v>80</v>
      </c>
      <c r="D105" s="67" t="s">
        <v>636</v>
      </c>
      <c r="E105" s="32">
        <v>366</v>
      </c>
      <c r="F105" s="6">
        <v>33953431.960000001</v>
      </c>
      <c r="G105" s="7">
        <f t="shared" si="3"/>
        <v>5.0695232384010396E-3</v>
      </c>
      <c r="H105" s="80"/>
    </row>
    <row r="106" spans="1:8" ht="31.5" customHeight="1" x14ac:dyDescent="0.25">
      <c r="A106" s="67" t="s">
        <v>673</v>
      </c>
      <c r="B106" s="67" t="s">
        <v>123</v>
      </c>
      <c r="C106" s="8" t="s">
        <v>124</v>
      </c>
      <c r="D106" s="67" t="s">
        <v>672</v>
      </c>
      <c r="E106" s="32">
        <v>102866</v>
      </c>
      <c r="F106" s="6">
        <v>105260720.48</v>
      </c>
      <c r="G106" s="7">
        <f t="shared" si="3"/>
        <v>1.571628073394311E-2</v>
      </c>
      <c r="H106" s="80"/>
    </row>
    <row r="107" spans="1:8" ht="31.5" customHeight="1" x14ac:dyDescent="0.25">
      <c r="A107" s="122" t="s">
        <v>469</v>
      </c>
      <c r="B107" s="122" t="s">
        <v>471</v>
      </c>
      <c r="C107" s="8" t="s">
        <v>114</v>
      </c>
      <c r="D107" s="122" t="s">
        <v>470</v>
      </c>
      <c r="E107" s="32">
        <v>50000</v>
      </c>
      <c r="F107" s="6">
        <v>51375500</v>
      </c>
      <c r="G107" s="7">
        <f t="shared" si="3"/>
        <v>7.6707795383189475E-3</v>
      </c>
      <c r="H107" s="80"/>
    </row>
    <row r="108" spans="1:8" ht="31.5" customHeight="1" x14ac:dyDescent="0.25">
      <c r="A108" s="49" t="s">
        <v>473</v>
      </c>
      <c r="B108" s="49" t="s">
        <v>338</v>
      </c>
      <c r="C108" s="8" t="s">
        <v>339</v>
      </c>
      <c r="D108" s="49" t="s">
        <v>472</v>
      </c>
      <c r="E108" s="32">
        <v>55000</v>
      </c>
      <c r="F108" s="6">
        <v>60937800</v>
      </c>
      <c r="G108" s="7">
        <f t="shared" si="3"/>
        <v>9.0985086150046687E-3</v>
      </c>
      <c r="H108" s="80"/>
    </row>
    <row r="109" spans="1:8" ht="31.5" customHeight="1" x14ac:dyDescent="0.25">
      <c r="A109" s="89" t="s">
        <v>496</v>
      </c>
      <c r="B109" s="89" t="s">
        <v>121</v>
      </c>
      <c r="C109" s="133" t="s">
        <v>122</v>
      </c>
      <c r="D109" s="89" t="s">
        <v>495</v>
      </c>
      <c r="E109" s="32">
        <v>49000</v>
      </c>
      <c r="F109" s="6">
        <v>51367190</v>
      </c>
      <c r="G109" s="7">
        <f t="shared" si="3"/>
        <v>7.6695387878062829E-3</v>
      </c>
      <c r="H109" s="80"/>
    </row>
    <row r="110" spans="1:8" ht="31.5" customHeight="1" x14ac:dyDescent="0.25">
      <c r="A110" s="93" t="s">
        <v>494</v>
      </c>
      <c r="B110" s="93" t="s">
        <v>131</v>
      </c>
      <c r="C110" s="8" t="s">
        <v>132</v>
      </c>
      <c r="D110" s="93" t="s">
        <v>493</v>
      </c>
      <c r="E110" s="32">
        <v>23030</v>
      </c>
      <c r="F110" s="6">
        <v>23972848.199999999</v>
      </c>
      <c r="G110" s="7">
        <f t="shared" si="3"/>
        <v>3.5793409980980468E-3</v>
      </c>
      <c r="H110" s="80"/>
    </row>
    <row r="111" spans="1:8" ht="31.5" customHeight="1" x14ac:dyDescent="0.25">
      <c r="A111" s="122" t="s">
        <v>492</v>
      </c>
      <c r="B111" s="122" t="s">
        <v>394</v>
      </c>
      <c r="C111" s="8" t="s">
        <v>395</v>
      </c>
      <c r="D111" s="122" t="s">
        <v>491</v>
      </c>
      <c r="E111" s="32">
        <v>56000</v>
      </c>
      <c r="F111" s="6">
        <v>59726800</v>
      </c>
      <c r="G111" s="7">
        <f t="shared" si="3"/>
        <v>8.9176964765163968E-3</v>
      </c>
      <c r="H111" s="80"/>
    </row>
    <row r="112" spans="1:8" ht="30.75" customHeight="1" x14ac:dyDescent="0.25">
      <c r="A112" s="21" t="s">
        <v>490</v>
      </c>
      <c r="B112" s="21" t="s">
        <v>140</v>
      </c>
      <c r="C112" s="133" t="s">
        <v>141</v>
      </c>
      <c r="D112" s="21" t="s">
        <v>489</v>
      </c>
      <c r="E112" s="32">
        <v>64760</v>
      </c>
      <c r="F112" s="6">
        <v>65801988.399999999</v>
      </c>
      <c r="G112" s="7">
        <f t="shared" si="3"/>
        <v>9.8247714610937269E-3</v>
      </c>
      <c r="H112" s="80"/>
    </row>
    <row r="113" spans="1:8" ht="30.75" customHeight="1" x14ac:dyDescent="0.25">
      <c r="A113" s="64" t="s">
        <v>488</v>
      </c>
      <c r="B113" s="64" t="s">
        <v>446</v>
      </c>
      <c r="C113" s="8" t="s">
        <v>448</v>
      </c>
      <c r="D113" s="64" t="s">
        <v>487</v>
      </c>
      <c r="E113" s="32">
        <v>9975</v>
      </c>
      <c r="F113" s="6">
        <v>10180983.75</v>
      </c>
      <c r="G113" s="7">
        <f t="shared" si="3"/>
        <v>1.5201035869131729E-3</v>
      </c>
      <c r="H113" s="80"/>
    </row>
    <row r="114" spans="1:8" ht="30.75" customHeight="1" x14ac:dyDescent="0.25">
      <c r="A114" s="107" t="s">
        <v>486</v>
      </c>
      <c r="B114" s="107" t="s">
        <v>140</v>
      </c>
      <c r="C114" s="8" t="s">
        <v>141</v>
      </c>
      <c r="D114" s="107" t="s">
        <v>485</v>
      </c>
      <c r="E114" s="32">
        <v>65000</v>
      </c>
      <c r="F114" s="6">
        <v>65993200</v>
      </c>
      <c r="G114" s="7">
        <f t="shared" si="3"/>
        <v>9.8533209064279662E-3</v>
      </c>
      <c r="H114" s="80"/>
    </row>
    <row r="115" spans="1:8" ht="30.75" customHeight="1" x14ac:dyDescent="0.25">
      <c r="A115" s="62" t="s">
        <v>484</v>
      </c>
      <c r="B115" s="62" t="s">
        <v>92</v>
      </c>
      <c r="C115" s="133" t="s">
        <v>93</v>
      </c>
      <c r="D115" s="62" t="s">
        <v>483</v>
      </c>
      <c r="E115" s="32">
        <v>23000</v>
      </c>
      <c r="F115" s="6">
        <v>25471350</v>
      </c>
      <c r="G115" s="7">
        <f t="shared" si="3"/>
        <v>3.8030794910679281E-3</v>
      </c>
      <c r="H115" s="80"/>
    </row>
    <row r="116" spans="1:8" ht="30.75" customHeight="1" x14ac:dyDescent="0.25">
      <c r="A116" s="21" t="s">
        <v>514</v>
      </c>
      <c r="B116" s="21" t="s">
        <v>225</v>
      </c>
      <c r="C116" s="8" t="s">
        <v>134</v>
      </c>
      <c r="D116" s="21" t="s">
        <v>513</v>
      </c>
      <c r="E116" s="32">
        <v>40000</v>
      </c>
      <c r="F116" s="6">
        <v>41664400</v>
      </c>
      <c r="G116" s="7">
        <f t="shared" si="3"/>
        <v>6.2208334127421818E-3</v>
      </c>
      <c r="H116" s="80"/>
    </row>
    <row r="117" spans="1:8" ht="30.75" customHeight="1" x14ac:dyDescent="0.25">
      <c r="A117" s="21" t="s">
        <v>512</v>
      </c>
      <c r="B117" s="21" t="s">
        <v>92</v>
      </c>
      <c r="C117" s="132" t="s">
        <v>93</v>
      </c>
      <c r="D117" s="27" t="s">
        <v>511</v>
      </c>
      <c r="E117" s="32">
        <v>1680</v>
      </c>
      <c r="F117" s="6">
        <v>1830124.8</v>
      </c>
      <c r="G117" s="7">
        <f t="shared" si="3"/>
        <v>2.7325250106393235E-4</v>
      </c>
      <c r="H117" s="80"/>
    </row>
    <row r="118" spans="1:8" ht="30.75" customHeight="1" x14ac:dyDescent="0.25">
      <c r="A118" s="107" t="s">
        <v>536</v>
      </c>
      <c r="B118" s="107" t="s">
        <v>121</v>
      </c>
      <c r="C118" s="133" t="s">
        <v>122</v>
      </c>
      <c r="D118" s="107" t="s">
        <v>535</v>
      </c>
      <c r="E118" s="32">
        <v>33000</v>
      </c>
      <c r="F118" s="6">
        <v>34690920</v>
      </c>
      <c r="G118" s="7">
        <f t="shared" si="3"/>
        <v>5.1796361943233556E-3</v>
      </c>
      <c r="H118" s="80"/>
    </row>
    <row r="119" spans="1:8" ht="30.75" customHeight="1" x14ac:dyDescent="0.25">
      <c r="A119" s="57" t="s">
        <v>538</v>
      </c>
      <c r="B119" s="57" t="s">
        <v>92</v>
      </c>
      <c r="C119" s="132" t="s">
        <v>93</v>
      </c>
      <c r="D119" s="57" t="s">
        <v>537</v>
      </c>
      <c r="E119" s="32">
        <v>18000</v>
      </c>
      <c r="F119" s="6">
        <v>19447380</v>
      </c>
      <c r="G119" s="7">
        <f t="shared" si="3"/>
        <v>2.9036518297225942E-3</v>
      </c>
      <c r="H119" s="80"/>
    </row>
    <row r="120" spans="1:8" ht="30.75" customHeight="1" x14ac:dyDescent="0.25">
      <c r="A120" s="52" t="s">
        <v>552</v>
      </c>
      <c r="B120" s="52" t="s">
        <v>112</v>
      </c>
      <c r="C120" s="8" t="s">
        <v>113</v>
      </c>
      <c r="D120" s="52" t="s">
        <v>551</v>
      </c>
      <c r="E120" s="32">
        <v>20000</v>
      </c>
      <c r="F120" s="6">
        <v>20748000</v>
      </c>
      <c r="G120" s="7">
        <f t="shared" si="3"/>
        <v>3.0978449623077445E-3</v>
      </c>
      <c r="H120" s="80"/>
    </row>
    <row r="121" spans="1:8" ht="30.75" customHeight="1" x14ac:dyDescent="0.25">
      <c r="A121" s="107" t="s">
        <v>560</v>
      </c>
      <c r="B121" s="107" t="s">
        <v>131</v>
      </c>
      <c r="C121" s="8" t="s">
        <v>132</v>
      </c>
      <c r="D121" s="107" t="s">
        <v>559</v>
      </c>
      <c r="E121" s="32">
        <v>54000</v>
      </c>
      <c r="F121" s="6">
        <v>56064960</v>
      </c>
      <c r="G121" s="7">
        <f t="shared" si="3"/>
        <v>8.370954014747696E-3</v>
      </c>
      <c r="H121" s="80"/>
    </row>
    <row r="122" spans="1:8" ht="30.75" customHeight="1" x14ac:dyDescent="0.25">
      <c r="A122" s="94" t="s">
        <v>562</v>
      </c>
      <c r="B122" s="94" t="s">
        <v>92</v>
      </c>
      <c r="C122" s="133" t="s">
        <v>93</v>
      </c>
      <c r="D122" s="94" t="s">
        <v>561</v>
      </c>
      <c r="E122" s="32">
        <v>5000</v>
      </c>
      <c r="F122" s="6">
        <v>5188300</v>
      </c>
      <c r="G122" s="7">
        <f t="shared" si="3"/>
        <v>7.7465534113848418E-4</v>
      </c>
      <c r="H122" s="80"/>
    </row>
    <row r="123" spans="1:8" ht="30.75" customHeight="1" x14ac:dyDescent="0.25">
      <c r="A123" s="93" t="s">
        <v>652</v>
      </c>
      <c r="B123" s="93" t="s">
        <v>79</v>
      </c>
      <c r="C123" s="133" t="s">
        <v>80</v>
      </c>
      <c r="D123" s="93" t="s">
        <v>651</v>
      </c>
      <c r="E123" s="32">
        <v>92200</v>
      </c>
      <c r="F123" s="6">
        <v>85522876</v>
      </c>
      <c r="G123" s="7">
        <f t="shared" si="3"/>
        <v>1.2769260197545301E-2</v>
      </c>
      <c r="H123" s="80"/>
    </row>
    <row r="124" spans="1:8" ht="15" customHeight="1" x14ac:dyDescent="0.25">
      <c r="A124" s="55" t="s">
        <v>578</v>
      </c>
      <c r="B124" s="55" t="s">
        <v>225</v>
      </c>
      <c r="C124" s="8" t="s">
        <v>134</v>
      </c>
      <c r="D124" s="55" t="s">
        <v>577</v>
      </c>
      <c r="E124" s="32">
        <v>22000</v>
      </c>
      <c r="F124" s="6">
        <v>23750760</v>
      </c>
      <c r="G124" s="7">
        <f t="shared" si="3"/>
        <v>3.546181425534041E-3</v>
      </c>
      <c r="H124" s="80"/>
    </row>
    <row r="125" spans="1:8" ht="15" customHeight="1" x14ac:dyDescent="0.25">
      <c r="A125" s="107" t="s">
        <v>580</v>
      </c>
      <c r="B125" s="107" t="s">
        <v>522</v>
      </c>
      <c r="C125" s="8" t="s">
        <v>523</v>
      </c>
      <c r="D125" s="107" t="s">
        <v>579</v>
      </c>
      <c r="E125" s="32">
        <v>97000</v>
      </c>
      <c r="F125" s="6">
        <v>96967020</v>
      </c>
      <c r="G125" s="7">
        <f t="shared" si="3"/>
        <v>1.4477963872035584E-2</v>
      </c>
      <c r="H125" s="80"/>
    </row>
    <row r="126" spans="1:8" ht="33" customHeight="1" x14ac:dyDescent="0.25">
      <c r="A126" s="126" t="s">
        <v>583</v>
      </c>
      <c r="B126" s="126" t="s">
        <v>584</v>
      </c>
      <c r="C126" s="8" t="s">
        <v>582</v>
      </c>
      <c r="D126" s="126" t="s">
        <v>581</v>
      </c>
      <c r="E126" s="32">
        <v>18000</v>
      </c>
      <c r="F126" s="6">
        <v>18598500</v>
      </c>
      <c r="G126" s="7">
        <f t="shared" si="3"/>
        <v>2.7769071491941673E-3</v>
      </c>
      <c r="H126" s="80"/>
    </row>
    <row r="127" spans="1:8" x14ac:dyDescent="0.25">
      <c r="A127" s="83" t="s">
        <v>618</v>
      </c>
      <c r="B127" s="83" t="s">
        <v>249</v>
      </c>
      <c r="C127" s="8" t="s">
        <v>251</v>
      </c>
      <c r="D127" s="83" t="s">
        <v>617</v>
      </c>
      <c r="E127" s="32">
        <v>14650</v>
      </c>
      <c r="F127" s="6">
        <v>14621872</v>
      </c>
      <c r="G127" s="7">
        <f t="shared" si="3"/>
        <v>2.1831642816034637E-3</v>
      </c>
      <c r="H127" s="80"/>
    </row>
    <row r="128" spans="1:8" ht="30" x14ac:dyDescent="0.25">
      <c r="A128" s="64" t="s">
        <v>625</v>
      </c>
      <c r="B128" s="64" t="s">
        <v>123</v>
      </c>
      <c r="C128" s="8" t="s">
        <v>124</v>
      </c>
      <c r="D128" s="64" t="s">
        <v>624</v>
      </c>
      <c r="E128" s="32">
        <v>830</v>
      </c>
      <c r="F128" s="6">
        <v>825194.3</v>
      </c>
      <c r="G128" s="7">
        <f t="shared" si="3"/>
        <v>1.2320821308945757E-4</v>
      </c>
      <c r="H128" s="80"/>
    </row>
    <row r="129" spans="1:8" ht="30" x14ac:dyDescent="0.25">
      <c r="A129" s="132" t="s">
        <v>614</v>
      </c>
      <c r="B129" s="132" t="s">
        <v>615</v>
      </c>
      <c r="C129" s="8" t="s">
        <v>616</v>
      </c>
      <c r="D129" s="132" t="s">
        <v>613</v>
      </c>
      <c r="E129" s="32">
        <v>70000</v>
      </c>
      <c r="F129" s="6">
        <v>68644800</v>
      </c>
      <c r="G129" s="7">
        <f t="shared" si="3"/>
        <v>1.0249226328736392E-2</v>
      </c>
      <c r="H129" s="80"/>
    </row>
    <row r="130" spans="1:8" x14ac:dyDescent="0.25">
      <c r="A130" s="92" t="s">
        <v>640</v>
      </c>
      <c r="B130" s="92" t="s">
        <v>639</v>
      </c>
      <c r="C130" s="8" t="s">
        <v>641</v>
      </c>
      <c r="D130" s="92" t="s">
        <v>638</v>
      </c>
      <c r="E130" s="32">
        <v>65000</v>
      </c>
      <c r="F130" s="6">
        <v>65622050</v>
      </c>
      <c r="G130" s="7">
        <f t="shared" si="3"/>
        <v>9.797905196105983E-3</v>
      </c>
      <c r="H130" s="80"/>
    </row>
    <row r="131" spans="1:8" x14ac:dyDescent="0.25">
      <c r="A131" s="66" t="s">
        <v>654</v>
      </c>
      <c r="B131" s="66" t="s">
        <v>584</v>
      </c>
      <c r="C131" s="8" t="s">
        <v>582</v>
      </c>
      <c r="D131" s="66" t="s">
        <v>653</v>
      </c>
      <c r="E131" s="32">
        <v>38000</v>
      </c>
      <c r="F131" s="6">
        <v>38661580</v>
      </c>
      <c r="G131" s="7">
        <f t="shared" si="3"/>
        <v>5.7724879910284292E-3</v>
      </c>
      <c r="H131" s="80"/>
    </row>
    <row r="132" spans="1:8" ht="30" x14ac:dyDescent="0.25">
      <c r="A132" s="68" t="s">
        <v>675</v>
      </c>
      <c r="B132" s="68" t="s">
        <v>676</v>
      </c>
      <c r="C132" s="8" t="s">
        <v>677</v>
      </c>
      <c r="D132" s="68" t="s">
        <v>674</v>
      </c>
      <c r="E132" s="32">
        <v>38000</v>
      </c>
      <c r="F132" s="6">
        <v>39099720</v>
      </c>
      <c r="G132" s="7">
        <f t="shared" si="3"/>
        <v>5.8379058525951108E-3</v>
      </c>
      <c r="H132" s="80"/>
    </row>
    <row r="133" spans="1:8" ht="30" x14ac:dyDescent="0.25">
      <c r="A133" s="57" t="s">
        <v>679</v>
      </c>
      <c r="B133" s="57" t="s">
        <v>431</v>
      </c>
      <c r="C133" s="8" t="s">
        <v>432</v>
      </c>
      <c r="D133" s="57" t="s">
        <v>678</v>
      </c>
      <c r="E133" s="32">
        <v>54000</v>
      </c>
      <c r="F133" s="6">
        <v>54076140</v>
      </c>
      <c r="G133" s="7">
        <f t="shared" ref="G133:G134" si="4">F133/$F$273</f>
        <v>8.0740070310414656E-3</v>
      </c>
      <c r="H133" s="80"/>
    </row>
    <row r="134" spans="1:8" x14ac:dyDescent="0.25">
      <c r="A134" s="21" t="s">
        <v>144</v>
      </c>
      <c r="B134" s="21"/>
      <c r="C134" s="55"/>
      <c r="D134" s="21"/>
      <c r="E134" s="32"/>
      <c r="F134" s="6">
        <f>SUM(F5:F133)</f>
        <v>5551973743.4099998</v>
      </c>
      <c r="G134" s="7">
        <f t="shared" si="4"/>
        <v>0.82895478561247049</v>
      </c>
      <c r="H134" s="80"/>
    </row>
    <row r="135" spans="1:8" x14ac:dyDescent="0.25">
      <c r="A135" s="10"/>
      <c r="B135" s="10"/>
      <c r="C135" s="10"/>
      <c r="D135" s="10"/>
      <c r="E135" s="11"/>
      <c r="F135" s="12"/>
      <c r="G135" s="13"/>
    </row>
    <row r="136" spans="1:8" x14ac:dyDescent="0.25">
      <c r="A136" s="14" t="s">
        <v>194</v>
      </c>
      <c r="B136" s="10"/>
      <c r="C136" s="10"/>
      <c r="D136" s="10"/>
      <c r="E136" s="11"/>
      <c r="F136" s="12"/>
      <c r="G136" s="13"/>
    </row>
    <row r="137" spans="1:8" ht="30" x14ac:dyDescent="0.25">
      <c r="A137" s="21" t="s">
        <v>0</v>
      </c>
      <c r="B137" s="21" t="s">
        <v>20</v>
      </c>
      <c r="C137" s="55" t="s">
        <v>1</v>
      </c>
      <c r="D137" s="21" t="s">
        <v>22</v>
      </c>
      <c r="E137" s="55" t="s">
        <v>10</v>
      </c>
      <c r="F137" s="55" t="s">
        <v>6</v>
      </c>
      <c r="G137" s="55" t="s">
        <v>2</v>
      </c>
    </row>
    <row r="138" spans="1:8" ht="30" x14ac:dyDescent="0.25">
      <c r="A138" s="126" t="s">
        <v>174</v>
      </c>
      <c r="B138" s="126" t="s">
        <v>112</v>
      </c>
      <c r="C138" s="126" t="s">
        <v>113</v>
      </c>
      <c r="D138" s="126" t="s">
        <v>74</v>
      </c>
      <c r="E138" s="5">
        <v>88090</v>
      </c>
      <c r="F138" s="6">
        <v>18688293.5</v>
      </c>
      <c r="G138" s="7">
        <f t="shared" ref="G138:G147" si="5">F138/$F$273</f>
        <v>2.7903140482506057E-3</v>
      </c>
      <c r="H138" s="80"/>
    </row>
    <row r="139" spans="1:8" ht="26.25" customHeight="1" x14ac:dyDescent="0.25">
      <c r="A139" s="21" t="s">
        <v>173</v>
      </c>
      <c r="B139" s="21" t="s">
        <v>137</v>
      </c>
      <c r="C139" s="21" t="s">
        <v>138</v>
      </c>
      <c r="D139" s="21" t="s">
        <v>73</v>
      </c>
      <c r="E139" s="5">
        <v>7731</v>
      </c>
      <c r="F139" s="6">
        <v>42764026.5</v>
      </c>
      <c r="G139" s="7">
        <f t="shared" si="5"/>
        <v>6.3850165828523179E-3</v>
      </c>
      <c r="H139" s="80"/>
    </row>
    <row r="140" spans="1:8" ht="30.75" customHeight="1" x14ac:dyDescent="0.25">
      <c r="A140" s="21" t="s">
        <v>178</v>
      </c>
      <c r="B140" s="21" t="s">
        <v>135</v>
      </c>
      <c r="C140" s="89" t="s">
        <v>136</v>
      </c>
      <c r="D140" s="89" t="s">
        <v>77</v>
      </c>
      <c r="E140" s="5">
        <v>455569</v>
      </c>
      <c r="F140" s="6">
        <v>138547644.28</v>
      </c>
      <c r="G140" s="7">
        <f t="shared" si="5"/>
        <v>2.0686288889165384E-2</v>
      </c>
      <c r="H140" s="80"/>
    </row>
    <row r="141" spans="1:8" ht="30" x14ac:dyDescent="0.25">
      <c r="A141" s="62" t="s">
        <v>177</v>
      </c>
      <c r="B141" s="98" t="s">
        <v>129</v>
      </c>
      <c r="C141" s="101" t="s">
        <v>130</v>
      </c>
      <c r="D141" s="98" t="s">
        <v>78</v>
      </c>
      <c r="E141" s="5">
        <v>16395</v>
      </c>
      <c r="F141" s="6">
        <v>9877987.5</v>
      </c>
      <c r="G141" s="7">
        <f t="shared" si="5"/>
        <v>1.4748637851655037E-3</v>
      </c>
      <c r="H141" s="80"/>
    </row>
    <row r="142" spans="1:8" x14ac:dyDescent="0.25">
      <c r="A142" s="101" t="s">
        <v>242</v>
      </c>
      <c r="B142" s="101" t="s">
        <v>125</v>
      </c>
      <c r="C142" s="101" t="s">
        <v>126</v>
      </c>
      <c r="D142" s="101" t="s">
        <v>241</v>
      </c>
      <c r="E142" s="5">
        <v>4175</v>
      </c>
      <c r="F142" s="6">
        <v>3916150</v>
      </c>
      <c r="G142" s="7">
        <f t="shared" si="5"/>
        <v>5.8471301085123739E-4</v>
      </c>
      <c r="H142" s="80"/>
    </row>
    <row r="143" spans="1:8" x14ac:dyDescent="0.25">
      <c r="A143" s="93" t="s">
        <v>176</v>
      </c>
      <c r="B143" s="82" t="s">
        <v>309</v>
      </c>
      <c r="C143" s="93" t="s">
        <v>139</v>
      </c>
      <c r="D143" s="93" t="s">
        <v>75</v>
      </c>
      <c r="E143" s="5">
        <v>9837</v>
      </c>
      <c r="F143" s="6">
        <v>11473876.800000001</v>
      </c>
      <c r="G143" s="7">
        <f t="shared" si="5"/>
        <v>1.7131430230875125E-3</v>
      </c>
      <c r="H143" s="80"/>
    </row>
    <row r="144" spans="1:8" ht="30" x14ac:dyDescent="0.25">
      <c r="A144" s="122" t="s">
        <v>175</v>
      </c>
      <c r="B144" s="122" t="s">
        <v>310</v>
      </c>
      <c r="C144" s="122" t="s">
        <v>118</v>
      </c>
      <c r="D144" s="122" t="s">
        <v>76</v>
      </c>
      <c r="E144" s="5">
        <v>41215</v>
      </c>
      <c r="F144" s="6">
        <v>16692075</v>
      </c>
      <c r="G144" s="7">
        <f t="shared" si="5"/>
        <v>2.492262408386979E-3</v>
      </c>
      <c r="H144" s="80"/>
    </row>
    <row r="145" spans="1:10" x14ac:dyDescent="0.25">
      <c r="A145" s="132" t="s">
        <v>656</v>
      </c>
      <c r="B145" s="132" t="s">
        <v>660</v>
      </c>
      <c r="C145" s="8" t="s">
        <v>657</v>
      </c>
      <c r="D145" s="132" t="s">
        <v>655</v>
      </c>
      <c r="E145" s="5">
        <v>81260</v>
      </c>
      <c r="F145" s="6">
        <v>5919791</v>
      </c>
      <c r="G145" s="7">
        <f t="shared" si="5"/>
        <v>8.8387289026724139E-4</v>
      </c>
      <c r="H145" s="80"/>
    </row>
    <row r="146" spans="1:10" ht="30" x14ac:dyDescent="0.25">
      <c r="A146" s="122" t="s">
        <v>621</v>
      </c>
      <c r="B146" s="122" t="s">
        <v>626</v>
      </c>
      <c r="C146" s="8" t="s">
        <v>620</v>
      </c>
      <c r="D146" s="8" t="s">
        <v>619</v>
      </c>
      <c r="E146" s="5">
        <v>45540</v>
      </c>
      <c r="F146" s="6">
        <v>7794171</v>
      </c>
      <c r="G146" s="7">
        <f t="shared" si="5"/>
        <v>1.163733052232269E-3</v>
      </c>
      <c r="H146" s="80"/>
    </row>
    <row r="147" spans="1:10" ht="33.75" customHeight="1" x14ac:dyDescent="0.25">
      <c r="A147" s="21" t="s">
        <v>144</v>
      </c>
      <c r="B147" s="21"/>
      <c r="C147" s="21"/>
      <c r="D147" s="55"/>
      <c r="E147" s="5"/>
      <c r="F147" s="6">
        <f>SUM(F138:F146)</f>
        <v>255674015.58000001</v>
      </c>
      <c r="G147" s="7">
        <f t="shared" si="5"/>
        <v>3.8174207690259053E-2</v>
      </c>
      <c r="H147" s="80"/>
    </row>
    <row r="148" spans="1:10" x14ac:dyDescent="0.25">
      <c r="A148" s="10"/>
      <c r="B148" s="10"/>
      <c r="C148" s="10"/>
      <c r="D148" s="10"/>
      <c r="E148" s="11"/>
      <c r="F148" s="12"/>
      <c r="G148" s="13"/>
      <c r="H148" s="80"/>
    </row>
    <row r="149" spans="1:10" x14ac:dyDescent="0.25">
      <c r="A149" s="3" t="s">
        <v>195</v>
      </c>
    </row>
    <row r="150" spans="1:10" ht="30" x14ac:dyDescent="0.25">
      <c r="A150" s="21" t="s">
        <v>3</v>
      </c>
      <c r="B150" s="21" t="s">
        <v>1</v>
      </c>
      <c r="C150" s="21" t="s">
        <v>203</v>
      </c>
      <c r="D150" s="21" t="s">
        <v>7</v>
      </c>
      <c r="E150" s="21" t="s">
        <v>5</v>
      </c>
      <c r="F150" s="119" t="s">
        <v>12</v>
      </c>
      <c r="G150" s="21" t="s">
        <v>2</v>
      </c>
    </row>
    <row r="151" spans="1:10" x14ac:dyDescent="0.25">
      <c r="A151" s="100" t="s">
        <v>355</v>
      </c>
      <c r="B151" s="9">
        <v>1027739609391</v>
      </c>
      <c r="C151" s="8" t="s">
        <v>465</v>
      </c>
      <c r="D151" s="84">
        <v>46009</v>
      </c>
      <c r="E151" s="6">
        <v>105000000</v>
      </c>
      <c r="F151" s="6">
        <v>129569414.68000001</v>
      </c>
      <c r="G151" s="48">
        <f>F151/$F$273</f>
        <v>1.9345766268343993E-2</v>
      </c>
    </row>
    <row r="152" spans="1:10" x14ac:dyDescent="0.25">
      <c r="A152" s="100" t="s">
        <v>356</v>
      </c>
      <c r="B152" s="9">
        <v>1027700132195</v>
      </c>
      <c r="C152" s="8" t="s">
        <v>466</v>
      </c>
      <c r="D152" s="84">
        <v>46010</v>
      </c>
      <c r="E152" s="6">
        <v>111000000</v>
      </c>
      <c r="F152" s="6">
        <v>136805081.66</v>
      </c>
      <c r="G152" s="48">
        <f>F152/$F$273</f>
        <v>2.0426110132954048E-2</v>
      </c>
    </row>
    <row r="153" spans="1:10" ht="28.5" customHeight="1" x14ac:dyDescent="0.25">
      <c r="A153" s="21" t="s">
        <v>144</v>
      </c>
      <c r="B153" s="21"/>
      <c r="C153" s="21"/>
      <c r="D153" s="21"/>
      <c r="E153" s="5"/>
      <c r="F153" s="6">
        <f>SUM(F151:F152)</f>
        <v>266374496.34</v>
      </c>
      <c r="G153" s="7">
        <f>F153/$F$273</f>
        <v>3.9771876401298041E-2</v>
      </c>
      <c r="I153" s="36"/>
      <c r="J153" s="36"/>
    </row>
    <row r="154" spans="1:10" ht="16.5" customHeight="1" x14ac:dyDescent="0.25"/>
    <row r="155" spans="1:10" x14ac:dyDescent="0.25">
      <c r="A155" s="3" t="s">
        <v>196</v>
      </c>
    </row>
    <row r="156" spans="1:10" ht="45" customHeight="1" x14ac:dyDescent="0.25">
      <c r="A156" s="21" t="s">
        <v>11</v>
      </c>
      <c r="B156" s="21" t="s">
        <v>8</v>
      </c>
      <c r="C156" s="21" t="s">
        <v>9</v>
      </c>
      <c r="D156" s="21" t="s">
        <v>17</v>
      </c>
      <c r="E156" s="21" t="s">
        <v>10</v>
      </c>
      <c r="F156" s="21" t="s">
        <v>6</v>
      </c>
      <c r="G156" s="21" t="s">
        <v>2</v>
      </c>
    </row>
    <row r="157" spans="1:10" x14ac:dyDescent="0.25">
      <c r="A157" s="21" t="s">
        <v>144</v>
      </c>
      <c r="B157" s="21"/>
      <c r="C157" s="21"/>
      <c r="D157" s="21"/>
      <c r="E157" s="5"/>
      <c r="F157" s="6"/>
      <c r="G157" s="7"/>
    </row>
    <row r="159" spans="1:10" x14ac:dyDescent="0.25">
      <c r="A159" s="3" t="s">
        <v>197</v>
      </c>
    </row>
    <row r="160" spans="1:10" ht="58.5" customHeight="1" x14ac:dyDescent="0.25">
      <c r="A160" s="21" t="s">
        <v>15</v>
      </c>
      <c r="B160" s="21" t="s">
        <v>14</v>
      </c>
      <c r="C160" s="21" t="s">
        <v>16</v>
      </c>
      <c r="D160" s="141" t="s">
        <v>13</v>
      </c>
      <c r="E160" s="142"/>
      <c r="F160" s="21" t="s">
        <v>6</v>
      </c>
      <c r="G160" s="21" t="s">
        <v>2</v>
      </c>
    </row>
    <row r="161" spans="1:7" ht="17.25" customHeight="1" x14ac:dyDescent="0.25">
      <c r="A161" s="21" t="s">
        <v>144</v>
      </c>
      <c r="B161" s="21"/>
      <c r="C161" s="21"/>
      <c r="D161" s="141"/>
      <c r="E161" s="142"/>
      <c r="F161" s="6"/>
      <c r="G161" s="7"/>
    </row>
    <row r="163" spans="1:7" x14ac:dyDescent="0.25">
      <c r="A163" s="3" t="s">
        <v>198</v>
      </c>
    </row>
    <row r="164" spans="1:7" ht="42.75" customHeight="1" x14ac:dyDescent="0.25">
      <c r="A164" s="21" t="s">
        <v>3</v>
      </c>
      <c r="B164" s="17" t="s">
        <v>1</v>
      </c>
      <c r="C164" s="21" t="s">
        <v>203</v>
      </c>
      <c r="D164" s="141" t="s">
        <v>4</v>
      </c>
      <c r="E164" s="142"/>
      <c r="F164" s="18" t="s">
        <v>18</v>
      </c>
      <c r="G164" s="37" t="s">
        <v>2</v>
      </c>
    </row>
    <row r="165" spans="1:7" ht="32.25" customHeight="1" x14ac:dyDescent="0.25">
      <c r="A165" s="21" t="s">
        <v>146</v>
      </c>
      <c r="B165" s="28">
        <v>1027700167110</v>
      </c>
      <c r="C165" s="29" t="s">
        <v>206</v>
      </c>
      <c r="D165" s="156" t="s">
        <v>145</v>
      </c>
      <c r="E165" s="156"/>
      <c r="F165" s="6">
        <v>9281.8699999999899</v>
      </c>
      <c r="G165" s="7">
        <f t="shared" ref="G165:G173" si="6">F165/$F$273</f>
        <v>1.3858585993973084E-6</v>
      </c>
    </row>
    <row r="166" spans="1:7" x14ac:dyDescent="0.25">
      <c r="A166" s="21" t="s">
        <v>146</v>
      </c>
      <c r="B166" s="28">
        <v>1027700167110</v>
      </c>
      <c r="C166" s="29" t="s">
        <v>207</v>
      </c>
      <c r="D166" s="156" t="s">
        <v>145</v>
      </c>
      <c r="E166" s="156"/>
      <c r="F166" s="6">
        <v>4834.57</v>
      </c>
      <c r="G166" s="7">
        <f t="shared" si="6"/>
        <v>7.2184057834124505E-7</v>
      </c>
    </row>
    <row r="167" spans="1:7" x14ac:dyDescent="0.25">
      <c r="A167" s="21" t="s">
        <v>146</v>
      </c>
      <c r="B167" s="28">
        <v>1027700167110</v>
      </c>
      <c r="C167" s="29" t="s">
        <v>205</v>
      </c>
      <c r="D167" s="156" t="s">
        <v>145</v>
      </c>
      <c r="E167" s="156"/>
      <c r="F167" s="6">
        <v>102080.2</v>
      </c>
      <c r="G167" s="7">
        <f t="shared" si="6"/>
        <v>1.5241403186879073E-5</v>
      </c>
    </row>
    <row r="168" spans="1:7" ht="28.5" customHeight="1" x14ac:dyDescent="0.25">
      <c r="A168" s="21" t="s">
        <v>146</v>
      </c>
      <c r="B168" s="28">
        <v>1027700167110</v>
      </c>
      <c r="C168" s="29" t="s">
        <v>204</v>
      </c>
      <c r="D168" s="156" t="s">
        <v>145</v>
      </c>
      <c r="E168" s="156"/>
      <c r="F168" s="6">
        <v>3583.24</v>
      </c>
      <c r="G168" s="7">
        <f t="shared" si="6"/>
        <v>5.3500684320125324E-7</v>
      </c>
    </row>
    <row r="169" spans="1:7" hidden="1" x14ac:dyDescent="0.25">
      <c r="A169" s="21" t="s">
        <v>147</v>
      </c>
      <c r="B169" s="28">
        <v>1027700167110</v>
      </c>
      <c r="C169" s="15" t="s">
        <v>284</v>
      </c>
      <c r="D169" s="157" t="s">
        <v>145</v>
      </c>
      <c r="E169" s="157"/>
      <c r="F169" s="6">
        <v>0</v>
      </c>
      <c r="G169" s="7">
        <f t="shared" si="6"/>
        <v>0</v>
      </c>
    </row>
    <row r="170" spans="1:7" hidden="1" x14ac:dyDescent="0.25">
      <c r="A170" s="98" t="s">
        <v>146</v>
      </c>
      <c r="B170" s="28">
        <v>1027700167111</v>
      </c>
      <c r="C170" s="15" t="s">
        <v>312</v>
      </c>
      <c r="D170" s="157" t="s">
        <v>145</v>
      </c>
      <c r="E170" s="157"/>
      <c r="F170" s="6">
        <v>0</v>
      </c>
      <c r="G170" s="7">
        <f t="shared" si="6"/>
        <v>0</v>
      </c>
    </row>
    <row r="171" spans="1:7" ht="30" customHeight="1" x14ac:dyDescent="0.25">
      <c r="A171" s="21" t="s">
        <v>146</v>
      </c>
      <c r="B171" s="28">
        <v>1027700167110</v>
      </c>
      <c r="C171" s="29" t="s">
        <v>286</v>
      </c>
      <c r="D171" s="157" t="s">
        <v>145</v>
      </c>
      <c r="E171" s="157"/>
      <c r="F171" s="6">
        <v>3702422.71</v>
      </c>
      <c r="G171" s="7">
        <f t="shared" si="6"/>
        <v>5.5280179007650314E-4</v>
      </c>
    </row>
    <row r="172" spans="1:7" x14ac:dyDescent="0.25">
      <c r="A172" s="21" t="s">
        <v>146</v>
      </c>
      <c r="B172" s="28">
        <v>1027700167110</v>
      </c>
      <c r="C172" s="29" t="s">
        <v>285</v>
      </c>
      <c r="D172" s="157" t="s">
        <v>145</v>
      </c>
      <c r="E172" s="157"/>
      <c r="F172" s="6">
        <v>130709.78</v>
      </c>
      <c r="G172" s="7">
        <f t="shared" si="6"/>
        <v>1.9516032075253207E-5</v>
      </c>
    </row>
    <row r="173" spans="1:7" ht="30" customHeight="1" x14ac:dyDescent="0.25">
      <c r="A173" s="21" t="s">
        <v>144</v>
      </c>
      <c r="B173" s="155"/>
      <c r="C173" s="155"/>
      <c r="D173" s="154"/>
      <c r="E173" s="154"/>
      <c r="F173" s="6">
        <f>SUM(F165:F172)</f>
        <v>3952912.3699999996</v>
      </c>
      <c r="G173" s="7">
        <f t="shared" si="6"/>
        <v>5.9020193135957523E-4</v>
      </c>
    </row>
    <row r="174" spans="1:7" ht="30" customHeight="1" x14ac:dyDescent="0.25"/>
    <row r="175" spans="1:7" ht="15.75" x14ac:dyDescent="0.25">
      <c r="A175" s="3" t="s">
        <v>199</v>
      </c>
      <c r="B175" s="22"/>
    </row>
    <row r="176" spans="1:7" ht="30" x14ac:dyDescent="0.25">
      <c r="A176" s="21" t="s">
        <v>19</v>
      </c>
      <c r="B176" s="24" t="s">
        <v>1</v>
      </c>
      <c r="C176" s="20" t="s">
        <v>208</v>
      </c>
      <c r="D176" s="148" t="s">
        <v>210</v>
      </c>
      <c r="E176" s="149"/>
      <c r="F176" s="18" t="s">
        <v>18</v>
      </c>
      <c r="G176" s="21" t="s">
        <v>2</v>
      </c>
    </row>
    <row r="177" spans="1:7" ht="30" x14ac:dyDescent="0.25">
      <c r="A177" s="21" t="s">
        <v>146</v>
      </c>
      <c r="B177" s="30">
        <v>1027700167110</v>
      </c>
      <c r="C177" s="21" t="s">
        <v>209</v>
      </c>
      <c r="D177" s="150" t="s">
        <v>211</v>
      </c>
      <c r="E177" s="151"/>
      <c r="F177" s="33">
        <v>29369.55</v>
      </c>
      <c r="G177" s="34">
        <f t="shared" ref="G177:G183" si="7">F177/$F$273</f>
        <v>4.3851124210885588E-6</v>
      </c>
    </row>
    <row r="178" spans="1:7" ht="30" x14ac:dyDescent="0.25">
      <c r="A178" s="21" t="s">
        <v>146</v>
      </c>
      <c r="B178" s="30">
        <v>1027700167110</v>
      </c>
      <c r="C178" s="21" t="s">
        <v>209</v>
      </c>
      <c r="D178" s="150" t="s">
        <v>212</v>
      </c>
      <c r="E178" s="151"/>
      <c r="F178" s="33">
        <v>5572.11</v>
      </c>
      <c r="G178" s="34">
        <f t="shared" si="7"/>
        <v>8.3196129231369793E-7</v>
      </c>
    </row>
    <row r="179" spans="1:7" ht="30" x14ac:dyDescent="0.25">
      <c r="A179" s="21" t="s">
        <v>146</v>
      </c>
      <c r="B179" s="30">
        <v>1027700167110</v>
      </c>
      <c r="C179" s="21" t="s">
        <v>209</v>
      </c>
      <c r="D179" s="150" t="s">
        <v>213</v>
      </c>
      <c r="E179" s="151"/>
      <c r="F179" s="33">
        <v>7597.83</v>
      </c>
      <c r="G179" s="34">
        <f t="shared" si="7"/>
        <v>1.1344177458054102E-6</v>
      </c>
    </row>
    <row r="180" spans="1:7" ht="30" x14ac:dyDescent="0.25">
      <c r="A180" s="21" t="s">
        <v>278</v>
      </c>
      <c r="B180" s="30">
        <v>1027700067328</v>
      </c>
      <c r="C180" s="21" t="s">
        <v>278</v>
      </c>
      <c r="D180" s="150" t="s">
        <v>548</v>
      </c>
      <c r="E180" s="151"/>
      <c r="F180" s="33">
        <v>80509.649999999994</v>
      </c>
      <c r="G180" s="34">
        <f t="shared" si="7"/>
        <v>1.2020744826954872E-5</v>
      </c>
    </row>
    <row r="181" spans="1:7" ht="30" x14ac:dyDescent="0.25">
      <c r="A181" s="21" t="s">
        <v>359</v>
      </c>
      <c r="B181" s="30">
        <v>1047796383030</v>
      </c>
      <c r="C181" s="21" t="s">
        <v>358</v>
      </c>
      <c r="D181" s="150" t="s">
        <v>214</v>
      </c>
      <c r="E181" s="151"/>
      <c r="F181" s="33">
        <v>72447.240000000005</v>
      </c>
      <c r="G181" s="34">
        <f t="shared" si="7"/>
        <v>1.0816961512777141E-5</v>
      </c>
    </row>
    <row r="182" spans="1:7" ht="30" x14ac:dyDescent="0.25">
      <c r="A182" s="21" t="s">
        <v>359</v>
      </c>
      <c r="B182" s="30">
        <v>1047796383030</v>
      </c>
      <c r="C182" s="81" t="s">
        <v>358</v>
      </c>
      <c r="D182" s="150" t="s">
        <v>215</v>
      </c>
      <c r="E182" s="151"/>
      <c r="F182" s="33">
        <v>25864.560000000001</v>
      </c>
      <c r="G182" s="34">
        <f t="shared" si="7"/>
        <v>3.8617889386112591E-6</v>
      </c>
    </row>
    <row r="183" spans="1:7" ht="30.75" customHeight="1" x14ac:dyDescent="0.25">
      <c r="A183" s="21" t="s">
        <v>144</v>
      </c>
      <c r="B183" s="158"/>
      <c r="C183" s="148"/>
      <c r="D183" s="148"/>
      <c r="E183" s="149"/>
      <c r="F183" s="6">
        <f>SUM(F177:F182)</f>
        <v>221360.94</v>
      </c>
      <c r="G183" s="7">
        <f t="shared" si="7"/>
        <v>3.3050986737550938E-5</v>
      </c>
    </row>
    <row r="184" spans="1:7" ht="34.5" customHeight="1" x14ac:dyDescent="0.25"/>
    <row r="185" spans="1:7" x14ac:dyDescent="0.25">
      <c r="A185" s="3" t="s">
        <v>200</v>
      </c>
    </row>
    <row r="186" spans="1:7" ht="30" x14ac:dyDescent="0.25">
      <c r="A186" s="21" t="s">
        <v>20</v>
      </c>
      <c r="B186" s="155" t="s">
        <v>1</v>
      </c>
      <c r="C186" s="155"/>
      <c r="D186" s="155" t="s">
        <v>22</v>
      </c>
      <c r="E186" s="155"/>
      <c r="F186" s="26" t="s">
        <v>21</v>
      </c>
      <c r="G186" s="21" t="s">
        <v>2</v>
      </c>
    </row>
    <row r="187" spans="1:7" hidden="1" x14ac:dyDescent="0.25">
      <c r="A187" s="124" t="s">
        <v>585</v>
      </c>
      <c r="B187" s="143" t="s">
        <v>107</v>
      </c>
      <c r="C187" s="144"/>
      <c r="D187" s="141" t="s">
        <v>47</v>
      </c>
      <c r="E187" s="142"/>
      <c r="F187" s="31"/>
      <c r="G187" s="34">
        <f t="shared" ref="G187:G220" si="8">F187/$F$273</f>
        <v>0</v>
      </c>
    </row>
    <row r="188" spans="1:7" hidden="1" x14ac:dyDescent="0.25">
      <c r="A188" s="132" t="s">
        <v>604</v>
      </c>
      <c r="B188" s="143" t="s">
        <v>658</v>
      </c>
      <c r="C188" s="144"/>
      <c r="D188" s="141" t="s">
        <v>495</v>
      </c>
      <c r="E188" s="142"/>
      <c r="F188" s="31"/>
      <c r="G188" s="34">
        <f t="shared" si="8"/>
        <v>0</v>
      </c>
    </row>
    <row r="189" spans="1:7" x14ac:dyDescent="0.25">
      <c r="A189" s="124" t="s">
        <v>586</v>
      </c>
      <c r="B189" s="143" t="s">
        <v>432</v>
      </c>
      <c r="C189" s="144"/>
      <c r="D189" s="141" t="s">
        <v>428</v>
      </c>
      <c r="E189" s="142"/>
      <c r="F189" s="31">
        <v>481585.27</v>
      </c>
      <c r="G189" s="34">
        <f t="shared" si="8"/>
        <v>7.1904593338688791E-5</v>
      </c>
    </row>
    <row r="190" spans="1:7" x14ac:dyDescent="0.25">
      <c r="A190" s="124" t="s">
        <v>587</v>
      </c>
      <c r="B190" s="143" t="s">
        <v>251</v>
      </c>
      <c r="C190" s="144"/>
      <c r="D190" s="141" t="s">
        <v>463</v>
      </c>
      <c r="E190" s="142"/>
      <c r="F190" s="31">
        <v>931372.34</v>
      </c>
      <c r="G190" s="34">
        <f t="shared" si="8"/>
        <v>1.3906145708028608E-4</v>
      </c>
    </row>
    <row r="191" spans="1:7" hidden="1" x14ac:dyDescent="0.25">
      <c r="A191" s="129" t="s">
        <v>587</v>
      </c>
      <c r="B191" s="143" t="s">
        <v>251</v>
      </c>
      <c r="C191" s="144"/>
      <c r="D191" s="141" t="s">
        <v>617</v>
      </c>
      <c r="E191" s="142"/>
      <c r="F191" s="31"/>
      <c r="G191" s="34">
        <f t="shared" si="8"/>
        <v>0</v>
      </c>
    </row>
    <row r="192" spans="1:7" hidden="1" x14ac:dyDescent="0.25">
      <c r="A192" s="67" t="s">
        <v>341</v>
      </c>
      <c r="B192" s="143" t="s">
        <v>84</v>
      </c>
      <c r="C192" s="144"/>
      <c r="D192" s="141" t="s">
        <v>227</v>
      </c>
      <c r="E192" s="142"/>
      <c r="F192" s="31"/>
      <c r="G192" s="34">
        <f t="shared" si="8"/>
        <v>0</v>
      </c>
    </row>
    <row r="193" spans="1:7" hidden="1" x14ac:dyDescent="0.25">
      <c r="A193" s="116" t="s">
        <v>539</v>
      </c>
      <c r="B193" s="143" t="s">
        <v>133</v>
      </c>
      <c r="C193" s="144"/>
      <c r="D193" s="141" t="s">
        <v>270</v>
      </c>
      <c r="E193" s="142"/>
      <c r="F193" s="31"/>
      <c r="G193" s="34">
        <f t="shared" si="8"/>
        <v>0</v>
      </c>
    </row>
    <row r="194" spans="1:7" hidden="1" x14ac:dyDescent="0.25">
      <c r="A194" s="83" t="s">
        <v>371</v>
      </c>
      <c r="B194" s="143" t="s">
        <v>141</v>
      </c>
      <c r="C194" s="144"/>
      <c r="D194" s="141" t="s">
        <v>240</v>
      </c>
      <c r="E194" s="142"/>
      <c r="F194" s="31"/>
      <c r="G194" s="34">
        <f t="shared" si="8"/>
        <v>0</v>
      </c>
    </row>
    <row r="195" spans="1:7" hidden="1" x14ac:dyDescent="0.25">
      <c r="A195" s="66" t="s">
        <v>347</v>
      </c>
      <c r="B195" s="143" t="s">
        <v>134</v>
      </c>
      <c r="C195" s="144"/>
      <c r="D195" s="141" t="s">
        <v>233</v>
      </c>
      <c r="E195" s="142"/>
      <c r="F195" s="31"/>
      <c r="G195" s="34">
        <f t="shared" si="8"/>
        <v>0</v>
      </c>
    </row>
    <row r="196" spans="1:7" hidden="1" x14ac:dyDescent="0.25">
      <c r="A196" s="65" t="s">
        <v>317</v>
      </c>
      <c r="B196" s="143" t="s">
        <v>111</v>
      </c>
      <c r="C196" s="144"/>
      <c r="D196" s="141" t="s">
        <v>232</v>
      </c>
      <c r="E196" s="142"/>
      <c r="F196" s="31"/>
      <c r="G196" s="34">
        <f t="shared" si="8"/>
        <v>0</v>
      </c>
    </row>
    <row r="197" spans="1:7" ht="15" hidden="1" customHeight="1" x14ac:dyDescent="0.25">
      <c r="A197" s="65" t="s">
        <v>79</v>
      </c>
      <c r="B197" s="143" t="s">
        <v>111</v>
      </c>
      <c r="C197" s="144"/>
      <c r="D197" s="141" t="s">
        <v>65</v>
      </c>
      <c r="E197" s="142"/>
      <c r="F197" s="31"/>
      <c r="G197" s="34">
        <f t="shared" si="8"/>
        <v>0</v>
      </c>
    </row>
    <row r="198" spans="1:7" ht="15" hidden="1" customHeight="1" x14ac:dyDescent="0.25">
      <c r="A198" s="82" t="s">
        <v>79</v>
      </c>
      <c r="B198" s="143" t="s">
        <v>111</v>
      </c>
      <c r="C198" s="144"/>
      <c r="D198" s="141" t="s">
        <v>258</v>
      </c>
      <c r="E198" s="142"/>
      <c r="F198" s="31"/>
      <c r="G198" s="34">
        <f t="shared" si="8"/>
        <v>0</v>
      </c>
    </row>
    <row r="199" spans="1:7" ht="15" hidden="1" customHeight="1" x14ac:dyDescent="0.25">
      <c r="A199" s="82" t="s">
        <v>79</v>
      </c>
      <c r="B199" s="143" t="s">
        <v>111</v>
      </c>
      <c r="C199" s="144"/>
      <c r="D199" s="141" t="s">
        <v>66</v>
      </c>
      <c r="E199" s="142"/>
      <c r="F199" s="31"/>
      <c r="G199" s="34">
        <f t="shared" si="8"/>
        <v>0</v>
      </c>
    </row>
    <row r="200" spans="1:7" ht="15" hidden="1" customHeight="1" x14ac:dyDescent="0.25">
      <c r="A200" s="82" t="s">
        <v>367</v>
      </c>
      <c r="B200" s="143" t="s">
        <v>124</v>
      </c>
      <c r="C200" s="144"/>
      <c r="D200" s="141" t="s">
        <v>305</v>
      </c>
      <c r="E200" s="142"/>
      <c r="F200" s="31"/>
      <c r="G200" s="34">
        <f t="shared" si="8"/>
        <v>0</v>
      </c>
    </row>
    <row r="201" spans="1:7" ht="15" hidden="1" customHeight="1" x14ac:dyDescent="0.25">
      <c r="A201" s="129" t="s">
        <v>367</v>
      </c>
      <c r="B201" s="143" t="s">
        <v>124</v>
      </c>
      <c r="C201" s="144"/>
      <c r="D201" s="141" t="s">
        <v>334</v>
      </c>
      <c r="E201" s="142"/>
      <c r="F201" s="31"/>
      <c r="G201" s="34">
        <f t="shared" si="8"/>
        <v>0</v>
      </c>
    </row>
    <row r="202" spans="1:7" ht="15" hidden="1" customHeight="1" x14ac:dyDescent="0.25">
      <c r="A202" s="129" t="s">
        <v>347</v>
      </c>
      <c r="B202" s="143" t="s">
        <v>134</v>
      </c>
      <c r="C202" s="144"/>
      <c r="D202" s="141" t="s">
        <v>349</v>
      </c>
      <c r="E202" s="142"/>
      <c r="F202" s="31"/>
      <c r="G202" s="34">
        <f t="shared" si="8"/>
        <v>0</v>
      </c>
    </row>
    <row r="203" spans="1:7" ht="15" hidden="1" customHeight="1" x14ac:dyDescent="0.25">
      <c r="A203" s="129" t="s">
        <v>347</v>
      </c>
      <c r="B203" s="143" t="s">
        <v>134</v>
      </c>
      <c r="C203" s="144"/>
      <c r="D203" s="141" t="s">
        <v>577</v>
      </c>
      <c r="E203" s="142"/>
      <c r="F203" s="31"/>
      <c r="G203" s="34">
        <f t="shared" si="8"/>
        <v>0</v>
      </c>
    </row>
    <row r="204" spans="1:7" ht="15" hidden="1" customHeight="1" x14ac:dyDescent="0.25">
      <c r="A204" s="65" t="s">
        <v>318</v>
      </c>
      <c r="B204" s="143"/>
      <c r="C204" s="144"/>
      <c r="D204" s="141" t="s">
        <v>247</v>
      </c>
      <c r="E204" s="142"/>
      <c r="F204" s="31"/>
      <c r="G204" s="34">
        <f t="shared" si="8"/>
        <v>0</v>
      </c>
    </row>
    <row r="205" spans="1:7" ht="15" hidden="1" customHeight="1" x14ac:dyDescent="0.25">
      <c r="A205" s="65" t="s">
        <v>317</v>
      </c>
      <c r="B205" s="143" t="s">
        <v>132</v>
      </c>
      <c r="C205" s="144"/>
      <c r="D205" s="141" t="s">
        <v>417</v>
      </c>
      <c r="E205" s="142"/>
      <c r="F205" s="31"/>
      <c r="G205" s="34">
        <f t="shared" si="8"/>
        <v>0</v>
      </c>
    </row>
    <row r="206" spans="1:7" ht="15" hidden="1" customHeight="1" x14ac:dyDescent="0.25">
      <c r="A206" s="114" t="s">
        <v>317</v>
      </c>
      <c r="B206" s="143" t="s">
        <v>132</v>
      </c>
      <c r="C206" s="144"/>
      <c r="D206" s="141" t="s">
        <v>456</v>
      </c>
      <c r="E206" s="142"/>
      <c r="F206" s="31"/>
      <c r="G206" s="34">
        <f t="shared" si="8"/>
        <v>0</v>
      </c>
    </row>
    <row r="207" spans="1:7" ht="15" hidden="1" customHeight="1" x14ac:dyDescent="0.25">
      <c r="A207" s="114" t="s">
        <v>519</v>
      </c>
      <c r="B207" s="143" t="s">
        <v>395</v>
      </c>
      <c r="C207" s="144"/>
      <c r="D207" s="141" t="s">
        <v>491</v>
      </c>
      <c r="E207" s="142"/>
      <c r="F207" s="31"/>
      <c r="G207" s="34">
        <f t="shared" si="8"/>
        <v>0</v>
      </c>
    </row>
    <row r="208" spans="1:7" hidden="1" x14ac:dyDescent="0.25">
      <c r="A208" s="96" t="s">
        <v>451</v>
      </c>
      <c r="B208" s="143" t="s">
        <v>107</v>
      </c>
      <c r="C208" s="144"/>
      <c r="D208" s="141" t="s">
        <v>47</v>
      </c>
      <c r="E208" s="142"/>
      <c r="F208" s="31"/>
      <c r="G208" s="34">
        <f t="shared" si="8"/>
        <v>0</v>
      </c>
    </row>
    <row r="209" spans="1:7" ht="15" hidden="1" customHeight="1" x14ac:dyDescent="0.25">
      <c r="A209" s="91" t="s">
        <v>385</v>
      </c>
      <c r="B209" s="143" t="s">
        <v>292</v>
      </c>
      <c r="C209" s="144"/>
      <c r="D209" s="141" t="s">
        <v>291</v>
      </c>
      <c r="E209" s="142"/>
      <c r="F209" s="31"/>
      <c r="G209" s="34">
        <f t="shared" si="8"/>
        <v>0</v>
      </c>
    </row>
    <row r="210" spans="1:7" ht="15" hidden="1" customHeight="1" x14ac:dyDescent="0.25">
      <c r="A210" s="91" t="s">
        <v>319</v>
      </c>
      <c r="B210" s="143" t="s">
        <v>86</v>
      </c>
      <c r="C210" s="144"/>
      <c r="D210" s="141" t="s">
        <v>57</v>
      </c>
      <c r="E210" s="142"/>
      <c r="F210" s="31"/>
      <c r="G210" s="34">
        <f t="shared" si="8"/>
        <v>0</v>
      </c>
    </row>
    <row r="211" spans="1:7" ht="15" hidden="1" customHeight="1" x14ac:dyDescent="0.25">
      <c r="A211" s="107" t="s">
        <v>502</v>
      </c>
      <c r="B211" s="143" t="s">
        <v>88</v>
      </c>
      <c r="C211" s="144"/>
      <c r="D211" s="141" t="s">
        <v>379</v>
      </c>
      <c r="E211" s="142"/>
      <c r="F211" s="31"/>
      <c r="G211" s="34">
        <f t="shared" si="8"/>
        <v>0</v>
      </c>
    </row>
    <row r="212" spans="1:7" ht="15" hidden="1" customHeight="1" x14ac:dyDescent="0.25">
      <c r="A212" s="91" t="s">
        <v>386</v>
      </c>
      <c r="B212" s="143" t="s">
        <v>91</v>
      </c>
      <c r="C212" s="144"/>
      <c r="D212" s="141" t="s">
        <v>72</v>
      </c>
      <c r="E212" s="142"/>
      <c r="F212" s="31"/>
      <c r="G212" s="34">
        <f t="shared" si="8"/>
        <v>0</v>
      </c>
    </row>
    <row r="213" spans="1:7" ht="15" hidden="1" customHeight="1" x14ac:dyDescent="0.25">
      <c r="A213" s="91" t="s">
        <v>356</v>
      </c>
      <c r="B213" s="143" t="s">
        <v>136</v>
      </c>
      <c r="C213" s="144"/>
      <c r="D213" s="141" t="s">
        <v>316</v>
      </c>
      <c r="E213" s="142"/>
      <c r="F213" s="31"/>
      <c r="G213" s="34">
        <f t="shared" si="8"/>
        <v>0</v>
      </c>
    </row>
    <row r="214" spans="1:7" ht="15" hidden="1" customHeight="1" x14ac:dyDescent="0.25">
      <c r="A214" s="79" t="s">
        <v>327</v>
      </c>
      <c r="B214" s="143" t="s">
        <v>111</v>
      </c>
      <c r="C214" s="144"/>
      <c r="D214" s="141" t="s">
        <v>269</v>
      </c>
      <c r="E214" s="142"/>
      <c r="F214" s="31"/>
      <c r="G214" s="34">
        <f t="shared" si="8"/>
        <v>0</v>
      </c>
    </row>
    <row r="215" spans="1:7" ht="15" hidden="1" customHeight="1" x14ac:dyDescent="0.25">
      <c r="A215" s="79" t="s">
        <v>317</v>
      </c>
      <c r="B215" s="143" t="s">
        <v>132</v>
      </c>
      <c r="C215" s="144"/>
      <c r="D215" s="141" t="s">
        <v>417</v>
      </c>
      <c r="E215" s="142"/>
      <c r="F215" s="31"/>
      <c r="G215" s="34">
        <f t="shared" si="8"/>
        <v>0</v>
      </c>
    </row>
    <row r="216" spans="1:7" ht="15" hidden="1" customHeight="1" x14ac:dyDescent="0.25">
      <c r="A216" s="79" t="s">
        <v>362</v>
      </c>
      <c r="B216" s="143" t="s">
        <v>113</v>
      </c>
      <c r="C216" s="144"/>
      <c r="D216" s="141" t="s">
        <v>264</v>
      </c>
      <c r="E216" s="142"/>
      <c r="F216" s="31"/>
      <c r="G216" s="34">
        <f t="shared" si="8"/>
        <v>0</v>
      </c>
    </row>
    <row r="217" spans="1:7" ht="15" hidden="1" customHeight="1" x14ac:dyDescent="0.25">
      <c r="A217" s="100" t="s">
        <v>467</v>
      </c>
      <c r="B217" s="143" t="s">
        <v>88</v>
      </c>
      <c r="C217" s="144"/>
      <c r="D217" s="141" t="s">
        <v>379</v>
      </c>
      <c r="E217" s="142"/>
      <c r="F217" s="31"/>
      <c r="G217" s="34">
        <f t="shared" si="8"/>
        <v>0</v>
      </c>
    </row>
    <row r="218" spans="1:7" ht="15" hidden="1" customHeight="1" x14ac:dyDescent="0.25">
      <c r="A218" s="51" t="s">
        <v>363</v>
      </c>
      <c r="B218" s="143" t="s">
        <v>339</v>
      </c>
      <c r="C218" s="144"/>
      <c r="D218" s="141" t="s">
        <v>340</v>
      </c>
      <c r="E218" s="142"/>
      <c r="F218" s="31"/>
      <c r="G218" s="34">
        <f t="shared" si="8"/>
        <v>0</v>
      </c>
    </row>
    <row r="219" spans="1:7" ht="15" hidden="1" customHeight="1" x14ac:dyDescent="0.25">
      <c r="A219" s="122" t="s">
        <v>363</v>
      </c>
      <c r="B219" s="143" t="s">
        <v>339</v>
      </c>
      <c r="C219" s="144"/>
      <c r="D219" s="141" t="s">
        <v>472</v>
      </c>
      <c r="E219" s="142"/>
      <c r="F219" s="31"/>
      <c r="G219" s="34">
        <f t="shared" si="8"/>
        <v>0</v>
      </c>
    </row>
    <row r="220" spans="1:7" ht="15" customHeight="1" x14ac:dyDescent="0.25">
      <c r="A220" s="21" t="s">
        <v>144</v>
      </c>
      <c r="B220" s="139"/>
      <c r="C220" s="140"/>
      <c r="D220" s="141"/>
      <c r="E220" s="142"/>
      <c r="F220" s="6">
        <f>SUM(F187:F219)</f>
        <v>1412957.6099999999</v>
      </c>
      <c r="G220" s="34">
        <f t="shared" si="8"/>
        <v>2.1096605041897486E-4</v>
      </c>
    </row>
    <row r="222" spans="1:7" x14ac:dyDescent="0.25">
      <c r="A222" s="3" t="s">
        <v>201</v>
      </c>
    </row>
    <row r="223" spans="1:7" ht="30" x14ac:dyDescent="0.25">
      <c r="A223" s="21" t="s">
        <v>23</v>
      </c>
      <c r="B223" s="141" t="s">
        <v>20</v>
      </c>
      <c r="C223" s="142"/>
      <c r="D223" s="21" t="s">
        <v>22</v>
      </c>
      <c r="E223" s="21" t="s">
        <v>24</v>
      </c>
      <c r="F223" s="21" t="s">
        <v>21</v>
      </c>
      <c r="G223" s="21" t="s">
        <v>2</v>
      </c>
    </row>
    <row r="224" spans="1:7" ht="42" customHeight="1" x14ac:dyDescent="0.25">
      <c r="A224" s="21" t="s">
        <v>148</v>
      </c>
      <c r="B224" s="139" t="s">
        <v>79</v>
      </c>
      <c r="C224" s="140"/>
      <c r="D224" s="133" t="s">
        <v>659</v>
      </c>
      <c r="E224" s="2">
        <v>134218</v>
      </c>
      <c r="F224" s="6">
        <v>122501148.67</v>
      </c>
      <c r="G224" s="7">
        <f t="shared" ref="G224:G237" si="9">F224/$F$273</f>
        <v>1.829041672856524E-2</v>
      </c>
    </row>
    <row r="225" spans="1:7" ht="44.25" customHeight="1" x14ac:dyDescent="0.25">
      <c r="A225" s="65" t="s">
        <v>148</v>
      </c>
      <c r="B225" s="139" t="s">
        <v>79</v>
      </c>
      <c r="C225" s="140"/>
      <c r="D225" s="133" t="s">
        <v>606</v>
      </c>
      <c r="E225" s="2">
        <v>1912</v>
      </c>
      <c r="F225" s="6">
        <v>1773233.37</v>
      </c>
      <c r="G225" s="7">
        <f t="shared" si="9"/>
        <v>2.6475814836372108E-4</v>
      </c>
    </row>
    <row r="226" spans="1:7" ht="48.75" customHeight="1" x14ac:dyDescent="0.25">
      <c r="A226" s="133" t="s">
        <v>148</v>
      </c>
      <c r="B226" s="139" t="s">
        <v>79</v>
      </c>
      <c r="C226" s="140"/>
      <c r="D226" s="133" t="s">
        <v>651</v>
      </c>
      <c r="E226" s="2">
        <v>34514</v>
      </c>
      <c r="F226" s="6">
        <v>30000781.609999999</v>
      </c>
      <c r="G226" s="7">
        <f t="shared" si="9"/>
        <v>4.479360428756185E-3</v>
      </c>
    </row>
    <row r="227" spans="1:7" ht="48.75" customHeight="1" x14ac:dyDescent="0.25">
      <c r="A227" s="133" t="s">
        <v>148</v>
      </c>
      <c r="B227" s="139" t="s">
        <v>79</v>
      </c>
      <c r="C227" s="140"/>
      <c r="D227" s="133" t="s">
        <v>65</v>
      </c>
      <c r="E227" s="2">
        <v>10796</v>
      </c>
      <c r="F227" s="6">
        <v>5999505.9500000002</v>
      </c>
      <c r="G227" s="7">
        <f t="shared" si="9"/>
        <v>8.957749799278407E-4</v>
      </c>
    </row>
    <row r="228" spans="1:7" ht="48.75" customHeight="1" x14ac:dyDescent="0.25">
      <c r="A228" s="133" t="s">
        <v>148</v>
      </c>
      <c r="B228" s="139" t="s">
        <v>79</v>
      </c>
      <c r="C228" s="140"/>
      <c r="D228" s="133" t="s">
        <v>606</v>
      </c>
      <c r="E228" s="2">
        <v>13301</v>
      </c>
      <c r="F228" s="6">
        <v>12335657.359999999</v>
      </c>
      <c r="G228" s="7">
        <f t="shared" si="9"/>
        <v>1.8418138620315428E-3</v>
      </c>
    </row>
    <row r="229" spans="1:7" ht="48.75" customHeight="1" x14ac:dyDescent="0.25">
      <c r="A229" s="133" t="s">
        <v>148</v>
      </c>
      <c r="B229" s="139" t="s">
        <v>79</v>
      </c>
      <c r="C229" s="140"/>
      <c r="D229" s="133" t="s">
        <v>651</v>
      </c>
      <c r="E229" s="2">
        <v>108256</v>
      </c>
      <c r="F229" s="6">
        <v>94099919.280000001</v>
      </c>
      <c r="G229" s="7">
        <f t="shared" si="9"/>
        <v>1.4049882441445605E-2</v>
      </c>
    </row>
    <row r="230" spans="1:7" ht="48.75" customHeight="1" x14ac:dyDescent="0.25">
      <c r="A230" s="133" t="s">
        <v>148</v>
      </c>
      <c r="B230" s="139" t="s">
        <v>79</v>
      </c>
      <c r="C230" s="140"/>
      <c r="D230" s="133" t="s">
        <v>651</v>
      </c>
      <c r="E230" s="2">
        <v>140357</v>
      </c>
      <c r="F230" s="6">
        <v>122003236.5</v>
      </c>
      <c r="G230" s="7">
        <f t="shared" si="9"/>
        <v>1.8216074396412443E-2</v>
      </c>
    </row>
    <row r="231" spans="1:7" ht="48.75" customHeight="1" x14ac:dyDescent="0.25">
      <c r="A231" s="83" t="s">
        <v>148</v>
      </c>
      <c r="B231" s="139" t="s">
        <v>79</v>
      </c>
      <c r="C231" s="140"/>
      <c r="D231" s="133" t="s">
        <v>680</v>
      </c>
      <c r="E231" s="2">
        <v>497</v>
      </c>
      <c r="F231" s="6">
        <v>414680.43</v>
      </c>
      <c r="G231" s="7">
        <f t="shared" si="9"/>
        <v>6.1915157173853352E-5</v>
      </c>
    </row>
    <row r="232" spans="1:7" ht="48.75" customHeight="1" x14ac:dyDescent="0.25">
      <c r="A232" s="83" t="s">
        <v>148</v>
      </c>
      <c r="B232" s="139" t="s">
        <v>79</v>
      </c>
      <c r="C232" s="140"/>
      <c r="D232" s="133" t="s">
        <v>681</v>
      </c>
      <c r="E232" s="2">
        <v>11692</v>
      </c>
      <c r="F232" s="6">
        <v>11709615.689999999</v>
      </c>
      <c r="G232" s="7">
        <f t="shared" si="9"/>
        <v>1.748340754570379E-3</v>
      </c>
    </row>
    <row r="233" spans="1:7" ht="48.75" customHeight="1" x14ac:dyDescent="0.25">
      <c r="A233" s="83" t="s">
        <v>148</v>
      </c>
      <c r="B233" s="139" t="s">
        <v>79</v>
      </c>
      <c r="C233" s="140"/>
      <c r="D233" s="133" t="s">
        <v>680</v>
      </c>
      <c r="E233" s="2">
        <v>251</v>
      </c>
      <c r="F233" s="6">
        <v>209426.14</v>
      </c>
      <c r="G233" s="7">
        <f t="shared" si="9"/>
        <v>3.1269024136039929E-5</v>
      </c>
    </row>
    <row r="234" spans="1:7" ht="48.75" customHeight="1" x14ac:dyDescent="0.25">
      <c r="A234" s="124" t="s">
        <v>148</v>
      </c>
      <c r="B234" s="139" t="s">
        <v>79</v>
      </c>
      <c r="C234" s="140"/>
      <c r="D234" s="133" t="s">
        <v>680</v>
      </c>
      <c r="E234" s="2">
        <v>8557</v>
      </c>
      <c r="F234" s="6">
        <v>7139679.0099999998</v>
      </c>
      <c r="G234" s="7">
        <f t="shared" si="9"/>
        <v>1.0660120808570872E-3</v>
      </c>
    </row>
    <row r="235" spans="1:7" ht="48.75" customHeight="1" x14ac:dyDescent="0.25">
      <c r="A235" s="126" t="s">
        <v>148</v>
      </c>
      <c r="B235" s="139" t="s">
        <v>79</v>
      </c>
      <c r="C235" s="140"/>
      <c r="D235" s="133" t="s">
        <v>681</v>
      </c>
      <c r="E235" s="2">
        <v>5342</v>
      </c>
      <c r="F235" s="6">
        <v>5350048.5</v>
      </c>
      <c r="G235" s="7">
        <f t="shared" si="9"/>
        <v>7.9880570627660998E-4</v>
      </c>
    </row>
    <row r="236" spans="1:7" ht="48.75" customHeight="1" x14ac:dyDescent="0.25">
      <c r="A236" s="129" t="s">
        <v>148</v>
      </c>
      <c r="B236" s="139" t="s">
        <v>79</v>
      </c>
      <c r="C236" s="140"/>
      <c r="D236" s="133" t="s">
        <v>681</v>
      </c>
      <c r="E236" s="2">
        <v>204094</v>
      </c>
      <c r="F236" s="6">
        <v>204401497.41</v>
      </c>
      <c r="G236" s="7">
        <f t="shared" si="9"/>
        <v>3.0518804175811064E-2</v>
      </c>
    </row>
    <row r="237" spans="1:7" ht="45" customHeight="1" x14ac:dyDescent="0.25">
      <c r="A237" s="21" t="s">
        <v>144</v>
      </c>
      <c r="B237" s="163"/>
      <c r="C237" s="163"/>
      <c r="D237" s="25"/>
      <c r="E237" s="1"/>
      <c r="F237" s="6">
        <f>SUM(F224:F236)</f>
        <v>617938429.91999996</v>
      </c>
      <c r="G237" s="7">
        <f t="shared" si="9"/>
        <v>9.22632278843276E-2</v>
      </c>
    </row>
    <row r="238" spans="1:7" ht="45" customHeight="1" x14ac:dyDescent="0.25"/>
    <row r="239" spans="1:7" ht="12.75" customHeight="1" x14ac:dyDescent="0.25">
      <c r="A239" s="3" t="s">
        <v>202</v>
      </c>
    </row>
    <row r="240" spans="1:7" ht="14.25" customHeight="1" x14ac:dyDescent="0.25">
      <c r="A240" s="164" t="s">
        <v>25</v>
      </c>
      <c r="B240" s="165"/>
      <c r="C240" s="165"/>
      <c r="D240" s="165"/>
      <c r="E240" s="166"/>
      <c r="F240" s="21" t="s">
        <v>21</v>
      </c>
      <c r="G240" s="21" t="s">
        <v>2</v>
      </c>
    </row>
    <row r="241" spans="1:7" hidden="1" x14ac:dyDescent="0.25">
      <c r="A241" s="75" t="s">
        <v>461</v>
      </c>
      <c r="B241" s="77"/>
      <c r="C241" s="77"/>
      <c r="D241" s="77"/>
      <c r="E241" s="78"/>
      <c r="F241" s="6"/>
      <c r="G241" s="7">
        <f t="shared" ref="G241:G256" si="10">F241/$F$273</f>
        <v>0</v>
      </c>
    </row>
    <row r="242" spans="1:7" hidden="1" x14ac:dyDescent="0.25">
      <c r="A242" s="39" t="s">
        <v>320</v>
      </c>
      <c r="B242" s="40"/>
      <c r="C242" s="40"/>
      <c r="D242" s="40"/>
      <c r="E242" s="41"/>
      <c r="F242" s="6"/>
      <c r="G242" s="7">
        <f t="shared" si="10"/>
        <v>0</v>
      </c>
    </row>
    <row r="243" spans="1:7" hidden="1" x14ac:dyDescent="0.25">
      <c r="A243" s="69" t="s">
        <v>342</v>
      </c>
      <c r="B243" s="73"/>
      <c r="C243" s="73"/>
      <c r="D243" s="73"/>
      <c r="E243" s="74"/>
      <c r="F243" s="6"/>
      <c r="G243" s="7">
        <f t="shared" si="10"/>
        <v>0</v>
      </c>
    </row>
    <row r="244" spans="1:7" hidden="1" x14ac:dyDescent="0.25">
      <c r="A244" s="58" t="s">
        <v>297</v>
      </c>
      <c r="B244" s="59"/>
      <c r="C244" s="59"/>
      <c r="D244" s="59"/>
      <c r="E244" s="60"/>
      <c r="F244" s="6"/>
      <c r="G244" s="7">
        <f t="shared" si="10"/>
        <v>0</v>
      </c>
    </row>
    <row r="245" spans="1:7" hidden="1" x14ac:dyDescent="0.25">
      <c r="A245" s="39" t="s">
        <v>398</v>
      </c>
      <c r="B245" s="43"/>
      <c r="C245" s="40"/>
      <c r="D245" s="40"/>
      <c r="E245" s="41"/>
      <c r="F245" s="6"/>
      <c r="G245" s="7">
        <f t="shared" si="10"/>
        <v>0</v>
      </c>
    </row>
    <row r="246" spans="1:7" ht="15" hidden="1" customHeight="1" x14ac:dyDescent="0.25">
      <c r="A246" s="58" t="s">
        <v>460</v>
      </c>
      <c r="B246" s="43"/>
      <c r="C246" s="59"/>
      <c r="D246" s="59"/>
      <c r="E246" s="60"/>
      <c r="F246" s="6"/>
      <c r="G246" s="7">
        <f t="shared" si="10"/>
        <v>0</v>
      </c>
    </row>
    <row r="247" spans="1:7" hidden="1" x14ac:dyDescent="0.25">
      <c r="A247" s="58" t="s">
        <v>399</v>
      </c>
      <c r="B247" s="43"/>
      <c r="C247" s="59"/>
      <c r="D247" s="59"/>
      <c r="E247" s="60"/>
      <c r="F247" s="6"/>
      <c r="G247" s="7">
        <f t="shared" si="10"/>
        <v>0</v>
      </c>
    </row>
    <row r="248" spans="1:7" hidden="1" x14ac:dyDescent="0.25">
      <c r="A248" s="145" t="s">
        <v>589</v>
      </c>
      <c r="B248" s="146"/>
      <c r="C248" s="146"/>
      <c r="D248" s="146"/>
      <c r="E248" s="147"/>
      <c r="F248" s="6"/>
      <c r="G248" s="7">
        <f t="shared" si="10"/>
        <v>0</v>
      </c>
    </row>
    <row r="249" spans="1:7" hidden="1" x14ac:dyDescent="0.25">
      <c r="A249" s="145" t="s">
        <v>563</v>
      </c>
      <c r="B249" s="146"/>
      <c r="C249" s="146"/>
      <c r="D249" s="146"/>
      <c r="E249" s="147"/>
      <c r="F249" s="6"/>
      <c r="G249" s="7">
        <f t="shared" si="10"/>
        <v>0</v>
      </c>
    </row>
    <row r="250" spans="1:7" hidden="1" x14ac:dyDescent="0.25">
      <c r="A250" s="145" t="s">
        <v>564</v>
      </c>
      <c r="B250" s="146"/>
      <c r="C250" s="146"/>
      <c r="D250" s="146"/>
      <c r="E250" s="147"/>
      <c r="F250" s="6"/>
      <c r="G250" s="7">
        <f t="shared" si="10"/>
        <v>0</v>
      </c>
    </row>
    <row r="251" spans="1:7" x14ac:dyDescent="0.25">
      <c r="A251" s="145" t="s">
        <v>682</v>
      </c>
      <c r="B251" s="146"/>
      <c r="C251" s="146"/>
      <c r="D251" s="146"/>
      <c r="E251" s="147"/>
      <c r="F251" s="6">
        <v>11274.96</v>
      </c>
      <c r="G251" s="7">
        <f t="shared" si="10"/>
        <v>1.6834431287941645E-6</v>
      </c>
    </row>
    <row r="252" spans="1:7" hidden="1" x14ac:dyDescent="0.25">
      <c r="A252" s="145" t="s">
        <v>553</v>
      </c>
      <c r="B252" s="146"/>
      <c r="C252" s="146"/>
      <c r="D252" s="146"/>
      <c r="E252" s="147"/>
      <c r="F252" s="6"/>
      <c r="G252" s="7">
        <f t="shared" si="10"/>
        <v>0</v>
      </c>
    </row>
    <row r="253" spans="1:7" hidden="1" x14ac:dyDescent="0.25">
      <c r="A253" s="145" t="s">
        <v>474</v>
      </c>
      <c r="B253" s="146"/>
      <c r="C253" s="146"/>
      <c r="D253" s="146"/>
      <c r="E253" s="147"/>
      <c r="F253" s="6"/>
      <c r="G253" s="7">
        <f t="shared" si="10"/>
        <v>0</v>
      </c>
    </row>
    <row r="254" spans="1:7" hidden="1" x14ac:dyDescent="0.25">
      <c r="A254" s="70" t="s">
        <v>368</v>
      </c>
      <c r="B254" s="71"/>
      <c r="C254" s="71"/>
      <c r="D254" s="71"/>
      <c r="E254" s="72"/>
      <c r="F254" s="6"/>
      <c r="G254" s="7">
        <f t="shared" si="10"/>
        <v>0</v>
      </c>
    </row>
    <row r="255" spans="1:7" hidden="1" x14ac:dyDescent="0.25">
      <c r="A255" s="136" t="s">
        <v>287</v>
      </c>
      <c r="B255" s="137"/>
      <c r="C255" s="137"/>
      <c r="D255" s="137"/>
      <c r="E255" s="138"/>
      <c r="F255" s="93"/>
      <c r="G255" s="7">
        <f t="shared" si="10"/>
        <v>0</v>
      </c>
    </row>
    <row r="256" spans="1:7" hidden="1" x14ac:dyDescent="0.25">
      <c r="A256" s="136" t="s">
        <v>288</v>
      </c>
      <c r="B256" s="137"/>
      <c r="C256" s="137"/>
      <c r="D256" s="137"/>
      <c r="E256" s="138"/>
      <c r="F256" s="44"/>
      <c r="G256" s="7">
        <f t="shared" si="10"/>
        <v>0</v>
      </c>
    </row>
    <row r="257" spans="1:7" hidden="1" x14ac:dyDescent="0.25">
      <c r="A257" s="136" t="s">
        <v>475</v>
      </c>
      <c r="B257" s="137"/>
      <c r="C257" s="137"/>
      <c r="D257" s="137"/>
      <c r="E257" s="138"/>
      <c r="F257" s="101"/>
      <c r="G257" s="7">
        <f t="shared" ref="G257" si="11">F257/$F$273</f>
        <v>0</v>
      </c>
    </row>
    <row r="258" spans="1:7" hidden="1" x14ac:dyDescent="0.25">
      <c r="A258" s="136" t="s">
        <v>476</v>
      </c>
      <c r="B258" s="137"/>
      <c r="C258" s="137"/>
      <c r="D258" s="137"/>
      <c r="E258" s="138"/>
      <c r="F258" s="6"/>
      <c r="G258" s="7">
        <f>F258/$F$273</f>
        <v>0</v>
      </c>
    </row>
    <row r="259" spans="1:7" hidden="1" x14ac:dyDescent="0.25">
      <c r="A259" s="136" t="s">
        <v>477</v>
      </c>
      <c r="B259" s="137"/>
      <c r="C259" s="137"/>
      <c r="D259" s="137"/>
      <c r="E259" s="138"/>
      <c r="F259" s="6"/>
      <c r="G259" s="7">
        <f>F259/$F$273</f>
        <v>0</v>
      </c>
    </row>
    <row r="260" spans="1:7" hidden="1" x14ac:dyDescent="0.25">
      <c r="A260" s="136" t="s">
        <v>503</v>
      </c>
      <c r="B260" s="137"/>
      <c r="C260" s="137"/>
      <c r="D260" s="137"/>
      <c r="E260" s="138"/>
      <c r="F260" s="6"/>
      <c r="G260" s="7">
        <f>F260/$F$273</f>
        <v>0</v>
      </c>
    </row>
    <row r="261" spans="1:7" hidden="1" x14ac:dyDescent="0.25">
      <c r="A261" s="136" t="s">
        <v>505</v>
      </c>
      <c r="B261" s="137"/>
      <c r="C261" s="137"/>
      <c r="D261" s="137"/>
      <c r="E261" s="138"/>
      <c r="F261" s="6"/>
      <c r="G261" s="7">
        <f>F261/$F$273</f>
        <v>0</v>
      </c>
    </row>
    <row r="262" spans="1:7" hidden="1" x14ac:dyDescent="0.25">
      <c r="A262" s="136" t="s">
        <v>504</v>
      </c>
      <c r="B262" s="137"/>
      <c r="C262" s="137"/>
      <c r="D262" s="137"/>
      <c r="E262" s="138"/>
      <c r="F262" s="6"/>
      <c r="G262" s="7">
        <f t="shared" ref="G262:G263" si="12">F262/$F$220</f>
        <v>0</v>
      </c>
    </row>
    <row r="263" spans="1:7" hidden="1" x14ac:dyDescent="0.25">
      <c r="A263" s="136" t="s">
        <v>506</v>
      </c>
      <c r="B263" s="137"/>
      <c r="C263" s="137"/>
      <c r="D263" s="137"/>
      <c r="E263" s="138"/>
      <c r="F263" s="6"/>
      <c r="G263" s="7">
        <f t="shared" si="12"/>
        <v>0</v>
      </c>
    </row>
    <row r="264" spans="1:7" hidden="1" x14ac:dyDescent="0.25">
      <c r="A264" s="85" t="s">
        <v>375</v>
      </c>
      <c r="B264" s="86"/>
      <c r="C264" s="86"/>
      <c r="D264" s="86"/>
      <c r="E264" s="87"/>
      <c r="F264" s="6"/>
      <c r="G264" s="7">
        <f>F264/$F$273</f>
        <v>0</v>
      </c>
    </row>
    <row r="265" spans="1:7" hidden="1" x14ac:dyDescent="0.25">
      <c r="A265" s="136" t="s">
        <v>412</v>
      </c>
      <c r="B265" s="137"/>
      <c r="C265" s="137"/>
      <c r="D265" s="137"/>
      <c r="E265" s="138"/>
      <c r="F265" s="6"/>
      <c r="G265" s="7">
        <f>F265/$F$273</f>
        <v>0</v>
      </c>
    </row>
    <row r="266" spans="1:7" ht="15" hidden="1" customHeight="1" x14ac:dyDescent="0.25">
      <c r="A266" s="136" t="s">
        <v>364</v>
      </c>
      <c r="B266" s="137"/>
      <c r="C266" s="137"/>
      <c r="D266" s="137"/>
      <c r="E266" s="138"/>
      <c r="F266" s="6"/>
      <c r="G266" s="7">
        <f t="shared" ref="G266:G273" si="13">F266/$F$273</f>
        <v>0</v>
      </c>
    </row>
    <row r="267" spans="1:7" ht="15" hidden="1" customHeight="1" x14ac:dyDescent="0.25">
      <c r="A267" s="136" t="s">
        <v>396</v>
      </c>
      <c r="B267" s="137"/>
      <c r="C267" s="137"/>
      <c r="D267" s="137"/>
      <c r="E267" s="138"/>
      <c r="F267" s="6"/>
      <c r="G267" s="7">
        <f t="shared" si="13"/>
        <v>0</v>
      </c>
    </row>
    <row r="268" spans="1:7" ht="15" hidden="1" customHeight="1" x14ac:dyDescent="0.25">
      <c r="A268" s="136" t="s">
        <v>397</v>
      </c>
      <c r="B268" s="137"/>
      <c r="C268" s="137"/>
      <c r="D268" s="137"/>
      <c r="E268" s="138"/>
      <c r="F268" s="6"/>
      <c r="G268" s="7">
        <f t="shared" si="13"/>
        <v>0</v>
      </c>
    </row>
    <row r="269" spans="1:7" ht="15" hidden="1" customHeight="1" x14ac:dyDescent="0.25">
      <c r="A269" s="136" t="s">
        <v>590</v>
      </c>
      <c r="B269" s="137"/>
      <c r="C269" s="137"/>
      <c r="D269" s="137"/>
      <c r="E269" s="138"/>
      <c r="F269" s="6"/>
      <c r="G269" s="7">
        <f t="shared" si="13"/>
        <v>0</v>
      </c>
    </row>
    <row r="270" spans="1:7" ht="15" hidden="1" customHeight="1" x14ac:dyDescent="0.25">
      <c r="A270" s="136" t="s">
        <v>588</v>
      </c>
      <c r="B270" s="137"/>
      <c r="C270" s="137"/>
      <c r="D270" s="137"/>
      <c r="E270" s="138"/>
      <c r="F270" s="6"/>
      <c r="G270" s="7">
        <f t="shared" si="13"/>
        <v>0</v>
      </c>
    </row>
    <row r="271" spans="1:7" ht="15" hidden="1" customHeight="1" x14ac:dyDescent="0.25">
      <c r="A271" s="136" t="s">
        <v>468</v>
      </c>
      <c r="B271" s="137"/>
      <c r="C271" s="137"/>
      <c r="D271" s="137"/>
      <c r="E271" s="138"/>
      <c r="F271" s="6"/>
      <c r="G271" s="7">
        <f t="shared" si="13"/>
        <v>0</v>
      </c>
    </row>
    <row r="272" spans="1:7" ht="15" customHeight="1" x14ac:dyDescent="0.25">
      <c r="A272" s="141" t="s">
        <v>144</v>
      </c>
      <c r="B272" s="162"/>
      <c r="C272" s="162"/>
      <c r="D272" s="162"/>
      <c r="E272" s="142"/>
      <c r="F272" s="6">
        <f>F251</f>
        <v>11274.96</v>
      </c>
      <c r="G272" s="7"/>
    </row>
    <row r="273" spans="1:7" ht="34.5" customHeight="1" x14ac:dyDescent="0.25">
      <c r="A273" s="159" t="s">
        <v>26</v>
      </c>
      <c r="B273" s="160"/>
      <c r="C273" s="160"/>
      <c r="D273" s="160"/>
      <c r="E273" s="161"/>
      <c r="F273" s="6">
        <f>F134+F153+F157+F161+F173+F183+F220+F237+F272+F147</f>
        <v>6697559191.1299992</v>
      </c>
      <c r="G273" s="7">
        <f t="shared" si="13"/>
        <v>1</v>
      </c>
    </row>
    <row r="274" spans="1:7" ht="15" customHeight="1" x14ac:dyDescent="0.25">
      <c r="F274" s="36"/>
    </row>
    <row r="275" spans="1:7" ht="15" customHeight="1" x14ac:dyDescent="0.25"/>
  </sheetData>
  <mergeCells count="132">
    <mergeCell ref="B206:C206"/>
    <mergeCell ref="D206:E206"/>
    <mergeCell ref="B207:C207"/>
    <mergeCell ref="D207:E207"/>
    <mergeCell ref="B235:C235"/>
    <mergeCell ref="A260:E260"/>
    <mergeCell ref="A261:E261"/>
    <mergeCell ref="B215:C215"/>
    <mergeCell ref="D208:E208"/>
    <mergeCell ref="B208:C208"/>
    <mergeCell ref="A258:E258"/>
    <mergeCell ref="A259:E259"/>
    <mergeCell ref="B213:C213"/>
    <mergeCell ref="D213:E213"/>
    <mergeCell ref="B209:C209"/>
    <mergeCell ref="A253:E253"/>
    <mergeCell ref="A248:E248"/>
    <mergeCell ref="B237:C237"/>
    <mergeCell ref="A240:E240"/>
    <mergeCell ref="B196:C196"/>
    <mergeCell ref="B200:C200"/>
    <mergeCell ref="B197:C197"/>
    <mergeCell ref="D196:E196"/>
    <mergeCell ref="D197:E197"/>
    <mergeCell ref="B204:C204"/>
    <mergeCell ref="B205:C205"/>
    <mergeCell ref="D205:E205"/>
    <mergeCell ref="D204:E204"/>
    <mergeCell ref="B198:C198"/>
    <mergeCell ref="B199:C199"/>
    <mergeCell ref="D198:E198"/>
    <mergeCell ref="D199:E199"/>
    <mergeCell ref="D200:E200"/>
    <mergeCell ref="B201:C201"/>
    <mergeCell ref="D201:E201"/>
    <mergeCell ref="B202:C202"/>
    <mergeCell ref="B203:C203"/>
    <mergeCell ref="D202:E202"/>
    <mergeCell ref="D203:E203"/>
    <mergeCell ref="A273:E273"/>
    <mergeCell ref="B218:C218"/>
    <mergeCell ref="D214:E214"/>
    <mergeCell ref="B231:C231"/>
    <mergeCell ref="B232:C232"/>
    <mergeCell ref="B233:C233"/>
    <mergeCell ref="A266:E266"/>
    <mergeCell ref="B225:C225"/>
    <mergeCell ref="A255:E255"/>
    <mergeCell ref="A256:E256"/>
    <mergeCell ref="D218:E218"/>
    <mergeCell ref="A272:E272"/>
    <mergeCell ref="A268:E268"/>
    <mergeCell ref="B220:C220"/>
    <mergeCell ref="D220:E220"/>
    <mergeCell ref="A267:E267"/>
    <mergeCell ref="A271:E271"/>
    <mergeCell ref="A265:E265"/>
    <mergeCell ref="A262:E262"/>
    <mergeCell ref="A263:E263"/>
    <mergeCell ref="A252:E252"/>
    <mergeCell ref="B219:C219"/>
    <mergeCell ref="D219:E219"/>
    <mergeCell ref="A249:E249"/>
    <mergeCell ref="A1:G1"/>
    <mergeCell ref="B223:C223"/>
    <mergeCell ref="D173:E173"/>
    <mergeCell ref="B186:C186"/>
    <mergeCell ref="D186:E186"/>
    <mergeCell ref="B173:C173"/>
    <mergeCell ref="D165:E165"/>
    <mergeCell ref="D160:E160"/>
    <mergeCell ref="D164:E164"/>
    <mergeCell ref="D166:E166"/>
    <mergeCell ref="D167:E167"/>
    <mergeCell ref="D169:E169"/>
    <mergeCell ref="D168:E168"/>
    <mergeCell ref="B214:C214"/>
    <mergeCell ref="D215:E215"/>
    <mergeCell ref="B216:C216"/>
    <mergeCell ref="D161:E161"/>
    <mergeCell ref="D170:E170"/>
    <mergeCell ref="D181:E181"/>
    <mergeCell ref="D171:E171"/>
    <mergeCell ref="D172:E172"/>
    <mergeCell ref="B183:E183"/>
    <mergeCell ref="B195:C195"/>
    <mergeCell ref="D195:E195"/>
    <mergeCell ref="D176:E176"/>
    <mergeCell ref="D177:E177"/>
    <mergeCell ref="D178:E178"/>
    <mergeCell ref="D179:E179"/>
    <mergeCell ref="D180:E180"/>
    <mergeCell ref="B192:C192"/>
    <mergeCell ref="D192:E192"/>
    <mergeCell ref="B194:C194"/>
    <mergeCell ref="D182:E182"/>
    <mergeCell ref="D194:E194"/>
    <mergeCell ref="B193:C193"/>
    <mergeCell ref="D193:E193"/>
    <mergeCell ref="D187:E187"/>
    <mergeCell ref="B187:C187"/>
    <mergeCell ref="B189:C189"/>
    <mergeCell ref="D189:E189"/>
    <mergeCell ref="B190:C190"/>
    <mergeCell ref="D190:E190"/>
    <mergeCell ref="B191:C191"/>
    <mergeCell ref="D191:E191"/>
    <mergeCell ref="B188:C188"/>
    <mergeCell ref="D188:E188"/>
    <mergeCell ref="A270:E270"/>
    <mergeCell ref="A269:E269"/>
    <mergeCell ref="A257:E257"/>
    <mergeCell ref="B224:C224"/>
    <mergeCell ref="D209:E209"/>
    <mergeCell ref="B210:C210"/>
    <mergeCell ref="D210:E210"/>
    <mergeCell ref="B212:C212"/>
    <mergeCell ref="D212:E212"/>
    <mergeCell ref="D216:E216"/>
    <mergeCell ref="B217:C217"/>
    <mergeCell ref="D217:E217"/>
    <mergeCell ref="B211:C211"/>
    <mergeCell ref="D211:E211"/>
    <mergeCell ref="A251:E251"/>
    <mergeCell ref="A250:E250"/>
    <mergeCell ref="B234:C234"/>
    <mergeCell ref="B236:C236"/>
    <mergeCell ref="B226:C226"/>
    <mergeCell ref="B227:C227"/>
    <mergeCell ref="B228:C228"/>
    <mergeCell ref="B229:C229"/>
    <mergeCell ref="B230:C2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7"/>
  <sheetViews>
    <sheetView zoomScale="80" zoomScaleNormal="80" workbookViewId="0">
      <selection activeCell="C17" sqref="C17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2" t="s">
        <v>683</v>
      </c>
      <c r="B1" s="153"/>
      <c r="C1" s="153"/>
      <c r="D1" s="153"/>
      <c r="E1" s="153"/>
      <c r="F1" s="153"/>
      <c r="G1" s="153"/>
    </row>
    <row r="2" spans="1:8" ht="18.75" x14ac:dyDescent="0.3">
      <c r="A2" s="4"/>
      <c r="B2" s="4"/>
      <c r="C2" s="4"/>
      <c r="D2" s="4"/>
    </row>
    <row r="3" spans="1:8" x14ac:dyDescent="0.25">
      <c r="A3" s="3" t="s">
        <v>193</v>
      </c>
    </row>
    <row r="4" spans="1:8" ht="45" x14ac:dyDescent="0.25">
      <c r="A4" s="107" t="s">
        <v>0</v>
      </c>
      <c r="B4" s="107" t="s">
        <v>20</v>
      </c>
      <c r="C4" s="107" t="s">
        <v>1</v>
      </c>
      <c r="D4" s="107" t="s">
        <v>22</v>
      </c>
      <c r="E4" s="107" t="s">
        <v>10</v>
      </c>
      <c r="F4" s="107" t="s">
        <v>6</v>
      </c>
      <c r="G4" s="107" t="s">
        <v>192</v>
      </c>
    </row>
    <row r="5" spans="1:8" x14ac:dyDescent="0.25">
      <c r="A5" s="107" t="s">
        <v>260</v>
      </c>
      <c r="B5" s="107" t="s">
        <v>79</v>
      </c>
      <c r="C5" s="107" t="s">
        <v>80</v>
      </c>
      <c r="D5" s="107" t="s">
        <v>261</v>
      </c>
      <c r="E5" s="5">
        <v>30800</v>
      </c>
      <c r="F5" s="6">
        <v>29737708</v>
      </c>
      <c r="G5" s="7">
        <f t="shared" ref="G5:G36" si="0">F5/$F$285</f>
        <v>9.1098323876579613E-3</v>
      </c>
      <c r="H5" s="80"/>
    </row>
    <row r="6" spans="1:8" x14ac:dyDescent="0.25">
      <c r="A6" s="134" t="s">
        <v>188</v>
      </c>
      <c r="B6" s="134" t="s">
        <v>140</v>
      </c>
      <c r="C6" s="8" t="s">
        <v>141</v>
      </c>
      <c r="D6" s="134" t="s">
        <v>42</v>
      </c>
      <c r="E6" s="5">
        <v>9840</v>
      </c>
      <c r="F6" s="6">
        <v>10018989.6</v>
      </c>
      <c r="G6" s="7">
        <f t="shared" si="0"/>
        <v>3.0692115192498455E-3</v>
      </c>
      <c r="H6" s="80"/>
    </row>
    <row r="7" spans="1:8" ht="30" x14ac:dyDescent="0.25">
      <c r="A7" s="134" t="s">
        <v>518</v>
      </c>
      <c r="B7" s="134" t="s">
        <v>92</v>
      </c>
      <c r="C7" s="134" t="s">
        <v>93</v>
      </c>
      <c r="D7" s="134" t="s">
        <v>517</v>
      </c>
      <c r="E7" s="5">
        <v>2000</v>
      </c>
      <c r="F7" s="6">
        <v>2175860</v>
      </c>
      <c r="G7" s="7">
        <f t="shared" si="0"/>
        <v>6.6655170260631561E-4</v>
      </c>
      <c r="H7" s="80"/>
    </row>
    <row r="8" spans="1:8" ht="30" x14ac:dyDescent="0.25">
      <c r="A8" s="132" t="s">
        <v>687</v>
      </c>
      <c r="B8" s="132" t="s">
        <v>92</v>
      </c>
      <c r="C8" s="134" t="s">
        <v>93</v>
      </c>
      <c r="D8" s="132" t="s">
        <v>686</v>
      </c>
      <c r="E8" s="5">
        <v>6234</v>
      </c>
      <c r="F8" s="6">
        <v>6420022.5599999996</v>
      </c>
      <c r="G8" s="7">
        <f t="shared" si="0"/>
        <v>1.9667060234293365E-3</v>
      </c>
      <c r="H8" s="80"/>
    </row>
    <row r="9" spans="1:8" ht="30" x14ac:dyDescent="0.25">
      <c r="A9" s="114" t="s">
        <v>154</v>
      </c>
      <c r="B9" s="114" t="s">
        <v>92</v>
      </c>
      <c r="C9" s="132" t="s">
        <v>93</v>
      </c>
      <c r="D9" s="114" t="s">
        <v>56</v>
      </c>
      <c r="E9" s="5">
        <v>4700</v>
      </c>
      <c r="F9" s="6">
        <v>4692480</v>
      </c>
      <c r="G9" s="7">
        <f t="shared" si="0"/>
        <v>1.4374916278832662E-3</v>
      </c>
      <c r="H9" s="80"/>
    </row>
    <row r="10" spans="1:8" x14ac:dyDescent="0.25">
      <c r="A10" s="114" t="s">
        <v>27</v>
      </c>
      <c r="B10" s="114" t="s">
        <v>79</v>
      </c>
      <c r="C10" s="114" t="s">
        <v>80</v>
      </c>
      <c r="D10" s="114" t="s">
        <v>59</v>
      </c>
      <c r="E10" s="5">
        <v>13000</v>
      </c>
      <c r="F10" s="6">
        <v>9363250</v>
      </c>
      <c r="G10" s="7">
        <f t="shared" si="0"/>
        <v>2.8683326268365539E-3</v>
      </c>
      <c r="H10" s="80"/>
    </row>
    <row r="11" spans="1:8" ht="30" x14ac:dyDescent="0.25">
      <c r="A11" s="114" t="s">
        <v>282</v>
      </c>
      <c r="B11" s="114" t="s">
        <v>92</v>
      </c>
      <c r="C11" s="114" t="s">
        <v>93</v>
      </c>
      <c r="D11" s="114" t="s">
        <v>281</v>
      </c>
      <c r="E11" s="5">
        <v>4087</v>
      </c>
      <c r="F11" s="6">
        <v>4365774.2699999996</v>
      </c>
      <c r="G11" s="7">
        <f t="shared" si="0"/>
        <v>1.3374087822117895E-3</v>
      </c>
      <c r="H11" s="80"/>
    </row>
    <row r="12" spans="1:8" ht="30" x14ac:dyDescent="0.25">
      <c r="A12" s="107" t="s">
        <v>162</v>
      </c>
      <c r="B12" s="107" t="s">
        <v>106</v>
      </c>
      <c r="C12" s="114" t="s">
        <v>107</v>
      </c>
      <c r="D12" s="107" t="s">
        <v>46</v>
      </c>
      <c r="E12" s="5">
        <v>21849</v>
      </c>
      <c r="F12" s="6">
        <v>21680762.699999999</v>
      </c>
      <c r="G12" s="7">
        <f t="shared" si="0"/>
        <v>6.6416723922901747E-3</v>
      </c>
      <c r="H12" s="80"/>
    </row>
    <row r="13" spans="1:8" ht="30" x14ac:dyDescent="0.25">
      <c r="A13" s="114" t="s">
        <v>151</v>
      </c>
      <c r="B13" s="114" t="s">
        <v>92</v>
      </c>
      <c r="C13" s="114" t="s">
        <v>93</v>
      </c>
      <c r="D13" s="114" t="s">
        <v>52</v>
      </c>
      <c r="E13" s="5">
        <v>2737</v>
      </c>
      <c r="F13" s="6">
        <v>2823705.48</v>
      </c>
      <c r="G13" s="7">
        <f t="shared" si="0"/>
        <v>8.6501231483311592E-4</v>
      </c>
      <c r="H13" s="80"/>
    </row>
    <row r="14" spans="1:8" x14ac:dyDescent="0.25">
      <c r="A14" s="107" t="s">
        <v>572</v>
      </c>
      <c r="B14" s="107" t="s">
        <v>182</v>
      </c>
      <c r="C14" s="107" t="s">
        <v>183</v>
      </c>
      <c r="D14" s="107" t="s">
        <v>571</v>
      </c>
      <c r="E14" s="5">
        <v>9500</v>
      </c>
      <c r="F14" s="6">
        <v>4779355</v>
      </c>
      <c r="G14" s="7">
        <f t="shared" si="0"/>
        <v>1.4641048654830768E-3</v>
      </c>
      <c r="H14" s="80"/>
    </row>
    <row r="15" spans="1:8" ht="30" x14ac:dyDescent="0.25">
      <c r="A15" s="114" t="s">
        <v>152</v>
      </c>
      <c r="B15" s="114" t="s">
        <v>92</v>
      </c>
      <c r="C15" s="114" t="s">
        <v>93</v>
      </c>
      <c r="D15" s="114" t="s">
        <v>231</v>
      </c>
      <c r="E15" s="5">
        <v>373</v>
      </c>
      <c r="F15" s="6">
        <v>374342.8</v>
      </c>
      <c r="G15" s="7">
        <f t="shared" si="0"/>
        <v>1.1467595833298809E-4</v>
      </c>
      <c r="H15" s="80"/>
    </row>
    <row r="16" spans="1:8" x14ac:dyDescent="0.25">
      <c r="A16" s="107" t="s">
        <v>170</v>
      </c>
      <c r="B16" s="107" t="s">
        <v>121</v>
      </c>
      <c r="C16" s="107" t="s">
        <v>122</v>
      </c>
      <c r="D16" s="107" t="s">
        <v>68</v>
      </c>
      <c r="E16" s="5">
        <v>15000</v>
      </c>
      <c r="F16" s="6">
        <v>15845700</v>
      </c>
      <c r="G16" s="7">
        <f t="shared" si="0"/>
        <v>4.8541626363777512E-3</v>
      </c>
      <c r="H16" s="80"/>
    </row>
    <row r="17" spans="1:23" x14ac:dyDescent="0.25">
      <c r="A17" s="120" t="s">
        <v>35</v>
      </c>
      <c r="B17" s="120" t="s">
        <v>79</v>
      </c>
      <c r="C17" s="120" t="s">
        <v>80</v>
      </c>
      <c r="D17" s="120" t="s">
        <v>49</v>
      </c>
      <c r="E17" s="5">
        <v>50339</v>
      </c>
      <c r="F17" s="6">
        <v>73248937.019999996</v>
      </c>
      <c r="G17" s="7">
        <f t="shared" si="0"/>
        <v>2.2439037293200747E-2</v>
      </c>
      <c r="H17" s="80"/>
    </row>
    <row r="18" spans="1:23" ht="30" x14ac:dyDescent="0.25">
      <c r="A18" s="114" t="s">
        <v>153</v>
      </c>
      <c r="B18" s="114" t="s">
        <v>92</v>
      </c>
      <c r="C18" s="114" t="s">
        <v>93</v>
      </c>
      <c r="D18" s="114" t="s">
        <v>53</v>
      </c>
      <c r="E18" s="5">
        <v>982</v>
      </c>
      <c r="F18" s="6">
        <v>1048304.64</v>
      </c>
      <c r="G18" s="7">
        <f t="shared" si="0"/>
        <v>3.2113704128119492E-4</v>
      </c>
      <c r="H18" s="80"/>
    </row>
    <row r="19" spans="1:23" ht="30" x14ac:dyDescent="0.25">
      <c r="A19" s="107" t="s">
        <v>155</v>
      </c>
      <c r="B19" s="107" t="s">
        <v>92</v>
      </c>
      <c r="C19" s="107" t="s">
        <v>93</v>
      </c>
      <c r="D19" s="107" t="s">
        <v>54</v>
      </c>
      <c r="E19" s="5">
        <v>2000</v>
      </c>
      <c r="F19" s="6">
        <v>2257980</v>
      </c>
      <c r="G19" s="7">
        <f t="shared" si="0"/>
        <v>6.9170829623735374E-4</v>
      </c>
      <c r="H19" s="80"/>
    </row>
    <row r="20" spans="1:23" x14ac:dyDescent="0.25">
      <c r="A20" s="107" t="s">
        <v>29</v>
      </c>
      <c r="B20" s="107" t="s">
        <v>79</v>
      </c>
      <c r="C20" s="107" t="s">
        <v>80</v>
      </c>
      <c r="D20" s="107" t="s">
        <v>61</v>
      </c>
      <c r="E20" s="5">
        <v>40961</v>
      </c>
      <c r="F20" s="6">
        <v>39601504.409999996</v>
      </c>
      <c r="G20" s="7">
        <f t="shared" si="0"/>
        <v>1.2131502114224726E-2</v>
      </c>
      <c r="H20" s="80"/>
    </row>
    <row r="21" spans="1:23" x14ac:dyDescent="0.25">
      <c r="A21" s="127" t="s">
        <v>30</v>
      </c>
      <c r="B21" s="127" t="s">
        <v>79</v>
      </c>
      <c r="C21" s="127" t="s">
        <v>80</v>
      </c>
      <c r="D21" s="127" t="s">
        <v>62</v>
      </c>
      <c r="E21" s="5">
        <v>10000</v>
      </c>
      <c r="F21" s="6">
        <v>8077100</v>
      </c>
      <c r="G21" s="7">
        <f t="shared" si="0"/>
        <v>2.4743341745891148E-3</v>
      </c>
      <c r="H21" s="80"/>
    </row>
    <row r="22" spans="1:23" ht="30" x14ac:dyDescent="0.25">
      <c r="A22" s="107" t="s">
        <v>171</v>
      </c>
      <c r="B22" s="107" t="s">
        <v>225</v>
      </c>
      <c r="C22" s="107" t="s">
        <v>134</v>
      </c>
      <c r="D22" s="107" t="s">
        <v>39</v>
      </c>
      <c r="E22" s="5">
        <v>17548</v>
      </c>
      <c r="F22" s="6">
        <v>16734123.76</v>
      </c>
      <c r="G22" s="7">
        <f t="shared" si="0"/>
        <v>5.1263218607138323E-3</v>
      </c>
      <c r="H22" s="80"/>
    </row>
    <row r="23" spans="1:23" s="121" customFormat="1" x14ac:dyDescent="0.25">
      <c r="A23" s="125" t="s">
        <v>533</v>
      </c>
      <c r="B23" s="125" t="s">
        <v>532</v>
      </c>
      <c r="C23" s="8" t="s">
        <v>84</v>
      </c>
      <c r="D23" s="125" t="s">
        <v>531</v>
      </c>
      <c r="E23" s="5">
        <v>472</v>
      </c>
      <c r="F23" s="6">
        <v>498526.4</v>
      </c>
      <c r="G23" s="7">
        <f t="shared" si="0"/>
        <v>1.5271829102708683E-4</v>
      </c>
      <c r="H23" s="8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20" t="s">
        <v>271</v>
      </c>
      <c r="B24" s="120" t="s">
        <v>140</v>
      </c>
      <c r="C24" s="134" t="s">
        <v>141</v>
      </c>
      <c r="D24" s="120" t="s">
        <v>44</v>
      </c>
      <c r="E24" s="5">
        <v>136</v>
      </c>
      <c r="F24" s="6">
        <v>127485.04</v>
      </c>
      <c r="G24" s="7">
        <f t="shared" si="0"/>
        <v>3.9053693927382387E-5</v>
      </c>
      <c r="H24" s="80"/>
    </row>
    <row r="25" spans="1:23" x14ac:dyDescent="0.25">
      <c r="A25" s="114" t="s">
        <v>32</v>
      </c>
      <c r="B25" s="114" t="s">
        <v>79</v>
      </c>
      <c r="C25" s="8" t="s">
        <v>80</v>
      </c>
      <c r="D25" s="114" t="s">
        <v>64</v>
      </c>
      <c r="E25" s="5">
        <v>22100</v>
      </c>
      <c r="F25" s="6">
        <v>19524466</v>
      </c>
      <c r="G25" s="7">
        <f t="shared" si="0"/>
        <v>5.9811136997688823E-3</v>
      </c>
      <c r="H25" s="80"/>
    </row>
    <row r="26" spans="1:23" x14ac:dyDescent="0.25">
      <c r="A26" s="107" t="s">
        <v>160</v>
      </c>
      <c r="B26" s="107" t="s">
        <v>102</v>
      </c>
      <c r="C26" s="134" t="s">
        <v>103</v>
      </c>
      <c r="D26" s="107" t="s">
        <v>71</v>
      </c>
      <c r="E26" s="5">
        <v>2800</v>
      </c>
      <c r="F26" s="6">
        <v>3049956</v>
      </c>
      <c r="G26" s="7">
        <f t="shared" si="0"/>
        <v>9.3432176917372797E-4</v>
      </c>
      <c r="H26" s="80"/>
    </row>
    <row r="27" spans="1:23" ht="30" x14ac:dyDescent="0.25">
      <c r="A27" s="107" t="s">
        <v>238</v>
      </c>
      <c r="B27" s="107" t="s">
        <v>89</v>
      </c>
      <c r="C27" s="132" t="s">
        <v>90</v>
      </c>
      <c r="D27" s="135" t="s">
        <v>237</v>
      </c>
      <c r="E27" s="5">
        <v>4267</v>
      </c>
      <c r="F27" s="6">
        <v>4271096.32</v>
      </c>
      <c r="G27" s="7">
        <f t="shared" si="0"/>
        <v>1.3084051933909208E-3</v>
      </c>
      <c r="H27" s="80"/>
    </row>
    <row r="28" spans="1:23" x14ac:dyDescent="0.25">
      <c r="A28" s="117" t="s">
        <v>33</v>
      </c>
      <c r="B28" s="117" t="s">
        <v>79</v>
      </c>
      <c r="C28" s="8" t="s">
        <v>80</v>
      </c>
      <c r="D28" s="134" t="s">
        <v>65</v>
      </c>
      <c r="E28" s="5">
        <v>6645</v>
      </c>
      <c r="F28" s="6">
        <v>4027999.65</v>
      </c>
      <c r="G28" s="7">
        <f t="shared" si="0"/>
        <v>1.23393509913558E-3</v>
      </c>
      <c r="H28" s="80"/>
    </row>
    <row r="29" spans="1:23" x14ac:dyDescent="0.25">
      <c r="A29" s="107" t="s">
        <v>169</v>
      </c>
      <c r="B29" s="107" t="s">
        <v>121</v>
      </c>
      <c r="C29" s="134" t="s">
        <v>122</v>
      </c>
      <c r="D29" s="132" t="s">
        <v>69</v>
      </c>
      <c r="E29" s="5">
        <v>950</v>
      </c>
      <c r="F29" s="6">
        <v>883015.5</v>
      </c>
      <c r="G29" s="7">
        <f t="shared" si="0"/>
        <v>2.7050246107413487E-4</v>
      </c>
      <c r="H29" s="80"/>
    </row>
    <row r="30" spans="1:23" ht="30" x14ac:dyDescent="0.25">
      <c r="A30" s="107" t="s">
        <v>156</v>
      </c>
      <c r="B30" s="107" t="s">
        <v>92</v>
      </c>
      <c r="C30" s="132" t="s">
        <v>93</v>
      </c>
      <c r="D30" s="117" t="s">
        <v>55</v>
      </c>
      <c r="E30" s="5">
        <v>13000</v>
      </c>
      <c r="F30" s="6">
        <v>11981580</v>
      </c>
      <c r="G30" s="7">
        <f t="shared" si="0"/>
        <v>3.6704303350922297E-3</v>
      </c>
      <c r="H30" s="80"/>
    </row>
    <row r="31" spans="1:23" x14ac:dyDescent="0.25">
      <c r="A31" s="107" t="s">
        <v>388</v>
      </c>
      <c r="B31" s="107" t="s">
        <v>79</v>
      </c>
      <c r="C31" s="107" t="s">
        <v>80</v>
      </c>
      <c r="D31" s="107" t="s">
        <v>387</v>
      </c>
      <c r="E31" s="5">
        <v>15000</v>
      </c>
      <c r="F31" s="6">
        <v>15413250</v>
      </c>
      <c r="G31" s="7">
        <f t="shared" si="0"/>
        <v>4.7216861517729971E-3</v>
      </c>
      <c r="H31" s="80"/>
    </row>
    <row r="32" spans="1:23" x14ac:dyDescent="0.25">
      <c r="A32" s="107" t="s">
        <v>158</v>
      </c>
      <c r="B32" s="107" t="s">
        <v>96</v>
      </c>
      <c r="C32" s="107" t="s">
        <v>97</v>
      </c>
      <c r="D32" s="107" t="s">
        <v>45</v>
      </c>
      <c r="E32" s="5">
        <v>1000</v>
      </c>
      <c r="F32" s="6">
        <v>880680</v>
      </c>
      <c r="G32" s="7">
        <f t="shared" si="0"/>
        <v>2.6978700534562424E-4</v>
      </c>
      <c r="H32" s="80"/>
    </row>
    <row r="33" spans="1:8" ht="30" x14ac:dyDescent="0.25">
      <c r="A33" s="107" t="s">
        <v>165</v>
      </c>
      <c r="B33" s="107" t="s">
        <v>115</v>
      </c>
      <c r="C33" s="107" t="s">
        <v>116</v>
      </c>
      <c r="D33" s="107" t="s">
        <v>70</v>
      </c>
      <c r="E33" s="5">
        <v>4818</v>
      </c>
      <c r="F33" s="6">
        <v>5179350</v>
      </c>
      <c r="G33" s="7">
        <f t="shared" si="0"/>
        <v>1.5866391040296804E-3</v>
      </c>
      <c r="H33" s="80"/>
    </row>
    <row r="34" spans="1:8" x14ac:dyDescent="0.25">
      <c r="A34" s="107" t="s">
        <v>36</v>
      </c>
      <c r="B34" s="107" t="s">
        <v>79</v>
      </c>
      <c r="C34" s="107" t="s">
        <v>80</v>
      </c>
      <c r="D34" s="107" t="s">
        <v>50</v>
      </c>
      <c r="E34" s="5">
        <v>25000</v>
      </c>
      <c r="F34" s="6">
        <v>30083008.010000002</v>
      </c>
      <c r="G34" s="7">
        <f t="shared" si="0"/>
        <v>9.2156113943842582E-3</v>
      </c>
      <c r="H34" s="80"/>
    </row>
    <row r="35" spans="1:8" x14ac:dyDescent="0.25">
      <c r="A35" s="107" t="s">
        <v>179</v>
      </c>
      <c r="B35" s="107" t="s">
        <v>182</v>
      </c>
      <c r="C35" s="107" t="s">
        <v>183</v>
      </c>
      <c r="D35" s="107" t="s">
        <v>180</v>
      </c>
      <c r="E35" s="5">
        <v>28702</v>
      </c>
      <c r="F35" s="6">
        <v>13165033.359999999</v>
      </c>
      <c r="G35" s="7">
        <f t="shared" si="0"/>
        <v>4.0329687576300607E-3</v>
      </c>
      <c r="H35" s="80"/>
    </row>
    <row r="36" spans="1:8" ht="30" x14ac:dyDescent="0.25">
      <c r="A36" s="123" t="s">
        <v>157</v>
      </c>
      <c r="B36" s="123" t="s">
        <v>94</v>
      </c>
      <c r="C36" s="123" t="s">
        <v>95</v>
      </c>
      <c r="D36" s="123" t="s">
        <v>41</v>
      </c>
      <c r="E36" s="5">
        <v>2492</v>
      </c>
      <c r="F36" s="6">
        <v>2566411.12</v>
      </c>
      <c r="G36" s="7">
        <f t="shared" si="0"/>
        <v>7.8619290837819592E-4</v>
      </c>
      <c r="H36" s="80"/>
    </row>
    <row r="37" spans="1:8" x14ac:dyDescent="0.25">
      <c r="A37" s="107" t="s">
        <v>191</v>
      </c>
      <c r="B37" s="107" t="s">
        <v>142</v>
      </c>
      <c r="C37" s="107" t="s">
        <v>143</v>
      </c>
      <c r="D37" s="107" t="s">
        <v>38</v>
      </c>
      <c r="E37" s="5">
        <v>31686</v>
      </c>
      <c r="F37" s="6">
        <v>28008269.350000001</v>
      </c>
      <c r="G37" s="7">
        <f t="shared" ref="G37:G68" si="1">F37/$F$285</f>
        <v>8.5800371449903882E-3</v>
      </c>
      <c r="H37" s="80"/>
    </row>
    <row r="38" spans="1:8" ht="30" x14ac:dyDescent="0.25">
      <c r="A38" s="107" t="s">
        <v>235</v>
      </c>
      <c r="B38" s="107" t="s">
        <v>92</v>
      </c>
      <c r="C38" s="107" t="s">
        <v>93</v>
      </c>
      <c r="D38" s="107" t="s">
        <v>234</v>
      </c>
      <c r="E38" s="5">
        <v>9900</v>
      </c>
      <c r="F38" s="6">
        <v>9160767</v>
      </c>
      <c r="G38" s="7">
        <f t="shared" si="1"/>
        <v>2.8063041009209E-3</v>
      </c>
      <c r="H38" s="80"/>
    </row>
    <row r="39" spans="1:8" x14ac:dyDescent="0.25">
      <c r="A39" s="125" t="s">
        <v>256</v>
      </c>
      <c r="B39" s="125" t="s">
        <v>79</v>
      </c>
      <c r="C39" s="125" t="s">
        <v>80</v>
      </c>
      <c r="D39" s="125" t="s">
        <v>258</v>
      </c>
      <c r="E39" s="5">
        <v>27776</v>
      </c>
      <c r="F39" s="6">
        <v>20797280</v>
      </c>
      <c r="G39" s="7">
        <f t="shared" si="1"/>
        <v>6.3710268094363948E-3</v>
      </c>
      <c r="H39" s="80"/>
    </row>
    <row r="40" spans="1:8" x14ac:dyDescent="0.25">
      <c r="A40" s="114" t="s">
        <v>255</v>
      </c>
      <c r="B40" s="114" t="s">
        <v>253</v>
      </c>
      <c r="C40" s="8" t="s">
        <v>254</v>
      </c>
      <c r="D40" s="114" t="s">
        <v>252</v>
      </c>
      <c r="E40" s="5">
        <v>4000</v>
      </c>
      <c r="F40" s="6">
        <v>1553513.87</v>
      </c>
      <c r="G40" s="7">
        <f t="shared" si="1"/>
        <v>4.7590254661192651E-4</v>
      </c>
      <c r="H40" s="80"/>
    </row>
    <row r="41" spans="1:8" x14ac:dyDescent="0.25">
      <c r="A41" s="127" t="s">
        <v>250</v>
      </c>
      <c r="B41" s="127" t="s">
        <v>249</v>
      </c>
      <c r="C41" s="8" t="s">
        <v>251</v>
      </c>
      <c r="D41" s="127" t="s">
        <v>248</v>
      </c>
      <c r="E41" s="5">
        <v>3033</v>
      </c>
      <c r="F41" s="6">
        <v>3247524.09</v>
      </c>
      <c r="G41" s="7">
        <f t="shared" si="1"/>
        <v>9.9484466438306022E-4</v>
      </c>
      <c r="H41" s="80"/>
    </row>
    <row r="42" spans="1:8" x14ac:dyDescent="0.25">
      <c r="A42" s="107" t="s">
        <v>545</v>
      </c>
      <c r="B42" s="107" t="s">
        <v>135</v>
      </c>
      <c r="C42" s="134" t="s">
        <v>136</v>
      </c>
      <c r="D42" s="107" t="s">
        <v>544</v>
      </c>
      <c r="E42" s="5">
        <v>4286</v>
      </c>
      <c r="F42" s="6">
        <v>4182364.52</v>
      </c>
      <c r="G42" s="7">
        <f t="shared" si="1"/>
        <v>1.2812231447456388E-3</v>
      </c>
      <c r="H42" s="80"/>
    </row>
    <row r="43" spans="1:8" x14ac:dyDescent="0.25">
      <c r="A43" s="125" t="s">
        <v>263</v>
      </c>
      <c r="B43" s="125" t="s">
        <v>79</v>
      </c>
      <c r="C43" s="132" t="s">
        <v>80</v>
      </c>
      <c r="D43" s="125" t="s">
        <v>262</v>
      </c>
      <c r="E43" s="5">
        <v>15300</v>
      </c>
      <c r="F43" s="6">
        <v>15878444.189999999</v>
      </c>
      <c r="G43" s="7">
        <f t="shared" si="1"/>
        <v>4.8641934727343943E-3</v>
      </c>
      <c r="H43" s="80"/>
    </row>
    <row r="44" spans="1:8" x14ac:dyDescent="0.25">
      <c r="A44" s="117" t="s">
        <v>556</v>
      </c>
      <c r="B44" s="117" t="s">
        <v>532</v>
      </c>
      <c r="C44" s="8" t="s">
        <v>84</v>
      </c>
      <c r="D44" s="117" t="s">
        <v>266</v>
      </c>
      <c r="E44" s="5">
        <v>1648</v>
      </c>
      <c r="F44" s="6">
        <v>1643187.84</v>
      </c>
      <c r="G44" s="7">
        <f t="shared" si="1"/>
        <v>5.033732190738348E-4</v>
      </c>
      <c r="H44" s="80"/>
    </row>
    <row r="45" spans="1:8" x14ac:dyDescent="0.25">
      <c r="A45" s="127" t="s">
        <v>555</v>
      </c>
      <c r="B45" s="127" t="s">
        <v>532</v>
      </c>
      <c r="C45" s="8" t="s">
        <v>84</v>
      </c>
      <c r="D45" s="127" t="s">
        <v>554</v>
      </c>
      <c r="E45" s="5">
        <v>853</v>
      </c>
      <c r="F45" s="6">
        <v>859576.63</v>
      </c>
      <c r="G45" s="7">
        <f t="shared" si="1"/>
        <v>2.6332221110140309E-4</v>
      </c>
      <c r="H45" s="80"/>
    </row>
    <row r="46" spans="1:8" x14ac:dyDescent="0.25">
      <c r="A46" s="123" t="s">
        <v>274</v>
      </c>
      <c r="B46" s="123" t="s">
        <v>249</v>
      </c>
      <c r="C46" s="8" t="s">
        <v>251</v>
      </c>
      <c r="D46" s="123" t="s">
        <v>275</v>
      </c>
      <c r="E46" s="5">
        <v>7500</v>
      </c>
      <c r="F46" s="6">
        <v>7532550</v>
      </c>
      <c r="G46" s="7">
        <f t="shared" si="1"/>
        <v>2.3075170403735546E-3</v>
      </c>
      <c r="H46" s="80"/>
    </row>
    <row r="47" spans="1:8" x14ac:dyDescent="0.25">
      <c r="A47" s="107" t="s">
        <v>276</v>
      </c>
      <c r="B47" s="107" t="s">
        <v>140</v>
      </c>
      <c r="C47" s="134" t="s">
        <v>141</v>
      </c>
      <c r="D47" s="107" t="s">
        <v>277</v>
      </c>
      <c r="E47" s="5">
        <v>24041</v>
      </c>
      <c r="F47" s="6">
        <v>23340204.850000001</v>
      </c>
      <c r="G47" s="7">
        <f t="shared" si="1"/>
        <v>7.1500249473530862E-3</v>
      </c>
      <c r="H47" s="80"/>
    </row>
    <row r="48" spans="1:8" x14ac:dyDescent="0.25">
      <c r="A48" s="107" t="s">
        <v>530</v>
      </c>
      <c r="B48" s="107" t="s">
        <v>121</v>
      </c>
      <c r="C48" s="132" t="s">
        <v>122</v>
      </c>
      <c r="D48" s="107" t="s">
        <v>529</v>
      </c>
      <c r="E48" s="5">
        <v>3000</v>
      </c>
      <c r="F48" s="6">
        <v>3054810</v>
      </c>
      <c r="G48" s="7">
        <f t="shared" si="1"/>
        <v>9.3580874074563572E-4</v>
      </c>
      <c r="H48" s="80"/>
    </row>
    <row r="49" spans="1:8" ht="30" x14ac:dyDescent="0.25">
      <c r="A49" s="107" t="s">
        <v>280</v>
      </c>
      <c r="B49" s="107" t="s">
        <v>131</v>
      </c>
      <c r="C49" s="127" t="s">
        <v>132</v>
      </c>
      <c r="D49" s="107" t="s">
        <v>279</v>
      </c>
      <c r="E49" s="5">
        <v>3000</v>
      </c>
      <c r="F49" s="6">
        <v>2863440</v>
      </c>
      <c r="G49" s="7">
        <f t="shared" si="1"/>
        <v>8.7718456486677828E-4</v>
      </c>
      <c r="H49" s="80"/>
    </row>
    <row r="50" spans="1:8" x14ac:dyDescent="0.25">
      <c r="A50" s="107" t="s">
        <v>592</v>
      </c>
      <c r="B50" s="107" t="s">
        <v>79</v>
      </c>
      <c r="C50" s="127" t="s">
        <v>80</v>
      </c>
      <c r="D50" s="107" t="s">
        <v>591</v>
      </c>
      <c r="E50" s="5">
        <v>4433</v>
      </c>
      <c r="F50" s="6">
        <v>3540725.7599999998</v>
      </c>
      <c r="G50" s="7">
        <f t="shared" si="1"/>
        <v>1.0846638955585564E-3</v>
      </c>
      <c r="H50" s="80"/>
    </row>
    <row r="51" spans="1:8" x14ac:dyDescent="0.25">
      <c r="A51" s="134" t="s">
        <v>324</v>
      </c>
      <c r="B51" s="134" t="s">
        <v>79</v>
      </c>
      <c r="C51" s="134" t="s">
        <v>80</v>
      </c>
      <c r="D51" s="134" t="s">
        <v>325</v>
      </c>
      <c r="E51" s="5">
        <v>19000</v>
      </c>
      <c r="F51" s="6">
        <v>16670600</v>
      </c>
      <c r="G51" s="7">
        <f t="shared" si="1"/>
        <v>5.1068620285628875E-3</v>
      </c>
      <c r="H51" s="80"/>
    </row>
    <row r="52" spans="1:8" ht="30" x14ac:dyDescent="0.25">
      <c r="A52" s="107" t="s">
        <v>304</v>
      </c>
      <c r="B52" s="107" t="s">
        <v>123</v>
      </c>
      <c r="C52" s="125" t="s">
        <v>124</v>
      </c>
      <c r="D52" s="107" t="s">
        <v>305</v>
      </c>
      <c r="E52" s="5">
        <v>36767</v>
      </c>
      <c r="F52" s="6">
        <v>37428806</v>
      </c>
      <c r="G52" s="7">
        <f t="shared" si="1"/>
        <v>1.1465918931283023E-2</v>
      </c>
      <c r="H52" s="80"/>
    </row>
    <row r="53" spans="1:8" x14ac:dyDescent="0.25">
      <c r="A53" s="107" t="s">
        <v>302</v>
      </c>
      <c r="B53" s="107" t="s">
        <v>121</v>
      </c>
      <c r="C53" s="107" t="s">
        <v>122</v>
      </c>
      <c r="D53" s="107" t="s">
        <v>303</v>
      </c>
      <c r="E53" s="5">
        <v>11000</v>
      </c>
      <c r="F53" s="6">
        <v>10924430</v>
      </c>
      <c r="G53" s="7">
        <f t="shared" si="1"/>
        <v>3.3465836113093271E-3</v>
      </c>
      <c r="H53" s="80"/>
    </row>
    <row r="54" spans="1:8" x14ac:dyDescent="0.25">
      <c r="A54" s="117" t="s">
        <v>308</v>
      </c>
      <c r="B54" s="117" t="s">
        <v>119</v>
      </c>
      <c r="C54" s="117" t="s">
        <v>120</v>
      </c>
      <c r="D54" s="117" t="s">
        <v>307</v>
      </c>
      <c r="E54" s="5">
        <v>13000</v>
      </c>
      <c r="F54" s="6">
        <v>12351560</v>
      </c>
      <c r="G54" s="7">
        <f t="shared" si="1"/>
        <v>3.7837697957791693E-3</v>
      </c>
      <c r="H54" s="80"/>
    </row>
    <row r="55" spans="1:8" x14ac:dyDescent="0.25">
      <c r="A55" s="134" t="s">
        <v>299</v>
      </c>
      <c r="B55" s="134" t="s">
        <v>300</v>
      </c>
      <c r="C55" s="8" t="s">
        <v>301</v>
      </c>
      <c r="D55" s="134" t="s">
        <v>298</v>
      </c>
      <c r="E55" s="32">
        <v>7000</v>
      </c>
      <c r="F55" s="6">
        <v>6894860</v>
      </c>
      <c r="G55" s="7">
        <f t="shared" si="1"/>
        <v>2.1121674520567413E-3</v>
      </c>
      <c r="H55" s="80"/>
    </row>
    <row r="56" spans="1:8" ht="30" x14ac:dyDescent="0.25">
      <c r="A56" s="107" t="s">
        <v>380</v>
      </c>
      <c r="B56" s="107" t="s">
        <v>87</v>
      </c>
      <c r="C56" s="107" t="s">
        <v>88</v>
      </c>
      <c r="D56" s="107" t="s">
        <v>379</v>
      </c>
      <c r="E56" s="5">
        <v>14500</v>
      </c>
      <c r="F56" s="6">
        <v>14715760</v>
      </c>
      <c r="G56" s="7">
        <f t="shared" si="1"/>
        <v>4.5080174658047459E-3</v>
      </c>
      <c r="H56" s="80"/>
    </row>
    <row r="57" spans="1:8" ht="30" x14ac:dyDescent="0.25">
      <c r="A57" s="107" t="s">
        <v>321</v>
      </c>
      <c r="B57" s="107" t="s">
        <v>104</v>
      </c>
      <c r="C57" s="120" t="s">
        <v>105</v>
      </c>
      <c r="D57" s="107" t="s">
        <v>314</v>
      </c>
      <c r="E57" s="5">
        <v>15000</v>
      </c>
      <c r="F57" s="6">
        <v>15027900</v>
      </c>
      <c r="G57" s="7">
        <f t="shared" si="1"/>
        <v>4.6036382541144423E-3</v>
      </c>
      <c r="H57" s="80"/>
    </row>
    <row r="58" spans="1:8" x14ac:dyDescent="0.25">
      <c r="A58" s="107" t="s">
        <v>315</v>
      </c>
      <c r="B58" s="107" t="s">
        <v>135</v>
      </c>
      <c r="C58" s="134" t="s">
        <v>136</v>
      </c>
      <c r="D58" s="107" t="s">
        <v>316</v>
      </c>
      <c r="E58" s="5">
        <v>18000</v>
      </c>
      <c r="F58" s="6">
        <v>17449380</v>
      </c>
      <c r="G58" s="7">
        <f t="shared" si="1"/>
        <v>5.3454330464389214E-3</v>
      </c>
      <c r="H58" s="80"/>
    </row>
    <row r="59" spans="1:8" ht="30" x14ac:dyDescent="0.25">
      <c r="A59" s="127" t="s">
        <v>335</v>
      </c>
      <c r="B59" s="127" t="s">
        <v>123</v>
      </c>
      <c r="C59" s="132" t="s">
        <v>124</v>
      </c>
      <c r="D59" s="127" t="s">
        <v>334</v>
      </c>
      <c r="E59" s="5">
        <v>20000</v>
      </c>
      <c r="F59" s="6">
        <v>19951200</v>
      </c>
      <c r="G59" s="7">
        <f t="shared" si="1"/>
        <v>6.1118391482168537E-3</v>
      </c>
      <c r="H59" s="80"/>
    </row>
    <row r="60" spans="1:8" x14ac:dyDescent="0.25">
      <c r="A60" s="107" t="s">
        <v>332</v>
      </c>
      <c r="B60" s="107" t="s">
        <v>331</v>
      </c>
      <c r="C60" s="8" t="s">
        <v>333</v>
      </c>
      <c r="D60" s="107" t="s">
        <v>330</v>
      </c>
      <c r="E60" s="32">
        <v>9997</v>
      </c>
      <c r="F60" s="6">
        <v>10454762.630000001</v>
      </c>
      <c r="G60" s="7">
        <f t="shared" si="1"/>
        <v>3.2027059789560826E-3</v>
      </c>
      <c r="H60" s="80"/>
    </row>
    <row r="61" spans="1:8" x14ac:dyDescent="0.25">
      <c r="A61" s="107" t="s">
        <v>329</v>
      </c>
      <c r="B61" s="107" t="s">
        <v>293</v>
      </c>
      <c r="C61" s="8" t="s">
        <v>292</v>
      </c>
      <c r="D61" s="107" t="s">
        <v>328</v>
      </c>
      <c r="E61" s="5">
        <v>10000</v>
      </c>
      <c r="F61" s="6">
        <v>10281300</v>
      </c>
      <c r="G61" s="7">
        <f t="shared" si="1"/>
        <v>3.149567536517199E-3</v>
      </c>
      <c r="H61" s="80"/>
    </row>
    <row r="62" spans="1:8" ht="30" x14ac:dyDescent="0.25">
      <c r="A62" s="107" t="s">
        <v>350</v>
      </c>
      <c r="B62" s="107" t="s">
        <v>225</v>
      </c>
      <c r="C62" s="127" t="s">
        <v>134</v>
      </c>
      <c r="D62" s="107" t="s">
        <v>349</v>
      </c>
      <c r="E62" s="5">
        <v>14500</v>
      </c>
      <c r="F62" s="6">
        <v>13989020</v>
      </c>
      <c r="G62" s="7">
        <f t="shared" si="1"/>
        <v>4.2853883516374217E-3</v>
      </c>
      <c r="H62" s="80"/>
    </row>
    <row r="63" spans="1:8" ht="30" x14ac:dyDescent="0.25">
      <c r="A63" s="107" t="s">
        <v>344</v>
      </c>
      <c r="B63" s="107" t="s">
        <v>92</v>
      </c>
      <c r="C63" s="134" t="s">
        <v>93</v>
      </c>
      <c r="D63" s="107" t="s">
        <v>343</v>
      </c>
      <c r="E63" s="5">
        <v>65543</v>
      </c>
      <c r="F63" s="6">
        <v>65288037.729999997</v>
      </c>
      <c r="G63" s="7">
        <f t="shared" si="1"/>
        <v>2.0000299977368428E-2</v>
      </c>
      <c r="H63" s="80"/>
    </row>
    <row r="64" spans="1:8" x14ac:dyDescent="0.25">
      <c r="A64" s="107" t="s">
        <v>352</v>
      </c>
      <c r="B64" s="107" t="s">
        <v>108</v>
      </c>
      <c r="C64" s="134" t="s">
        <v>109</v>
      </c>
      <c r="D64" s="107" t="s">
        <v>351</v>
      </c>
      <c r="E64" s="5">
        <v>8709</v>
      </c>
      <c r="F64" s="6">
        <v>8733559.3800000008</v>
      </c>
      <c r="G64" s="7">
        <f t="shared" si="1"/>
        <v>2.6754335639941717E-3</v>
      </c>
      <c r="H64" s="80"/>
    </row>
    <row r="65" spans="1:8" ht="30" x14ac:dyDescent="0.25">
      <c r="A65" s="107" t="s">
        <v>453</v>
      </c>
      <c r="B65" s="107" t="s">
        <v>89</v>
      </c>
      <c r="C65" s="132" t="s">
        <v>90</v>
      </c>
      <c r="D65" s="135" t="s">
        <v>452</v>
      </c>
      <c r="E65" s="5">
        <v>1178</v>
      </c>
      <c r="F65" s="6">
        <v>1167928.1000000001</v>
      </c>
      <c r="G65" s="7">
        <f t="shared" si="1"/>
        <v>3.5778242330699553E-4</v>
      </c>
      <c r="H65" s="80"/>
    </row>
    <row r="66" spans="1:8" x14ac:dyDescent="0.25">
      <c r="A66" s="107" t="s">
        <v>357</v>
      </c>
      <c r="B66" s="107" t="s">
        <v>140</v>
      </c>
      <c r="C66" s="114" t="s">
        <v>141</v>
      </c>
      <c r="D66" s="107" t="s">
        <v>353</v>
      </c>
      <c r="E66" s="5">
        <v>10200</v>
      </c>
      <c r="F66" s="6">
        <v>10033536</v>
      </c>
      <c r="G66" s="7">
        <f t="shared" si="1"/>
        <v>3.073667655070529E-3</v>
      </c>
      <c r="H66" s="80"/>
    </row>
    <row r="67" spans="1:8" ht="30" x14ac:dyDescent="0.25">
      <c r="A67" s="134" t="s">
        <v>366</v>
      </c>
      <c r="B67" s="134" t="s">
        <v>225</v>
      </c>
      <c r="C67" s="134" t="s">
        <v>134</v>
      </c>
      <c r="D67" s="134" t="s">
        <v>365</v>
      </c>
      <c r="E67" s="5">
        <v>30000</v>
      </c>
      <c r="F67" s="6">
        <v>29012100</v>
      </c>
      <c r="G67" s="7">
        <f t="shared" si="1"/>
        <v>8.8875500497204267E-3</v>
      </c>
      <c r="H67" s="80"/>
    </row>
    <row r="68" spans="1:8" ht="30" x14ac:dyDescent="0.25">
      <c r="A68" s="117" t="s">
        <v>370</v>
      </c>
      <c r="B68" s="117" t="s">
        <v>225</v>
      </c>
      <c r="C68" s="127" t="s">
        <v>134</v>
      </c>
      <c r="D68" s="117" t="s">
        <v>369</v>
      </c>
      <c r="E68" s="5">
        <v>7000</v>
      </c>
      <c r="F68" s="6">
        <v>6544440</v>
      </c>
      <c r="G68" s="7">
        <f t="shared" si="1"/>
        <v>2.0048199905347199E-3</v>
      </c>
      <c r="H68" s="80"/>
    </row>
    <row r="69" spans="1:8" x14ac:dyDescent="0.25">
      <c r="A69" s="107" t="s">
        <v>414</v>
      </c>
      <c r="B69" s="107" t="s">
        <v>140</v>
      </c>
      <c r="C69" s="127" t="s">
        <v>141</v>
      </c>
      <c r="D69" s="134" t="s">
        <v>406</v>
      </c>
      <c r="E69" s="5">
        <v>19216</v>
      </c>
      <c r="F69" s="6">
        <v>19341672.640000001</v>
      </c>
      <c r="G69" s="7">
        <f t="shared" ref="G69:G100" si="2">F69/$F$285</f>
        <v>5.9251168868612826E-3</v>
      </c>
      <c r="H69" s="80"/>
    </row>
    <row r="70" spans="1:8" x14ac:dyDescent="0.25">
      <c r="A70" s="107" t="s">
        <v>374</v>
      </c>
      <c r="B70" s="107" t="s">
        <v>112</v>
      </c>
      <c r="C70" s="123" t="s">
        <v>113</v>
      </c>
      <c r="D70" s="132" t="s">
        <v>373</v>
      </c>
      <c r="E70" s="5">
        <v>1019</v>
      </c>
      <c r="F70" s="6">
        <v>1037780.17</v>
      </c>
      <c r="G70" s="7">
        <f t="shared" si="2"/>
        <v>3.1791298118655231E-4</v>
      </c>
      <c r="H70" s="80"/>
    </row>
    <row r="71" spans="1:8" x14ac:dyDescent="0.25">
      <c r="A71" s="107" t="s">
        <v>377</v>
      </c>
      <c r="B71" s="107" t="s">
        <v>121</v>
      </c>
      <c r="C71" s="117" t="s">
        <v>122</v>
      </c>
      <c r="D71" s="107" t="s">
        <v>376</v>
      </c>
      <c r="E71" s="5">
        <v>5388</v>
      </c>
      <c r="F71" s="6">
        <v>5482721.04</v>
      </c>
      <c r="G71" s="7">
        <f t="shared" si="2"/>
        <v>1.6795736141697853E-3</v>
      </c>
      <c r="H71" s="80"/>
    </row>
    <row r="72" spans="1:8" x14ac:dyDescent="0.25">
      <c r="A72" s="120" t="s">
        <v>501</v>
      </c>
      <c r="B72" s="120" t="s">
        <v>79</v>
      </c>
      <c r="C72" s="120" t="s">
        <v>80</v>
      </c>
      <c r="D72" s="120" t="s">
        <v>498</v>
      </c>
      <c r="E72" s="5">
        <v>170331</v>
      </c>
      <c r="F72" s="6">
        <v>154127411.97</v>
      </c>
      <c r="G72" s="7">
        <f t="shared" si="2"/>
        <v>4.7215302853542286E-2</v>
      </c>
      <c r="H72" s="80"/>
    </row>
    <row r="73" spans="1:8" x14ac:dyDescent="0.25">
      <c r="A73" s="123" t="s">
        <v>500</v>
      </c>
      <c r="B73" s="123" t="s">
        <v>79</v>
      </c>
      <c r="C73" s="123" t="s">
        <v>80</v>
      </c>
      <c r="D73" s="127" t="s">
        <v>482</v>
      </c>
      <c r="E73" s="5">
        <v>378231</v>
      </c>
      <c r="F73" s="6">
        <v>339447193.25999999</v>
      </c>
      <c r="G73" s="7">
        <f t="shared" si="2"/>
        <v>0.10398605820796744</v>
      </c>
      <c r="H73" s="80"/>
    </row>
    <row r="74" spans="1:8" x14ac:dyDescent="0.25">
      <c r="A74" s="107" t="s">
        <v>516</v>
      </c>
      <c r="B74" s="107" t="s">
        <v>79</v>
      </c>
      <c r="C74" s="114" t="s">
        <v>80</v>
      </c>
      <c r="D74" s="107" t="s">
        <v>515</v>
      </c>
      <c r="E74" s="5">
        <v>66619</v>
      </c>
      <c r="F74" s="6">
        <v>60250889.789999999</v>
      </c>
      <c r="G74" s="7">
        <f t="shared" si="2"/>
        <v>1.8457222970719611E-2</v>
      </c>
      <c r="H74" s="80"/>
    </row>
    <row r="75" spans="1:8" x14ac:dyDescent="0.25">
      <c r="A75" s="120" t="s">
        <v>499</v>
      </c>
      <c r="B75" s="120" t="s">
        <v>79</v>
      </c>
      <c r="C75" s="120" t="s">
        <v>80</v>
      </c>
      <c r="D75" s="123" t="s">
        <v>497</v>
      </c>
      <c r="E75" s="5">
        <v>74900</v>
      </c>
      <c r="F75" s="6">
        <v>71559460</v>
      </c>
      <c r="G75" s="7">
        <f t="shared" si="2"/>
        <v>2.1921483873313788E-2</v>
      </c>
      <c r="H75" s="80"/>
    </row>
    <row r="76" spans="1:8" x14ac:dyDescent="0.25">
      <c r="A76" s="107" t="s">
        <v>382</v>
      </c>
      <c r="B76" s="107" t="s">
        <v>121</v>
      </c>
      <c r="C76" s="114" t="s">
        <v>122</v>
      </c>
      <c r="D76" s="120" t="s">
        <v>381</v>
      </c>
      <c r="E76" s="5">
        <v>10000</v>
      </c>
      <c r="F76" s="6">
        <v>9987800</v>
      </c>
      <c r="G76" s="7">
        <f t="shared" si="2"/>
        <v>3.0596569151008605E-3</v>
      </c>
      <c r="H76" s="80"/>
    </row>
    <row r="77" spans="1:8" x14ac:dyDescent="0.25">
      <c r="A77" s="107" t="s">
        <v>384</v>
      </c>
      <c r="B77" s="107" t="s">
        <v>85</v>
      </c>
      <c r="C77" s="8" t="s">
        <v>86</v>
      </c>
      <c r="D77" s="107" t="s">
        <v>383</v>
      </c>
      <c r="E77" s="5">
        <v>20000</v>
      </c>
      <c r="F77" s="6">
        <v>19938200</v>
      </c>
      <c r="G77" s="7">
        <f t="shared" si="2"/>
        <v>6.1078567356839322E-3</v>
      </c>
      <c r="H77" s="80"/>
    </row>
    <row r="78" spans="1:8" x14ac:dyDescent="0.25">
      <c r="A78" s="107" t="s">
        <v>437</v>
      </c>
      <c r="B78" s="107" t="s">
        <v>121</v>
      </c>
      <c r="C78" s="107" t="s">
        <v>122</v>
      </c>
      <c r="D78" s="117" t="s">
        <v>436</v>
      </c>
      <c r="E78" s="5">
        <v>117</v>
      </c>
      <c r="F78" s="6">
        <v>122947.59</v>
      </c>
      <c r="G78" s="7">
        <f t="shared" si="2"/>
        <v>3.766369410065134E-5</v>
      </c>
      <c r="H78" s="80"/>
    </row>
    <row r="79" spans="1:8" ht="30" x14ac:dyDescent="0.25">
      <c r="A79" s="107" t="s">
        <v>393</v>
      </c>
      <c r="B79" s="107" t="s">
        <v>394</v>
      </c>
      <c r="C79" s="8" t="s">
        <v>395</v>
      </c>
      <c r="D79" s="107" t="s">
        <v>392</v>
      </c>
      <c r="E79" s="32">
        <v>15725</v>
      </c>
      <c r="F79" s="6">
        <v>15072098</v>
      </c>
      <c r="G79" s="7">
        <f t="shared" si="2"/>
        <v>4.6171778440475229E-3</v>
      </c>
      <c r="H79" s="80"/>
    </row>
    <row r="80" spans="1:8" x14ac:dyDescent="0.25">
      <c r="A80" s="117" t="s">
        <v>401</v>
      </c>
      <c r="B80" s="117" t="s">
        <v>402</v>
      </c>
      <c r="C80" s="8" t="s">
        <v>403</v>
      </c>
      <c r="D80" s="117" t="s">
        <v>400</v>
      </c>
      <c r="E80" s="5">
        <v>10000</v>
      </c>
      <c r="F80" s="6">
        <v>10346000</v>
      </c>
      <c r="G80" s="7">
        <f t="shared" si="2"/>
        <v>3.1693876973541224E-3</v>
      </c>
      <c r="H80" s="80"/>
    </row>
    <row r="81" spans="1:8" ht="30" x14ac:dyDescent="0.25">
      <c r="A81" s="107" t="s">
        <v>413</v>
      </c>
      <c r="B81" s="107" t="s">
        <v>89</v>
      </c>
      <c r="C81" s="134" t="s">
        <v>90</v>
      </c>
      <c r="D81" s="135" t="s">
        <v>409</v>
      </c>
      <c r="E81" s="5">
        <v>10000</v>
      </c>
      <c r="F81" s="6">
        <v>10198100</v>
      </c>
      <c r="G81" s="7">
        <f t="shared" si="2"/>
        <v>3.1240800963065027E-3</v>
      </c>
      <c r="H81" s="80"/>
    </row>
    <row r="82" spans="1:8" ht="30" x14ac:dyDescent="0.25">
      <c r="A82" s="107" t="s">
        <v>411</v>
      </c>
      <c r="B82" s="107" t="s">
        <v>415</v>
      </c>
      <c r="C82" s="8" t="s">
        <v>339</v>
      </c>
      <c r="D82" s="107" t="s">
        <v>410</v>
      </c>
      <c r="E82" s="5">
        <v>51840</v>
      </c>
      <c r="F82" s="6">
        <v>52546060.799999997</v>
      </c>
      <c r="G82" s="7">
        <f t="shared" si="2"/>
        <v>1.60969300835049E-2</v>
      </c>
      <c r="H82" s="80"/>
    </row>
    <row r="83" spans="1:8" x14ac:dyDescent="0.25">
      <c r="A83" s="107" t="s">
        <v>420</v>
      </c>
      <c r="B83" s="107" t="s">
        <v>112</v>
      </c>
      <c r="C83" s="134" t="s">
        <v>113</v>
      </c>
      <c r="D83" s="107" t="s">
        <v>419</v>
      </c>
      <c r="E83" s="5">
        <v>220</v>
      </c>
      <c r="F83" s="6">
        <v>220701.8</v>
      </c>
      <c r="G83" s="7">
        <f t="shared" si="2"/>
        <v>6.7609662642945109E-5</v>
      </c>
      <c r="H83" s="80"/>
    </row>
    <row r="84" spans="1:8" ht="30" x14ac:dyDescent="0.25">
      <c r="A84" s="107" t="s">
        <v>421</v>
      </c>
      <c r="B84" s="107" t="s">
        <v>422</v>
      </c>
      <c r="C84" s="8" t="s">
        <v>132</v>
      </c>
      <c r="D84" s="107" t="s">
        <v>417</v>
      </c>
      <c r="E84" s="5">
        <v>18417</v>
      </c>
      <c r="F84" s="6">
        <v>18388269.48</v>
      </c>
      <c r="G84" s="7">
        <f t="shared" si="2"/>
        <v>5.6330519104527636E-3</v>
      </c>
      <c r="H84" s="80"/>
    </row>
    <row r="85" spans="1:8" x14ac:dyDescent="0.25">
      <c r="A85" s="114" t="s">
        <v>423</v>
      </c>
      <c r="B85" s="114" t="s">
        <v>121</v>
      </c>
      <c r="C85" s="132" t="s">
        <v>122</v>
      </c>
      <c r="D85" s="134" t="s">
        <v>424</v>
      </c>
      <c r="E85" s="5">
        <v>2999</v>
      </c>
      <c r="F85" s="6">
        <v>3144391.52</v>
      </c>
      <c r="G85" s="7">
        <f t="shared" si="2"/>
        <v>9.6325109212764637E-4</v>
      </c>
      <c r="H85" s="80"/>
    </row>
    <row r="86" spans="1:8" x14ac:dyDescent="0.25">
      <c r="A86" s="107" t="s">
        <v>426</v>
      </c>
      <c r="B86" s="107" t="s">
        <v>108</v>
      </c>
      <c r="C86" s="134" t="s">
        <v>109</v>
      </c>
      <c r="D86" s="132" t="s">
        <v>425</v>
      </c>
      <c r="E86" s="5">
        <v>1041</v>
      </c>
      <c r="F86" s="6">
        <v>1041114.51</v>
      </c>
      <c r="G86" s="7">
        <f t="shared" si="2"/>
        <v>3.189344209869385E-4</v>
      </c>
      <c r="H86" s="80"/>
    </row>
    <row r="87" spans="1:8" x14ac:dyDescent="0.25">
      <c r="A87" s="107" t="s">
        <v>455</v>
      </c>
      <c r="B87" s="107" t="s">
        <v>85</v>
      </c>
      <c r="C87" s="8" t="s">
        <v>86</v>
      </c>
      <c r="D87" s="114" t="s">
        <v>454</v>
      </c>
      <c r="E87" s="5">
        <v>798</v>
      </c>
      <c r="F87" s="6">
        <v>796627.44</v>
      </c>
      <c r="G87" s="7">
        <f t="shared" si="2"/>
        <v>2.4403839239423055E-4</v>
      </c>
      <c r="H87" s="80"/>
    </row>
    <row r="88" spans="1:8" ht="30" x14ac:dyDescent="0.25">
      <c r="A88" s="107" t="s">
        <v>438</v>
      </c>
      <c r="B88" s="107" t="s">
        <v>431</v>
      </c>
      <c r="C88" s="8" t="s">
        <v>432</v>
      </c>
      <c r="D88" s="107" t="s">
        <v>428</v>
      </c>
      <c r="E88" s="5">
        <v>10750</v>
      </c>
      <c r="F88" s="6">
        <v>10709150</v>
      </c>
      <c r="G88" s="7">
        <f t="shared" si="2"/>
        <v>3.2806348597641507E-3</v>
      </c>
      <c r="H88" s="80"/>
    </row>
    <row r="89" spans="1:8" x14ac:dyDescent="0.25">
      <c r="A89" s="107" t="s">
        <v>433</v>
      </c>
      <c r="B89" s="107" t="s">
        <v>121</v>
      </c>
      <c r="C89" s="132" t="s">
        <v>122</v>
      </c>
      <c r="D89" s="127" t="s">
        <v>429</v>
      </c>
      <c r="E89" s="5">
        <v>10000</v>
      </c>
      <c r="F89" s="6">
        <v>10338100</v>
      </c>
      <c r="G89" s="7">
        <f t="shared" si="2"/>
        <v>3.1669676158918086E-3</v>
      </c>
      <c r="H89" s="80"/>
    </row>
    <row r="90" spans="1:8" x14ac:dyDescent="0.25">
      <c r="A90" s="134" t="s">
        <v>439</v>
      </c>
      <c r="B90" s="134" t="s">
        <v>435</v>
      </c>
      <c r="C90" s="8" t="s">
        <v>311</v>
      </c>
      <c r="D90" s="134" t="s">
        <v>434</v>
      </c>
      <c r="E90" s="5">
        <v>5849</v>
      </c>
      <c r="F90" s="6">
        <v>5900003.2800000003</v>
      </c>
      <c r="G90" s="7">
        <f t="shared" si="2"/>
        <v>1.8074036158883598E-3</v>
      </c>
      <c r="H90" s="80"/>
    </row>
    <row r="91" spans="1:8" x14ac:dyDescent="0.25">
      <c r="A91" s="107" t="s">
        <v>689</v>
      </c>
      <c r="B91" s="107" t="s">
        <v>98</v>
      </c>
      <c r="C91" s="127" t="s">
        <v>99</v>
      </c>
      <c r="D91" s="107" t="s">
        <v>665</v>
      </c>
      <c r="E91" s="5">
        <v>50500</v>
      </c>
      <c r="F91" s="6">
        <v>50514645</v>
      </c>
      <c r="G91" s="7">
        <f t="shared" si="2"/>
        <v>1.5474627334159186E-2</v>
      </c>
      <c r="H91" s="80"/>
    </row>
    <row r="92" spans="1:8" ht="30" x14ac:dyDescent="0.25">
      <c r="A92" s="107" t="s">
        <v>442</v>
      </c>
      <c r="B92" s="107" t="s">
        <v>92</v>
      </c>
      <c r="C92" s="134" t="s">
        <v>93</v>
      </c>
      <c r="D92" s="123" t="s">
        <v>441</v>
      </c>
      <c r="E92" s="5">
        <v>12995</v>
      </c>
      <c r="F92" s="6">
        <v>13110005.75</v>
      </c>
      <c r="G92" s="7">
        <f t="shared" si="2"/>
        <v>4.0161116311900067E-3</v>
      </c>
      <c r="H92" s="80"/>
    </row>
    <row r="93" spans="1:8" x14ac:dyDescent="0.25">
      <c r="A93" s="107" t="s">
        <v>444</v>
      </c>
      <c r="B93" s="107" t="s">
        <v>300</v>
      </c>
      <c r="C93" s="8" t="s">
        <v>301</v>
      </c>
      <c r="D93" s="120" t="s">
        <v>443</v>
      </c>
      <c r="E93" s="32">
        <v>6000</v>
      </c>
      <c r="F93" s="6">
        <v>5595300</v>
      </c>
      <c r="G93" s="7">
        <f t="shared" si="2"/>
        <v>1.7140609881118811E-3</v>
      </c>
      <c r="H93" s="80"/>
    </row>
    <row r="94" spans="1:8" x14ac:dyDescent="0.25">
      <c r="A94" s="134" t="s">
        <v>447</v>
      </c>
      <c r="B94" s="134" t="s">
        <v>446</v>
      </c>
      <c r="C94" s="8" t="s">
        <v>448</v>
      </c>
      <c r="D94" s="134" t="s">
        <v>445</v>
      </c>
      <c r="E94" s="5">
        <v>15900</v>
      </c>
      <c r="F94" s="6">
        <v>15976002</v>
      </c>
      <c r="G94" s="7">
        <f t="shared" si="2"/>
        <v>4.8940792762134982E-3</v>
      </c>
      <c r="H94" s="80"/>
    </row>
    <row r="95" spans="1:8" x14ac:dyDescent="0.25">
      <c r="A95" s="114" t="s">
        <v>670</v>
      </c>
      <c r="B95" s="114" t="s">
        <v>671</v>
      </c>
      <c r="C95" s="8" t="s">
        <v>669</v>
      </c>
      <c r="D95" s="114" t="s">
        <v>668</v>
      </c>
      <c r="E95" s="5">
        <v>22241</v>
      </c>
      <c r="F95" s="6">
        <v>22328184.719999999</v>
      </c>
      <c r="G95" s="7">
        <f t="shared" si="2"/>
        <v>6.8400032820238061E-3</v>
      </c>
      <c r="H95" s="80"/>
    </row>
    <row r="96" spans="1:8" x14ac:dyDescent="0.25">
      <c r="A96" s="107" t="s">
        <v>450</v>
      </c>
      <c r="B96" s="107" t="s">
        <v>127</v>
      </c>
      <c r="C96" s="134" t="s">
        <v>128</v>
      </c>
      <c r="D96" s="107" t="s">
        <v>449</v>
      </c>
      <c r="E96" s="5">
        <v>21000</v>
      </c>
      <c r="F96" s="6">
        <v>21253260</v>
      </c>
      <c r="G96" s="7">
        <f t="shared" si="2"/>
        <v>6.5107114607257368E-3</v>
      </c>
      <c r="H96" s="80"/>
    </row>
    <row r="97" spans="1:8" ht="30" x14ac:dyDescent="0.25">
      <c r="A97" s="123" t="s">
        <v>462</v>
      </c>
      <c r="B97" s="123" t="s">
        <v>422</v>
      </c>
      <c r="C97" s="8" t="s">
        <v>132</v>
      </c>
      <c r="D97" s="123" t="s">
        <v>456</v>
      </c>
      <c r="E97" s="5">
        <v>10000</v>
      </c>
      <c r="F97" s="6">
        <v>10012700</v>
      </c>
      <c r="G97" s="7">
        <f t="shared" si="2"/>
        <v>3.0672847667985331E-3</v>
      </c>
      <c r="H97" s="80"/>
    </row>
    <row r="98" spans="1:8" ht="30" x14ac:dyDescent="0.25">
      <c r="A98" s="107" t="s">
        <v>459</v>
      </c>
      <c r="B98" s="107" t="s">
        <v>123</v>
      </c>
      <c r="C98" s="8" t="s">
        <v>124</v>
      </c>
      <c r="D98" s="117" t="s">
        <v>458</v>
      </c>
      <c r="E98" s="5">
        <v>28973</v>
      </c>
      <c r="F98" s="6">
        <v>29440334.489999998</v>
      </c>
      <c r="G98" s="7">
        <f t="shared" si="2"/>
        <v>9.0187351574131311E-3</v>
      </c>
      <c r="H98" s="80"/>
    </row>
    <row r="99" spans="1:8" x14ac:dyDescent="0.25">
      <c r="A99" s="107" t="s">
        <v>637</v>
      </c>
      <c r="B99" s="107" t="s">
        <v>79</v>
      </c>
      <c r="C99" s="8" t="s">
        <v>80</v>
      </c>
      <c r="D99" s="107" t="s">
        <v>636</v>
      </c>
      <c r="E99" s="32">
        <v>246</v>
      </c>
      <c r="F99" s="6">
        <v>22821159.289999999</v>
      </c>
      <c r="G99" s="7">
        <f t="shared" si="2"/>
        <v>6.9910208286376122E-3</v>
      </c>
      <c r="H99" s="80"/>
    </row>
    <row r="100" spans="1:8" ht="30" x14ac:dyDescent="0.25">
      <c r="A100" s="107" t="s">
        <v>673</v>
      </c>
      <c r="B100" s="107" t="s">
        <v>123</v>
      </c>
      <c r="C100" s="132" t="s">
        <v>124</v>
      </c>
      <c r="D100" s="107" t="s">
        <v>672</v>
      </c>
      <c r="E100" s="5">
        <v>5160</v>
      </c>
      <c r="F100" s="6">
        <v>5280124.8</v>
      </c>
      <c r="G100" s="7">
        <f t="shared" si="2"/>
        <v>1.6175103983775755E-3</v>
      </c>
      <c r="H100" s="80"/>
    </row>
    <row r="101" spans="1:8" x14ac:dyDescent="0.25">
      <c r="A101" s="107" t="s">
        <v>469</v>
      </c>
      <c r="B101" s="107" t="s">
        <v>478</v>
      </c>
      <c r="C101" s="8" t="s">
        <v>479</v>
      </c>
      <c r="D101" s="107" t="s">
        <v>470</v>
      </c>
      <c r="E101" s="5">
        <v>10141</v>
      </c>
      <c r="F101" s="6">
        <v>10419978.91</v>
      </c>
      <c r="G101" s="7">
        <f t="shared" ref="G101:G132" si="3">F101/$F$285</f>
        <v>3.1920503541507266E-3</v>
      </c>
      <c r="H101" s="80"/>
    </row>
    <row r="102" spans="1:8" x14ac:dyDescent="0.25">
      <c r="A102" s="107" t="s">
        <v>623</v>
      </c>
      <c r="B102" s="107" t="s">
        <v>98</v>
      </c>
      <c r="C102" s="134" t="s">
        <v>99</v>
      </c>
      <c r="D102" s="107" t="s">
        <v>622</v>
      </c>
      <c r="E102" s="5">
        <v>5150</v>
      </c>
      <c r="F102" s="6">
        <v>5233172.5</v>
      </c>
      <c r="G102" s="7">
        <f t="shared" si="3"/>
        <v>1.6031270577645386E-3</v>
      </c>
      <c r="H102" s="80"/>
    </row>
    <row r="103" spans="1:8" ht="30" x14ac:dyDescent="0.25">
      <c r="A103" s="107" t="s">
        <v>480</v>
      </c>
      <c r="B103" s="107" t="s">
        <v>415</v>
      </c>
      <c r="C103" s="8" t="s">
        <v>481</v>
      </c>
      <c r="D103" s="107" t="s">
        <v>472</v>
      </c>
      <c r="E103" s="5">
        <v>21000</v>
      </c>
      <c r="F103" s="6">
        <v>23267160</v>
      </c>
      <c r="G103" s="7">
        <f t="shared" si="3"/>
        <v>7.1276484299603662E-3</v>
      </c>
      <c r="H103" s="80"/>
    </row>
    <row r="104" spans="1:8" x14ac:dyDescent="0.25">
      <c r="A104" s="107" t="s">
        <v>496</v>
      </c>
      <c r="B104" s="107" t="s">
        <v>121</v>
      </c>
      <c r="C104" s="134" t="s">
        <v>122</v>
      </c>
      <c r="D104" s="107" t="s">
        <v>495</v>
      </c>
      <c r="E104" s="5">
        <v>16000</v>
      </c>
      <c r="F104" s="6">
        <v>16772960</v>
      </c>
      <c r="G104" s="7">
        <f t="shared" si="3"/>
        <v>5.1382189321682583E-3</v>
      </c>
      <c r="H104" s="80"/>
    </row>
    <row r="105" spans="1:8" ht="30" x14ac:dyDescent="0.25">
      <c r="A105" s="107" t="s">
        <v>507</v>
      </c>
      <c r="B105" s="107" t="s">
        <v>422</v>
      </c>
      <c r="C105" s="8" t="s">
        <v>132</v>
      </c>
      <c r="D105" s="107" t="s">
        <v>493</v>
      </c>
      <c r="E105" s="5">
        <v>14691</v>
      </c>
      <c r="F105" s="6">
        <v>15292449.539999999</v>
      </c>
      <c r="G105" s="7">
        <f t="shared" si="3"/>
        <v>4.6846802082432543E-3</v>
      </c>
      <c r="H105" s="80"/>
    </row>
    <row r="106" spans="1:8" ht="30" x14ac:dyDescent="0.25">
      <c r="A106" s="134" t="s">
        <v>492</v>
      </c>
      <c r="B106" s="134" t="s">
        <v>394</v>
      </c>
      <c r="C106" s="8" t="s">
        <v>395</v>
      </c>
      <c r="D106" s="134" t="s">
        <v>491</v>
      </c>
      <c r="E106" s="32">
        <v>30000</v>
      </c>
      <c r="F106" s="6">
        <v>31996500</v>
      </c>
      <c r="G106" s="7">
        <f t="shared" si="3"/>
        <v>9.8017894315089102E-3</v>
      </c>
      <c r="H106" s="80"/>
    </row>
    <row r="107" spans="1:8" x14ac:dyDescent="0.25">
      <c r="A107" s="107" t="s">
        <v>490</v>
      </c>
      <c r="B107" s="107" t="s">
        <v>140</v>
      </c>
      <c r="C107" s="8" t="s">
        <v>141</v>
      </c>
      <c r="D107" s="107" t="s">
        <v>489</v>
      </c>
      <c r="E107" s="5">
        <v>34800</v>
      </c>
      <c r="F107" s="6">
        <v>35359932</v>
      </c>
      <c r="G107" s="7">
        <f t="shared" si="3"/>
        <v>1.0832141258464947E-2</v>
      </c>
      <c r="H107" s="80"/>
    </row>
    <row r="108" spans="1:8" x14ac:dyDescent="0.25">
      <c r="A108" s="127" t="s">
        <v>488</v>
      </c>
      <c r="B108" s="127" t="s">
        <v>446</v>
      </c>
      <c r="C108" s="8" t="s">
        <v>448</v>
      </c>
      <c r="D108" s="127" t="s">
        <v>487</v>
      </c>
      <c r="E108" s="5">
        <v>3700</v>
      </c>
      <c r="F108" s="6">
        <v>3776405</v>
      </c>
      <c r="G108" s="7">
        <f t="shared" si="3"/>
        <v>1.1568617385681998E-3</v>
      </c>
      <c r="H108" s="80"/>
    </row>
    <row r="109" spans="1:8" x14ac:dyDescent="0.25">
      <c r="A109" s="107" t="s">
        <v>509</v>
      </c>
      <c r="B109" s="107" t="s">
        <v>112</v>
      </c>
      <c r="C109" s="134" t="s">
        <v>113</v>
      </c>
      <c r="D109" s="107" t="s">
        <v>508</v>
      </c>
      <c r="E109" s="5">
        <v>20955</v>
      </c>
      <c r="F109" s="6">
        <v>21858789.149999999</v>
      </c>
      <c r="G109" s="7">
        <f t="shared" si="3"/>
        <v>6.6962089127264425E-3</v>
      </c>
      <c r="H109" s="80"/>
    </row>
    <row r="110" spans="1:8" ht="31.5" customHeight="1" x14ac:dyDescent="0.25">
      <c r="A110" s="130" t="s">
        <v>484</v>
      </c>
      <c r="B110" s="130" t="s">
        <v>92</v>
      </c>
      <c r="C110" s="134" t="s">
        <v>93</v>
      </c>
      <c r="D110" s="130" t="s">
        <v>483</v>
      </c>
      <c r="E110" s="5">
        <v>12000</v>
      </c>
      <c r="F110" s="6">
        <v>13289400</v>
      </c>
      <c r="G110" s="7">
        <f t="shared" si="3"/>
        <v>4.0710671626926227E-3</v>
      </c>
      <c r="H110" s="80"/>
    </row>
    <row r="111" spans="1:8" ht="30" x14ac:dyDescent="0.25">
      <c r="A111" s="130" t="s">
        <v>514</v>
      </c>
      <c r="B111" s="130" t="s">
        <v>225</v>
      </c>
      <c r="C111" s="134" t="s">
        <v>134</v>
      </c>
      <c r="D111" s="130" t="s">
        <v>513</v>
      </c>
      <c r="E111" s="5">
        <v>5000</v>
      </c>
      <c r="F111" s="6">
        <v>5208050</v>
      </c>
      <c r="G111" s="7">
        <f t="shared" si="3"/>
        <v>1.5954310455446683E-3</v>
      </c>
      <c r="H111" s="80"/>
    </row>
    <row r="112" spans="1:8" ht="30" x14ac:dyDescent="0.25">
      <c r="A112" s="125" t="s">
        <v>527</v>
      </c>
      <c r="B112" s="125" t="s">
        <v>92</v>
      </c>
      <c r="C112" s="134" t="s">
        <v>93</v>
      </c>
      <c r="D112" s="125" t="s">
        <v>526</v>
      </c>
      <c r="E112" s="5">
        <v>5487</v>
      </c>
      <c r="F112" s="6">
        <v>6064067.79</v>
      </c>
      <c r="G112" s="7">
        <f t="shared" si="3"/>
        <v>1.8576630436446359E-3</v>
      </c>
      <c r="H112" s="80"/>
    </row>
    <row r="113" spans="1:8" x14ac:dyDescent="0.25">
      <c r="A113" s="107" t="s">
        <v>525</v>
      </c>
      <c r="B113" s="107" t="s">
        <v>112</v>
      </c>
      <c r="C113" s="132" t="s">
        <v>113</v>
      </c>
      <c r="D113" s="107" t="s">
        <v>524</v>
      </c>
      <c r="E113" s="5">
        <v>11365</v>
      </c>
      <c r="F113" s="6">
        <v>11704699.85</v>
      </c>
      <c r="G113" s="7">
        <f t="shared" si="3"/>
        <v>3.5856110289786045E-3</v>
      </c>
      <c r="H113" s="80"/>
    </row>
    <row r="114" spans="1:8" ht="30" x14ac:dyDescent="0.25">
      <c r="A114" s="107" t="s">
        <v>521</v>
      </c>
      <c r="B114" s="107" t="s">
        <v>522</v>
      </c>
      <c r="C114" s="8" t="s">
        <v>523</v>
      </c>
      <c r="D114" s="107" t="s">
        <v>520</v>
      </c>
      <c r="E114" s="5">
        <v>2050</v>
      </c>
      <c r="F114" s="6">
        <v>2101865</v>
      </c>
      <c r="G114" s="7">
        <f t="shared" si="3"/>
        <v>6.438841168083532E-4</v>
      </c>
      <c r="H114" s="80"/>
    </row>
    <row r="115" spans="1:8" ht="30" x14ac:dyDescent="0.25">
      <c r="A115" s="130" t="s">
        <v>512</v>
      </c>
      <c r="B115" s="130" t="s">
        <v>92</v>
      </c>
      <c r="C115" s="130" t="s">
        <v>93</v>
      </c>
      <c r="D115" s="130" t="s">
        <v>511</v>
      </c>
      <c r="E115" s="5">
        <v>11500</v>
      </c>
      <c r="F115" s="6">
        <v>12527640</v>
      </c>
      <c r="G115" s="7">
        <f t="shared" si="3"/>
        <v>3.8377100418404602E-3</v>
      </c>
      <c r="H115" s="80"/>
    </row>
    <row r="116" spans="1:8" x14ac:dyDescent="0.25">
      <c r="A116" s="123" t="s">
        <v>543</v>
      </c>
      <c r="B116" s="123" t="s">
        <v>140</v>
      </c>
      <c r="C116" s="127" t="s">
        <v>141</v>
      </c>
      <c r="D116" s="123" t="s">
        <v>542</v>
      </c>
      <c r="E116" s="5">
        <v>3875</v>
      </c>
      <c r="F116" s="6">
        <v>4008648.75</v>
      </c>
      <c r="G116" s="7">
        <f t="shared" si="3"/>
        <v>1.2280071555445565E-3</v>
      </c>
      <c r="H116" s="80"/>
    </row>
    <row r="117" spans="1:8" ht="30" x14ac:dyDescent="0.25">
      <c r="A117" s="120" t="s">
        <v>541</v>
      </c>
      <c r="B117" s="120" t="s">
        <v>522</v>
      </c>
      <c r="C117" s="8" t="s">
        <v>523</v>
      </c>
      <c r="D117" s="120" t="s">
        <v>540</v>
      </c>
      <c r="E117" s="5">
        <v>6700</v>
      </c>
      <c r="F117" s="6">
        <v>7400686</v>
      </c>
      <c r="G117" s="7">
        <f t="shared" si="3"/>
        <v>2.2671218983550058E-3</v>
      </c>
      <c r="H117" s="80"/>
    </row>
    <row r="118" spans="1:8" x14ac:dyDescent="0.25">
      <c r="A118" s="130" t="s">
        <v>536</v>
      </c>
      <c r="B118" s="130" t="s">
        <v>121</v>
      </c>
      <c r="C118" s="134" t="s">
        <v>122</v>
      </c>
      <c r="D118" s="130" t="s">
        <v>535</v>
      </c>
      <c r="E118" s="5">
        <v>10000</v>
      </c>
      <c r="F118" s="6">
        <v>10512400</v>
      </c>
      <c r="G118" s="7">
        <f t="shared" si="3"/>
        <v>3.220362577775515E-3</v>
      </c>
      <c r="H118" s="80"/>
    </row>
    <row r="119" spans="1:8" ht="30" x14ac:dyDescent="0.25">
      <c r="A119" s="107" t="s">
        <v>538</v>
      </c>
      <c r="B119" s="107" t="s">
        <v>92</v>
      </c>
      <c r="C119" s="132" t="s">
        <v>93</v>
      </c>
      <c r="D119" s="107" t="s">
        <v>537</v>
      </c>
      <c r="E119" s="5">
        <v>17000</v>
      </c>
      <c r="F119" s="6">
        <v>18366970</v>
      </c>
      <c r="G119" s="7">
        <f t="shared" si="3"/>
        <v>5.6265270399837855E-3</v>
      </c>
      <c r="H119" s="80"/>
    </row>
    <row r="120" spans="1:8" x14ac:dyDescent="0.25">
      <c r="A120" s="125" t="s">
        <v>558</v>
      </c>
      <c r="B120" s="125" t="s">
        <v>108</v>
      </c>
      <c r="C120" s="125" t="s">
        <v>109</v>
      </c>
      <c r="D120" s="125" t="s">
        <v>557</v>
      </c>
      <c r="E120" s="5">
        <v>2950</v>
      </c>
      <c r="F120" s="6">
        <v>3010681.5</v>
      </c>
      <c r="G120" s="7">
        <f t="shared" si="3"/>
        <v>9.2229044140263437E-4</v>
      </c>
      <c r="H120" s="80"/>
    </row>
    <row r="121" spans="1:8" ht="30" x14ac:dyDescent="0.25">
      <c r="A121" s="107" t="s">
        <v>550</v>
      </c>
      <c r="B121" s="107" t="s">
        <v>123</v>
      </c>
      <c r="C121" s="8" t="s">
        <v>124</v>
      </c>
      <c r="D121" s="107" t="s">
        <v>549</v>
      </c>
      <c r="E121" s="5">
        <v>11478</v>
      </c>
      <c r="F121" s="6">
        <v>12098730.24</v>
      </c>
      <c r="G121" s="7">
        <f t="shared" si="3"/>
        <v>3.7063180723238246E-3</v>
      </c>
      <c r="H121" s="80"/>
    </row>
    <row r="122" spans="1:8" x14ac:dyDescent="0.25">
      <c r="A122" s="123" t="s">
        <v>552</v>
      </c>
      <c r="B122" s="123" t="s">
        <v>112</v>
      </c>
      <c r="C122" s="132" t="s">
        <v>113</v>
      </c>
      <c r="D122" s="123" t="s">
        <v>551</v>
      </c>
      <c r="E122" s="5">
        <v>15000</v>
      </c>
      <c r="F122" s="6">
        <v>15561000</v>
      </c>
      <c r="G122" s="7">
        <f t="shared" si="3"/>
        <v>4.7669478019067759E-3</v>
      </c>
      <c r="H122" s="80"/>
    </row>
    <row r="123" spans="1:8" x14ac:dyDescent="0.25">
      <c r="A123" s="107" t="s">
        <v>566</v>
      </c>
      <c r="B123" s="107" t="s">
        <v>121</v>
      </c>
      <c r="C123" s="123" t="s">
        <v>122</v>
      </c>
      <c r="D123" s="107" t="s">
        <v>565</v>
      </c>
      <c r="E123" s="5">
        <v>2200</v>
      </c>
      <c r="F123" s="6">
        <v>2284788</v>
      </c>
      <c r="G123" s="7">
        <f t="shared" si="3"/>
        <v>6.9992064355908865E-4</v>
      </c>
      <c r="H123" s="80"/>
    </row>
    <row r="124" spans="1:8" ht="30" x14ac:dyDescent="0.25">
      <c r="A124" s="107" t="s">
        <v>573</v>
      </c>
      <c r="B124" s="107" t="s">
        <v>422</v>
      </c>
      <c r="C124" s="8" t="s">
        <v>132</v>
      </c>
      <c r="D124" s="107" t="s">
        <v>559</v>
      </c>
      <c r="E124" s="5">
        <v>30000</v>
      </c>
      <c r="F124" s="6">
        <v>31147200</v>
      </c>
      <c r="G124" s="7">
        <f t="shared" si="3"/>
        <v>9.5416153573389065E-3</v>
      </c>
      <c r="H124" s="80"/>
    </row>
    <row r="125" spans="1:8" ht="30" x14ac:dyDescent="0.25">
      <c r="A125" s="107" t="s">
        <v>562</v>
      </c>
      <c r="B125" s="107" t="s">
        <v>92</v>
      </c>
      <c r="C125" s="134" t="s">
        <v>93</v>
      </c>
      <c r="D125" s="107" t="s">
        <v>561</v>
      </c>
      <c r="E125" s="5">
        <v>26394</v>
      </c>
      <c r="F125" s="6">
        <v>27387998.039999999</v>
      </c>
      <c r="G125" s="7">
        <f t="shared" si="3"/>
        <v>8.3900235881630408E-3</v>
      </c>
      <c r="H125" s="80"/>
    </row>
    <row r="126" spans="1:8" x14ac:dyDescent="0.25">
      <c r="A126" s="107" t="s">
        <v>568</v>
      </c>
      <c r="B126" s="107" t="s">
        <v>98</v>
      </c>
      <c r="C126" s="132" t="s">
        <v>99</v>
      </c>
      <c r="D126" s="107" t="s">
        <v>567</v>
      </c>
      <c r="E126" s="5">
        <v>4000</v>
      </c>
      <c r="F126" s="6">
        <v>4116520</v>
      </c>
      <c r="G126" s="7">
        <f t="shared" si="3"/>
        <v>1.261052372309317E-3</v>
      </c>
      <c r="H126" s="80"/>
    </row>
    <row r="127" spans="1:8" x14ac:dyDescent="0.25">
      <c r="A127" s="107" t="s">
        <v>570</v>
      </c>
      <c r="B127" s="107" t="s">
        <v>253</v>
      </c>
      <c r="C127" s="8" t="s">
        <v>254</v>
      </c>
      <c r="D127" s="107" t="s">
        <v>569</v>
      </c>
      <c r="E127" s="5">
        <v>6000</v>
      </c>
      <c r="F127" s="6">
        <v>6132720</v>
      </c>
      <c r="G127" s="7">
        <f t="shared" si="3"/>
        <v>1.878693922222847E-3</v>
      </c>
      <c r="H127" s="80"/>
    </row>
    <row r="128" spans="1:8" x14ac:dyDescent="0.25">
      <c r="A128" s="125" t="s">
        <v>652</v>
      </c>
      <c r="B128" s="125" t="s">
        <v>79</v>
      </c>
      <c r="C128" s="134" t="s">
        <v>80</v>
      </c>
      <c r="D128" s="125" t="s">
        <v>651</v>
      </c>
      <c r="E128" s="5">
        <v>40546</v>
      </c>
      <c r="F128" s="6">
        <v>37609658.68</v>
      </c>
      <c r="G128" s="7">
        <f t="shared" si="3"/>
        <v>1.1521321237394131E-2</v>
      </c>
      <c r="H128" s="80"/>
    </row>
    <row r="129" spans="1:8" x14ac:dyDescent="0.25">
      <c r="A129" s="107" t="s">
        <v>599</v>
      </c>
      <c r="B129" s="107" t="s">
        <v>478</v>
      </c>
      <c r="C129" s="8" t="s">
        <v>479</v>
      </c>
      <c r="D129" s="107" t="s">
        <v>598</v>
      </c>
      <c r="E129" s="5">
        <v>8600</v>
      </c>
      <c r="F129" s="6">
        <v>8699502</v>
      </c>
      <c r="G129" s="7">
        <f t="shared" si="3"/>
        <v>2.6650004457672129E-3</v>
      </c>
      <c r="H129" s="80"/>
    </row>
    <row r="130" spans="1:8" ht="30" x14ac:dyDescent="0.25">
      <c r="A130" s="120" t="s">
        <v>593</v>
      </c>
      <c r="B130" s="120" t="s">
        <v>522</v>
      </c>
      <c r="C130" s="8" t="s">
        <v>523</v>
      </c>
      <c r="D130" s="120" t="s">
        <v>579</v>
      </c>
      <c r="E130" s="5">
        <v>19592</v>
      </c>
      <c r="F130" s="6">
        <v>19585338.719999999</v>
      </c>
      <c r="G130" s="7">
        <f t="shared" si="3"/>
        <v>5.9997614138489596E-3</v>
      </c>
      <c r="H130" s="80"/>
    </row>
    <row r="131" spans="1:8" x14ac:dyDescent="0.25">
      <c r="A131" s="114" t="s">
        <v>583</v>
      </c>
      <c r="B131" s="114" t="s">
        <v>594</v>
      </c>
      <c r="C131" s="134" t="s">
        <v>595</v>
      </c>
      <c r="D131" s="114" t="s">
        <v>581</v>
      </c>
      <c r="E131" s="5">
        <v>14820</v>
      </c>
      <c r="F131" s="6">
        <v>15312765</v>
      </c>
      <c r="G131" s="7">
        <f t="shared" si="3"/>
        <v>4.6909036345906437E-3</v>
      </c>
      <c r="H131" s="80"/>
    </row>
    <row r="132" spans="1:8" ht="30" x14ac:dyDescent="0.25">
      <c r="A132" s="107" t="s">
        <v>643</v>
      </c>
      <c r="B132" s="107" t="s">
        <v>92</v>
      </c>
      <c r="C132" s="132" t="s">
        <v>93</v>
      </c>
      <c r="D132" s="107" t="s">
        <v>642</v>
      </c>
      <c r="E132" s="5">
        <v>5884</v>
      </c>
      <c r="F132" s="6">
        <v>5819276</v>
      </c>
      <c r="G132" s="7">
        <f t="shared" si="3"/>
        <v>1.7826736673021563E-3</v>
      </c>
      <c r="H132" s="80"/>
    </row>
    <row r="133" spans="1:8" x14ac:dyDescent="0.25">
      <c r="A133" s="107" t="s">
        <v>618</v>
      </c>
      <c r="B133" s="107" t="s">
        <v>249</v>
      </c>
      <c r="C133" s="8" t="s">
        <v>251</v>
      </c>
      <c r="D133" s="107" t="s">
        <v>617</v>
      </c>
      <c r="E133" s="5">
        <v>26700</v>
      </c>
      <c r="F133" s="6">
        <v>26648736</v>
      </c>
      <c r="G133" s="7">
        <f t="shared" ref="G133:G164" si="4">F133/$F$285</f>
        <v>8.1635584794546596E-3</v>
      </c>
      <c r="H133" s="80"/>
    </row>
    <row r="134" spans="1:8" ht="30" x14ac:dyDescent="0.25">
      <c r="A134" s="107" t="s">
        <v>625</v>
      </c>
      <c r="B134" s="107" t="s">
        <v>123</v>
      </c>
      <c r="C134" s="134" t="s">
        <v>124</v>
      </c>
      <c r="D134" s="107" t="s">
        <v>624</v>
      </c>
      <c r="E134" s="5">
        <v>17596</v>
      </c>
      <c r="F134" s="6">
        <v>17494119.16</v>
      </c>
      <c r="G134" s="7">
        <f t="shared" si="4"/>
        <v>5.3591384150155647E-3</v>
      </c>
      <c r="H134" s="80"/>
    </row>
    <row r="135" spans="1:8" x14ac:dyDescent="0.25">
      <c r="A135" s="107" t="s">
        <v>691</v>
      </c>
      <c r="B135" s="107" t="s">
        <v>79</v>
      </c>
      <c r="C135" s="130" t="s">
        <v>80</v>
      </c>
      <c r="D135" s="107" t="s">
        <v>690</v>
      </c>
      <c r="E135" s="5">
        <v>30000</v>
      </c>
      <c r="F135" s="6">
        <v>25976100</v>
      </c>
      <c r="G135" s="7">
        <f t="shared" si="4"/>
        <v>7.9575035535705031E-3</v>
      </c>
      <c r="H135" s="80"/>
    </row>
    <row r="136" spans="1:8" ht="30" x14ac:dyDescent="0.25">
      <c r="A136" s="132" t="s">
        <v>614</v>
      </c>
      <c r="B136" s="132" t="s">
        <v>615</v>
      </c>
      <c r="C136" s="8" t="s">
        <v>616</v>
      </c>
      <c r="D136" s="132" t="s">
        <v>613</v>
      </c>
      <c r="E136" s="32">
        <v>40000</v>
      </c>
      <c r="F136" s="6">
        <v>39225600</v>
      </c>
      <c r="G136" s="7">
        <f t="shared" si="4"/>
        <v>1.2016347773181313E-2</v>
      </c>
      <c r="H136" s="80"/>
    </row>
    <row r="137" spans="1:8" x14ac:dyDescent="0.25">
      <c r="A137" s="107" t="s">
        <v>644</v>
      </c>
      <c r="B137" s="107" t="s">
        <v>646</v>
      </c>
      <c r="C137" s="8" t="s">
        <v>647</v>
      </c>
      <c r="D137" s="107" t="s">
        <v>645</v>
      </c>
      <c r="E137" s="5">
        <v>32298</v>
      </c>
      <c r="F137" s="6">
        <v>32653600.98</v>
      </c>
      <c r="G137" s="7">
        <f t="shared" si="4"/>
        <v>1.0003085368289437E-2</v>
      </c>
      <c r="H137" s="80"/>
    </row>
    <row r="138" spans="1:8" x14ac:dyDescent="0.25">
      <c r="A138" s="107" t="s">
        <v>640</v>
      </c>
      <c r="B138" s="107" t="s">
        <v>639</v>
      </c>
      <c r="C138" s="8" t="s">
        <v>641</v>
      </c>
      <c r="D138" s="107" t="s">
        <v>638</v>
      </c>
      <c r="E138" s="32">
        <v>40000</v>
      </c>
      <c r="F138" s="6">
        <v>40382800</v>
      </c>
      <c r="G138" s="7">
        <f t="shared" si="4"/>
        <v>1.2370843756496429E-2</v>
      </c>
      <c r="H138" s="80"/>
    </row>
    <row r="139" spans="1:8" x14ac:dyDescent="0.25">
      <c r="A139" s="107" t="s">
        <v>685</v>
      </c>
      <c r="B139" s="107" t="s">
        <v>79</v>
      </c>
      <c r="C139" s="134" t="s">
        <v>80</v>
      </c>
      <c r="D139" s="107" t="s">
        <v>684</v>
      </c>
      <c r="E139" s="5">
        <v>2000</v>
      </c>
      <c r="F139" s="6">
        <v>1851140</v>
      </c>
      <c r="G139" s="7">
        <f t="shared" si="4"/>
        <v>5.6707716432245411E-4</v>
      </c>
      <c r="H139" s="80"/>
    </row>
    <row r="140" spans="1:8" x14ac:dyDescent="0.25">
      <c r="A140" s="107" t="s">
        <v>654</v>
      </c>
      <c r="B140" s="107" t="s">
        <v>594</v>
      </c>
      <c r="C140" s="134" t="s">
        <v>595</v>
      </c>
      <c r="D140" s="107" t="s">
        <v>653</v>
      </c>
      <c r="E140" s="5">
        <v>12000</v>
      </c>
      <c r="F140" s="6">
        <v>12208920</v>
      </c>
      <c r="G140" s="7">
        <f t="shared" si="4"/>
        <v>3.7400735401102547E-3</v>
      </c>
      <c r="H140" s="80"/>
    </row>
    <row r="141" spans="1:8" x14ac:dyDescent="0.25">
      <c r="A141" s="117" t="s">
        <v>675</v>
      </c>
      <c r="B141" s="117" t="s">
        <v>676</v>
      </c>
      <c r="C141" s="8" t="s">
        <v>677</v>
      </c>
      <c r="D141" s="117" t="s">
        <v>674</v>
      </c>
      <c r="E141" s="5">
        <v>12000</v>
      </c>
      <c r="F141" s="6">
        <v>12347280</v>
      </c>
      <c r="G141" s="7">
        <f t="shared" si="4"/>
        <v>3.7824586630375613E-3</v>
      </c>
      <c r="H141" s="80"/>
    </row>
    <row r="142" spans="1:8" ht="33.75" customHeight="1" x14ac:dyDescent="0.25">
      <c r="A142" s="107" t="s">
        <v>688</v>
      </c>
      <c r="B142" s="107" t="s">
        <v>431</v>
      </c>
      <c r="C142" s="8" t="s">
        <v>432</v>
      </c>
      <c r="D142" s="107" t="s">
        <v>678</v>
      </c>
      <c r="E142" s="5">
        <v>30000</v>
      </c>
      <c r="F142" s="6">
        <v>30042300</v>
      </c>
      <c r="G142" s="7">
        <f t="shared" si="4"/>
        <v>9.2031409259831585E-3</v>
      </c>
      <c r="H142" s="80"/>
    </row>
    <row r="143" spans="1:8" ht="16.5" customHeight="1" x14ac:dyDescent="0.25">
      <c r="A143" s="107" t="s">
        <v>144</v>
      </c>
      <c r="B143" s="107"/>
      <c r="C143" s="107"/>
      <c r="D143" s="107"/>
      <c r="E143" s="5"/>
      <c r="F143" s="6">
        <f>SUM(F5:F142)</f>
        <v>2496566553.7299991</v>
      </c>
      <c r="G143" s="7">
        <f t="shared" si="4"/>
        <v>0.76479676406511099</v>
      </c>
      <c r="H143" s="80"/>
    </row>
    <row r="144" spans="1:8" ht="16.5" customHeight="1" x14ac:dyDescent="0.25">
      <c r="A144" s="10"/>
      <c r="B144" s="10"/>
      <c r="C144" s="10"/>
      <c r="D144" s="10"/>
      <c r="E144" s="11"/>
      <c r="F144" s="12"/>
      <c r="G144" s="13"/>
      <c r="H144" s="80"/>
    </row>
    <row r="145" spans="1:8" ht="16.5" customHeight="1" x14ac:dyDescent="0.25">
      <c r="A145" s="14" t="s">
        <v>194</v>
      </c>
      <c r="B145" s="10"/>
      <c r="C145" s="10"/>
      <c r="D145" s="10"/>
      <c r="E145" s="11"/>
      <c r="F145" s="12"/>
      <c r="G145" s="13"/>
      <c r="H145" s="80"/>
    </row>
    <row r="146" spans="1:8" ht="45" x14ac:dyDescent="0.25">
      <c r="A146" s="107" t="s">
        <v>0</v>
      </c>
      <c r="B146" s="107" t="s">
        <v>20</v>
      </c>
      <c r="C146" s="107" t="s">
        <v>1</v>
      </c>
      <c r="D146" s="107" t="s">
        <v>22</v>
      </c>
      <c r="E146" s="107" t="s">
        <v>10</v>
      </c>
      <c r="F146" s="107" t="s">
        <v>6</v>
      </c>
      <c r="G146" s="107" t="s">
        <v>192</v>
      </c>
      <c r="H146" s="80"/>
    </row>
    <row r="147" spans="1:8" x14ac:dyDescent="0.25">
      <c r="A147" s="132" t="s">
        <v>174</v>
      </c>
      <c r="B147" s="132" t="s">
        <v>112</v>
      </c>
      <c r="C147" s="132" t="s">
        <v>113</v>
      </c>
      <c r="D147" s="132" t="s">
        <v>74</v>
      </c>
      <c r="E147" s="5">
        <v>44500</v>
      </c>
      <c r="F147" s="6">
        <v>9440675</v>
      </c>
      <c r="G147" s="7">
        <f t="shared" ref="G147:G156" si="5">F147/$F$285</f>
        <v>2.8920509568643562E-3</v>
      </c>
      <c r="H147" s="80"/>
    </row>
    <row r="148" spans="1:8" ht="30" x14ac:dyDescent="0.25">
      <c r="A148" s="127" t="s">
        <v>173</v>
      </c>
      <c r="B148" s="127" t="s">
        <v>137</v>
      </c>
      <c r="C148" s="127" t="s">
        <v>138</v>
      </c>
      <c r="D148" s="127" t="s">
        <v>73</v>
      </c>
      <c r="E148" s="5">
        <v>3627</v>
      </c>
      <c r="F148" s="6">
        <v>20062750.5</v>
      </c>
      <c r="G148" s="7">
        <f t="shared" si="5"/>
        <v>6.1460114643132873E-3</v>
      </c>
      <c r="H148" s="80"/>
    </row>
    <row r="149" spans="1:8" x14ac:dyDescent="0.25">
      <c r="A149" s="107" t="s">
        <v>178</v>
      </c>
      <c r="B149" s="107" t="s">
        <v>135</v>
      </c>
      <c r="C149" s="107" t="s">
        <v>136</v>
      </c>
      <c r="D149" s="107" t="s">
        <v>77</v>
      </c>
      <c r="E149" s="5">
        <v>177586</v>
      </c>
      <c r="F149" s="6">
        <v>54007454.32</v>
      </c>
      <c r="G149" s="7">
        <f t="shared" si="5"/>
        <v>1.6544612535010897E-2</v>
      </c>
      <c r="H149" s="80"/>
    </row>
    <row r="150" spans="1:8" ht="30" x14ac:dyDescent="0.25">
      <c r="A150" s="107" t="s">
        <v>177</v>
      </c>
      <c r="B150" s="107" t="s">
        <v>129</v>
      </c>
      <c r="C150" s="107" t="s">
        <v>130</v>
      </c>
      <c r="D150" s="107" t="s">
        <v>78</v>
      </c>
      <c r="E150" s="5">
        <v>4200</v>
      </c>
      <c r="F150" s="6">
        <v>2530500</v>
      </c>
      <c r="G150" s="7">
        <f t="shared" si="5"/>
        <v>7.7519191650440823E-4</v>
      </c>
      <c r="H150" s="80"/>
    </row>
    <row r="151" spans="1:8" ht="32.25" customHeight="1" x14ac:dyDescent="0.25">
      <c r="A151" s="107" t="s">
        <v>242</v>
      </c>
      <c r="B151" s="107" t="s">
        <v>125</v>
      </c>
      <c r="C151" s="107" t="s">
        <v>126</v>
      </c>
      <c r="D151" s="107" t="s">
        <v>241</v>
      </c>
      <c r="E151" s="5">
        <v>1000</v>
      </c>
      <c r="F151" s="6">
        <v>938000</v>
      </c>
      <c r="G151" s="7">
        <f t="shared" si="5"/>
        <v>2.8734638122155103E-4</v>
      </c>
      <c r="H151" s="80"/>
    </row>
    <row r="152" spans="1:8" x14ac:dyDescent="0.25">
      <c r="A152" s="125" t="s">
        <v>601</v>
      </c>
      <c r="B152" s="125" t="s">
        <v>600</v>
      </c>
      <c r="C152" s="125" t="s">
        <v>602</v>
      </c>
      <c r="D152" s="125" t="s">
        <v>75</v>
      </c>
      <c r="E152" s="5">
        <v>897</v>
      </c>
      <c r="F152" s="6">
        <v>1046260.8</v>
      </c>
      <c r="G152" s="7">
        <f t="shared" si="5"/>
        <v>3.2051093250955751E-4</v>
      </c>
      <c r="H152" s="80"/>
    </row>
    <row r="153" spans="1:8" ht="30" x14ac:dyDescent="0.25">
      <c r="A153" s="125" t="s">
        <v>175</v>
      </c>
      <c r="B153" s="125" t="s">
        <v>117</v>
      </c>
      <c r="C153" s="125" t="s">
        <v>118</v>
      </c>
      <c r="D153" s="125" t="s">
        <v>76</v>
      </c>
      <c r="E153" s="5">
        <v>8156</v>
      </c>
      <c r="F153" s="6">
        <v>3303180</v>
      </c>
      <c r="G153" s="7">
        <f t="shared" si="5"/>
        <v>1.0118942638842247E-3</v>
      </c>
    </row>
    <row r="154" spans="1:8" ht="31.5" customHeight="1" x14ac:dyDescent="0.25">
      <c r="A154" s="123" t="s">
        <v>656</v>
      </c>
      <c r="B154" s="123" t="s">
        <v>660</v>
      </c>
      <c r="C154" s="8" t="s">
        <v>657</v>
      </c>
      <c r="D154" s="123" t="s">
        <v>655</v>
      </c>
      <c r="E154" s="5">
        <v>13880</v>
      </c>
      <c r="F154" s="6">
        <v>1011158</v>
      </c>
      <c r="G154" s="7">
        <f t="shared" si="5"/>
        <v>3.0975756092027835E-4</v>
      </c>
      <c r="H154" s="80"/>
    </row>
    <row r="155" spans="1:8" ht="30" x14ac:dyDescent="0.25">
      <c r="A155" s="107" t="s">
        <v>621</v>
      </c>
      <c r="B155" s="107" t="s">
        <v>626</v>
      </c>
      <c r="C155" s="8" t="s">
        <v>620</v>
      </c>
      <c r="D155" s="8" t="s">
        <v>619</v>
      </c>
      <c r="E155" s="5">
        <v>27400</v>
      </c>
      <c r="F155" s="6">
        <v>4689510</v>
      </c>
      <c r="G155" s="7">
        <f t="shared" si="5"/>
        <v>1.4365817997892066E-3</v>
      </c>
      <c r="H155" s="80"/>
    </row>
    <row r="156" spans="1:8" ht="16.5" customHeight="1" x14ac:dyDescent="0.25">
      <c r="A156" s="107" t="s">
        <v>144</v>
      </c>
      <c r="B156" s="107"/>
      <c r="C156" s="107"/>
      <c r="D156" s="107"/>
      <c r="E156" s="5"/>
      <c r="F156" s="6">
        <f>SUM(F147:F155)</f>
        <v>97029488.61999999</v>
      </c>
      <c r="G156" s="7">
        <f t="shared" si="5"/>
        <v>2.9723957811017766E-2</v>
      </c>
    </row>
    <row r="158" spans="1:8" x14ac:dyDescent="0.25">
      <c r="A158" s="3" t="s">
        <v>195</v>
      </c>
    </row>
    <row r="159" spans="1:8" ht="45" customHeight="1" x14ac:dyDescent="0.25">
      <c r="A159" s="107" t="s">
        <v>3</v>
      </c>
      <c r="B159" s="107" t="s">
        <v>1</v>
      </c>
      <c r="C159" s="107" t="s">
        <v>203</v>
      </c>
      <c r="D159" s="107" t="s">
        <v>7</v>
      </c>
      <c r="E159" s="107" t="s">
        <v>5</v>
      </c>
      <c r="F159" s="107" t="s">
        <v>12</v>
      </c>
      <c r="G159" s="107" t="s">
        <v>192</v>
      </c>
      <c r="H159" s="36"/>
    </row>
    <row r="160" spans="1:8" x14ac:dyDescent="0.25">
      <c r="A160" s="131" t="s">
        <v>146</v>
      </c>
      <c r="B160" s="9">
        <v>1027700167110</v>
      </c>
      <c r="C160" s="8" t="s">
        <v>648</v>
      </c>
      <c r="D160" s="84">
        <v>46034</v>
      </c>
      <c r="E160" s="5">
        <v>8000000</v>
      </c>
      <c r="F160" s="6">
        <v>8224958.46</v>
      </c>
      <c r="G160" s="48">
        <f t="shared" ref="G160:G169" si="6">F160/$F$285</f>
        <v>2.5196290502969951E-3</v>
      </c>
      <c r="H160" s="36"/>
    </row>
    <row r="161" spans="1:8" x14ac:dyDescent="0.25">
      <c r="A161" s="131" t="s">
        <v>146</v>
      </c>
      <c r="B161" s="9">
        <v>1027700167110</v>
      </c>
      <c r="C161" s="8" t="s">
        <v>649</v>
      </c>
      <c r="D161" s="84">
        <v>46016</v>
      </c>
      <c r="E161" s="5">
        <v>38000000</v>
      </c>
      <c r="F161" s="6">
        <v>39076892.210000001</v>
      </c>
      <c r="G161" s="48">
        <f t="shared" si="6"/>
        <v>1.197079271420908E-2</v>
      </c>
      <c r="H161" s="36"/>
    </row>
    <row r="162" spans="1:8" ht="16.5" customHeight="1" x14ac:dyDescent="0.25">
      <c r="A162" s="132" t="s">
        <v>146</v>
      </c>
      <c r="B162" s="9">
        <v>1027700167110</v>
      </c>
      <c r="C162" s="45" t="s">
        <v>661</v>
      </c>
      <c r="D162" s="46">
        <v>46064</v>
      </c>
      <c r="E162" s="2">
        <v>8000000</v>
      </c>
      <c r="F162" s="47">
        <v>8111469.7300000004</v>
      </c>
      <c r="G162" s="48">
        <f t="shared" si="6"/>
        <v>2.4848629779356626E-3</v>
      </c>
      <c r="H162" s="36"/>
    </row>
    <row r="163" spans="1:8" ht="16.5" customHeight="1" x14ac:dyDescent="0.25">
      <c r="A163" s="134" t="s">
        <v>146</v>
      </c>
      <c r="B163" s="9">
        <v>1027700167111</v>
      </c>
      <c r="C163" s="45" t="s">
        <v>693</v>
      </c>
      <c r="D163" s="46">
        <v>46107</v>
      </c>
      <c r="E163" s="2">
        <v>4500000</v>
      </c>
      <c r="F163" s="47">
        <v>4502653.4000000004</v>
      </c>
      <c r="G163" s="48">
        <f t="shared" si="6"/>
        <v>1.3793402562738944E-3</v>
      </c>
      <c r="H163" s="36"/>
    </row>
    <row r="164" spans="1:8" ht="16.5" customHeight="1" x14ac:dyDescent="0.25">
      <c r="A164" s="114" t="s">
        <v>574</v>
      </c>
      <c r="B164" s="9">
        <v>1144400000425</v>
      </c>
      <c r="C164" s="45" t="s">
        <v>692</v>
      </c>
      <c r="D164" s="46">
        <v>46092</v>
      </c>
      <c r="E164" s="2">
        <v>18000000</v>
      </c>
      <c r="F164" s="47">
        <v>18054894.629999999</v>
      </c>
      <c r="G164" s="48">
        <f t="shared" si="6"/>
        <v>5.5309260503911663E-3</v>
      </c>
      <c r="H164" s="36"/>
    </row>
    <row r="165" spans="1:8" ht="16.5" customHeight="1" x14ac:dyDescent="0.25">
      <c r="A165" s="127" t="s">
        <v>146</v>
      </c>
      <c r="B165" s="9">
        <v>1027700167110</v>
      </c>
      <c r="C165" s="45" t="s">
        <v>627</v>
      </c>
      <c r="D165" s="46">
        <v>46002</v>
      </c>
      <c r="E165" s="2">
        <v>26000000</v>
      </c>
      <c r="F165" s="47">
        <v>27070082.41</v>
      </c>
      <c r="G165" s="48">
        <f t="shared" si="6"/>
        <v>8.2926334966766119E-3</v>
      </c>
      <c r="H165" s="36"/>
    </row>
    <row r="166" spans="1:8" ht="16.5" customHeight="1" x14ac:dyDescent="0.25">
      <c r="A166" s="132" t="s">
        <v>146</v>
      </c>
      <c r="B166" s="9">
        <v>1027700167110</v>
      </c>
      <c r="C166" s="45" t="s">
        <v>662</v>
      </c>
      <c r="D166" s="46">
        <v>46079</v>
      </c>
      <c r="E166" s="2">
        <v>14300000</v>
      </c>
      <c r="F166" s="47">
        <v>14498733.52</v>
      </c>
      <c r="G166" s="48">
        <f t="shared" si="6"/>
        <v>4.4415336985795311E-3</v>
      </c>
      <c r="H166" s="36"/>
    </row>
    <row r="167" spans="1:8" ht="16.5" customHeight="1" x14ac:dyDescent="0.25">
      <c r="A167" s="107" t="s">
        <v>356</v>
      </c>
      <c r="B167" s="9">
        <v>1027700132195</v>
      </c>
      <c r="C167" s="45" t="s">
        <v>510</v>
      </c>
      <c r="D167" s="46">
        <v>46008</v>
      </c>
      <c r="E167" s="2">
        <v>8100000</v>
      </c>
      <c r="F167" s="47">
        <v>9430848.8100000005</v>
      </c>
      <c r="G167" s="48">
        <f t="shared" si="6"/>
        <v>2.8890408074638283E-3</v>
      </c>
      <c r="H167" s="36"/>
    </row>
    <row r="168" spans="1:8" ht="16.5" customHeight="1" x14ac:dyDescent="0.25">
      <c r="A168" s="132" t="s">
        <v>146</v>
      </c>
      <c r="B168" s="9">
        <v>1027700167110</v>
      </c>
      <c r="C168" s="45" t="s">
        <v>663</v>
      </c>
      <c r="D168" s="46">
        <v>46048</v>
      </c>
      <c r="E168" s="2">
        <v>16300000</v>
      </c>
      <c r="F168" s="47">
        <v>16661614.59</v>
      </c>
      <c r="G168" s="48">
        <f t="shared" si="6"/>
        <v>5.1041094432246236E-3</v>
      </c>
      <c r="H168" s="35"/>
    </row>
    <row r="169" spans="1:8" ht="17.25" customHeight="1" x14ac:dyDescent="0.25">
      <c r="A169" s="107" t="s">
        <v>144</v>
      </c>
      <c r="B169" s="107"/>
      <c r="C169" s="107"/>
      <c r="D169" s="107"/>
      <c r="E169" s="5"/>
      <c r="F169" s="6">
        <f>SUM(F160:F168)</f>
        <v>145632147.75999999</v>
      </c>
      <c r="G169" s="7">
        <f t="shared" si="6"/>
        <v>4.4612868495051389E-2</v>
      </c>
    </row>
    <row r="171" spans="1:8" x14ac:dyDescent="0.25">
      <c r="A171" s="3" t="s">
        <v>196</v>
      </c>
    </row>
    <row r="172" spans="1:8" ht="58.5" customHeight="1" x14ac:dyDescent="0.25">
      <c r="A172" s="107" t="s">
        <v>11</v>
      </c>
      <c r="B172" s="107" t="s">
        <v>8</v>
      </c>
      <c r="C172" s="107" t="s">
        <v>9</v>
      </c>
      <c r="D172" s="107" t="s">
        <v>17</v>
      </c>
      <c r="E172" s="107" t="s">
        <v>10</v>
      </c>
      <c r="F172" s="107" t="s">
        <v>6</v>
      </c>
      <c r="G172" s="107" t="s">
        <v>192</v>
      </c>
    </row>
    <row r="173" spans="1:8" ht="45" hidden="1" customHeight="1" x14ac:dyDescent="0.25">
      <c r="A173" s="107"/>
      <c r="B173" s="107"/>
      <c r="C173" s="107"/>
      <c r="D173" s="107"/>
      <c r="E173" s="16"/>
      <c r="F173" s="6"/>
      <c r="G173" s="7">
        <f>F173/$F$285</f>
        <v>0</v>
      </c>
    </row>
    <row r="174" spans="1:8" ht="17.25" customHeight="1" x14ac:dyDescent="0.25">
      <c r="A174" s="107" t="s">
        <v>144</v>
      </c>
      <c r="B174" s="107"/>
      <c r="C174" s="107"/>
      <c r="D174" s="107"/>
      <c r="E174" s="5"/>
      <c r="F174" s="6"/>
      <c r="G174" s="7"/>
    </row>
    <row r="176" spans="1:8" x14ac:dyDescent="0.25">
      <c r="A176" s="3" t="s">
        <v>197</v>
      </c>
    </row>
    <row r="177" spans="1:23" ht="42.75" customHeight="1" x14ac:dyDescent="0.25">
      <c r="A177" s="107" t="s">
        <v>15</v>
      </c>
      <c r="B177" s="107" t="s">
        <v>14</v>
      </c>
      <c r="C177" s="107" t="s">
        <v>16</v>
      </c>
      <c r="D177" s="141" t="s">
        <v>13</v>
      </c>
      <c r="E177" s="142"/>
      <c r="F177" s="107" t="s">
        <v>6</v>
      </c>
      <c r="G177" s="107" t="s">
        <v>192</v>
      </c>
    </row>
    <row r="178" spans="1:23" ht="17.25" customHeight="1" x14ac:dyDescent="0.25">
      <c r="A178" s="107" t="s">
        <v>144</v>
      </c>
      <c r="B178" s="107"/>
      <c r="C178" s="107"/>
      <c r="D178" s="141"/>
      <c r="E178" s="142"/>
      <c r="F178" s="6"/>
      <c r="G178" s="7"/>
    </row>
    <row r="180" spans="1:23" x14ac:dyDescent="0.25">
      <c r="A180" s="3" t="s">
        <v>198</v>
      </c>
    </row>
    <row r="181" spans="1:23" ht="47.25" customHeight="1" x14ac:dyDescent="0.25">
      <c r="A181" s="107" t="s">
        <v>3</v>
      </c>
      <c r="B181" s="107" t="s">
        <v>1</v>
      </c>
      <c r="C181" s="107" t="s">
        <v>203</v>
      </c>
      <c r="D181" s="141" t="s">
        <v>4</v>
      </c>
      <c r="E181" s="142"/>
      <c r="F181" s="102" t="s">
        <v>18</v>
      </c>
      <c r="G181" s="107" t="s">
        <v>192</v>
      </c>
    </row>
    <row r="182" spans="1:23" x14ac:dyDescent="0.25">
      <c r="A182" s="107" t="s">
        <v>146</v>
      </c>
      <c r="B182" s="9">
        <v>1027700167110</v>
      </c>
      <c r="C182" s="19" t="s">
        <v>216</v>
      </c>
      <c r="D182" s="157" t="s">
        <v>145</v>
      </c>
      <c r="E182" s="157"/>
      <c r="F182" s="6">
        <v>1108.96</v>
      </c>
      <c r="G182" s="7">
        <f t="shared" ref="G182:G192" si="7">F182/$F$285</f>
        <v>3.3971816942372199E-7</v>
      </c>
      <c r="V182" s="36"/>
      <c r="W182" s="36"/>
    </row>
    <row r="183" spans="1:23" x14ac:dyDescent="0.25">
      <c r="A183" s="107" t="s">
        <v>146</v>
      </c>
      <c r="B183" s="9">
        <v>1027700167110</v>
      </c>
      <c r="C183" s="19" t="s">
        <v>217</v>
      </c>
      <c r="D183" s="157" t="s">
        <v>145</v>
      </c>
      <c r="E183" s="157"/>
      <c r="F183" s="6">
        <v>97681.31</v>
      </c>
      <c r="G183" s="7">
        <f t="shared" si="7"/>
        <v>2.9923636398166849E-5</v>
      </c>
      <c r="V183" s="36"/>
      <c r="W183" s="36"/>
    </row>
    <row r="184" spans="1:23" x14ac:dyDescent="0.25">
      <c r="A184" s="117" t="s">
        <v>146</v>
      </c>
      <c r="B184" s="9">
        <v>1027700167111</v>
      </c>
      <c r="C184" s="19" t="s">
        <v>546</v>
      </c>
      <c r="D184" s="157" t="s">
        <v>145</v>
      </c>
      <c r="E184" s="157"/>
      <c r="F184" s="6">
        <v>2680.43</v>
      </c>
      <c r="G184" s="7">
        <f t="shared" si="7"/>
        <v>8.2112138658601491E-7</v>
      </c>
      <c r="V184" s="36"/>
      <c r="W184" s="36"/>
    </row>
    <row r="185" spans="1:23" ht="30" x14ac:dyDescent="0.25">
      <c r="A185" s="107" t="s">
        <v>185</v>
      </c>
      <c r="B185" s="9">
        <v>1021600000124</v>
      </c>
      <c r="C185" s="19" t="s">
        <v>218</v>
      </c>
      <c r="D185" s="157" t="s">
        <v>145</v>
      </c>
      <c r="E185" s="157"/>
      <c r="F185" s="6">
        <v>30408.23</v>
      </c>
      <c r="G185" s="7">
        <f t="shared" si="7"/>
        <v>9.31523971199638E-6</v>
      </c>
      <c r="V185" s="36"/>
      <c r="W185" s="36"/>
    </row>
    <row r="186" spans="1:23" ht="30" x14ac:dyDescent="0.25">
      <c r="A186" s="107" t="s">
        <v>185</v>
      </c>
      <c r="B186" s="9">
        <v>1021600000124</v>
      </c>
      <c r="C186" s="19" t="s">
        <v>219</v>
      </c>
      <c r="D186" s="157" t="s">
        <v>145</v>
      </c>
      <c r="E186" s="157"/>
      <c r="F186" s="6">
        <v>974389.14</v>
      </c>
      <c r="G186" s="7">
        <f t="shared" si="7"/>
        <v>2.9849380946756848E-4</v>
      </c>
      <c r="V186" s="36"/>
      <c r="W186" s="36"/>
    </row>
    <row r="187" spans="1:23" ht="30" x14ac:dyDescent="0.25">
      <c r="A187" s="107" t="s">
        <v>185</v>
      </c>
      <c r="B187" s="9">
        <v>1021600000124</v>
      </c>
      <c r="C187" s="19" t="s">
        <v>220</v>
      </c>
      <c r="D187" s="157" t="s">
        <v>145</v>
      </c>
      <c r="E187" s="157"/>
      <c r="F187" s="6">
        <v>1481194.44</v>
      </c>
      <c r="G187" s="7">
        <f t="shared" si="7"/>
        <v>4.537482539653324E-4</v>
      </c>
      <c r="V187" s="36"/>
      <c r="W187" s="36"/>
    </row>
    <row r="188" spans="1:23" ht="30" x14ac:dyDescent="0.25">
      <c r="A188" s="107" t="s">
        <v>185</v>
      </c>
      <c r="B188" s="9">
        <v>1021600000124</v>
      </c>
      <c r="C188" s="19" t="s">
        <v>389</v>
      </c>
      <c r="D188" s="157" t="s">
        <v>145</v>
      </c>
      <c r="E188" s="157"/>
      <c r="F188" s="6">
        <v>743001.4</v>
      </c>
      <c r="G188" s="7">
        <f t="shared" si="7"/>
        <v>2.2761062210292765E-4</v>
      </c>
      <c r="V188" s="36"/>
      <c r="W188" s="36"/>
    </row>
    <row r="189" spans="1:23" ht="30" x14ac:dyDescent="0.25">
      <c r="A189" s="107" t="s">
        <v>185</v>
      </c>
      <c r="B189" s="9">
        <v>1021600000124</v>
      </c>
      <c r="C189" s="53" t="s">
        <v>416</v>
      </c>
      <c r="D189" s="157" t="s">
        <v>145</v>
      </c>
      <c r="E189" s="157"/>
      <c r="F189" s="6">
        <v>50808.95</v>
      </c>
      <c r="G189" s="7">
        <f t="shared" si="7"/>
        <v>1.5564784558813138E-5</v>
      </c>
      <c r="V189" s="36"/>
      <c r="W189" s="36"/>
    </row>
    <row r="190" spans="1:23" hidden="1" x14ac:dyDescent="0.25">
      <c r="A190" s="107" t="s">
        <v>146</v>
      </c>
      <c r="B190" s="9">
        <v>1027700167110</v>
      </c>
      <c r="C190" s="53" t="s">
        <v>283</v>
      </c>
      <c r="D190" s="157" t="s">
        <v>145</v>
      </c>
      <c r="E190" s="157"/>
      <c r="F190" s="6">
        <v>0</v>
      </c>
      <c r="G190" s="7">
        <f t="shared" si="7"/>
        <v>0</v>
      </c>
      <c r="V190" s="36"/>
      <c r="W190" s="36"/>
    </row>
    <row r="191" spans="1:23" ht="30" hidden="1" x14ac:dyDescent="0.25">
      <c r="A191" s="107" t="s">
        <v>185</v>
      </c>
      <c r="B191" s="9">
        <v>1021600000124</v>
      </c>
      <c r="C191" s="53" t="s">
        <v>650</v>
      </c>
      <c r="D191" s="157" t="s">
        <v>145</v>
      </c>
      <c r="E191" s="157"/>
      <c r="F191" s="6"/>
      <c r="G191" s="7">
        <f t="shared" si="7"/>
        <v>0</v>
      </c>
      <c r="V191" s="36"/>
      <c r="W191" s="36"/>
    </row>
    <row r="192" spans="1:23" x14ac:dyDescent="0.25">
      <c r="A192" s="107" t="s">
        <v>144</v>
      </c>
      <c r="B192" s="155"/>
      <c r="C192" s="155"/>
      <c r="D192" s="154"/>
      <c r="E192" s="154"/>
      <c r="F192" s="6">
        <f>SUM(F182:F191)</f>
        <v>3381272.86</v>
      </c>
      <c r="G192" s="7">
        <f t="shared" si="7"/>
        <v>1.0358171857608146E-3</v>
      </c>
    </row>
    <row r="194" spans="1:7" ht="15.75" x14ac:dyDescent="0.25">
      <c r="A194" s="3" t="s">
        <v>199</v>
      </c>
      <c r="B194" s="22"/>
    </row>
    <row r="195" spans="1:7" ht="44.25" customHeight="1" x14ac:dyDescent="0.25">
      <c r="A195" s="107" t="s">
        <v>19</v>
      </c>
      <c r="B195" s="108" t="s">
        <v>1</v>
      </c>
      <c r="C195" s="108" t="s">
        <v>208</v>
      </c>
      <c r="D195" s="148" t="s">
        <v>210</v>
      </c>
      <c r="E195" s="149"/>
      <c r="F195" s="102" t="s">
        <v>18</v>
      </c>
      <c r="G195" s="107" t="s">
        <v>192</v>
      </c>
    </row>
    <row r="196" spans="1:7" ht="29.25" customHeight="1" x14ac:dyDescent="0.25">
      <c r="A196" s="107" t="s">
        <v>186</v>
      </c>
      <c r="B196" s="23">
        <v>1027700075941</v>
      </c>
      <c r="C196" s="107" t="s">
        <v>221</v>
      </c>
      <c r="D196" s="150" t="s">
        <v>222</v>
      </c>
      <c r="E196" s="151"/>
      <c r="F196" s="6">
        <v>85015.12</v>
      </c>
      <c r="G196" s="7">
        <f t="shared" ref="G196:G201" si="8">F196/$F$285</f>
        <v>2.6043483028908214E-5</v>
      </c>
    </row>
    <row r="197" spans="1:7" ht="30" x14ac:dyDescent="0.25">
      <c r="A197" s="107" t="s">
        <v>187</v>
      </c>
      <c r="B197" s="23">
        <v>1027708015576</v>
      </c>
      <c r="C197" s="107" t="s">
        <v>209</v>
      </c>
      <c r="D197" s="150" t="s">
        <v>223</v>
      </c>
      <c r="E197" s="151"/>
      <c r="F197" s="6">
        <v>15011.45</v>
      </c>
      <c r="G197" s="7">
        <f t="shared" si="8"/>
        <v>4.5985989705631691E-6</v>
      </c>
    </row>
    <row r="198" spans="1:7" ht="45" x14ac:dyDescent="0.25">
      <c r="A198" s="107" t="s">
        <v>358</v>
      </c>
      <c r="B198" s="23">
        <v>1047796383030</v>
      </c>
      <c r="C198" s="107" t="s">
        <v>358</v>
      </c>
      <c r="D198" s="150" t="s">
        <v>224</v>
      </c>
      <c r="E198" s="151"/>
      <c r="F198" s="6">
        <v>49801.7</v>
      </c>
      <c r="G198" s="7">
        <f t="shared" si="8"/>
        <v>1.5256224172368142E-5</v>
      </c>
    </row>
    <row r="199" spans="1:7" ht="30" x14ac:dyDescent="0.25">
      <c r="A199" s="117" t="s">
        <v>278</v>
      </c>
      <c r="B199" s="30">
        <v>1027700067328</v>
      </c>
      <c r="C199" s="117" t="s">
        <v>278</v>
      </c>
      <c r="D199" s="167" t="s">
        <v>547</v>
      </c>
      <c r="E199" s="168"/>
      <c r="F199" s="6">
        <v>42879.05</v>
      </c>
      <c r="G199" s="7">
        <f t="shared" si="8"/>
        <v>1.3135543547673719E-5</v>
      </c>
    </row>
    <row r="200" spans="1:7" ht="45" x14ac:dyDescent="0.25">
      <c r="A200" s="107" t="s">
        <v>358</v>
      </c>
      <c r="B200" s="23">
        <v>1047796383030</v>
      </c>
      <c r="C200" s="107" t="s">
        <v>358</v>
      </c>
      <c r="D200" s="150" t="s">
        <v>427</v>
      </c>
      <c r="E200" s="151"/>
      <c r="F200" s="6">
        <v>54440.13</v>
      </c>
      <c r="G200" s="7">
        <f t="shared" si="8"/>
        <v>1.6677158154297224E-5</v>
      </c>
    </row>
    <row r="201" spans="1:7" x14ac:dyDescent="0.25">
      <c r="A201" s="107" t="s">
        <v>144</v>
      </c>
      <c r="B201" s="158"/>
      <c r="C201" s="148"/>
      <c r="D201" s="148"/>
      <c r="E201" s="149"/>
      <c r="F201" s="6">
        <f>SUM(F196:F200)</f>
        <v>247147.45</v>
      </c>
      <c r="G201" s="7">
        <f t="shared" si="8"/>
        <v>7.5711007873810471E-5</v>
      </c>
    </row>
    <row r="203" spans="1:7" x14ac:dyDescent="0.25">
      <c r="A203" s="3" t="s">
        <v>200</v>
      </c>
    </row>
    <row r="204" spans="1:7" ht="47.25" customHeight="1" x14ac:dyDescent="0.25">
      <c r="A204" s="107" t="s">
        <v>20</v>
      </c>
      <c r="B204" s="155" t="s">
        <v>1</v>
      </c>
      <c r="C204" s="155"/>
      <c r="D204" s="155" t="s">
        <v>22</v>
      </c>
      <c r="E204" s="155"/>
      <c r="F204" s="106" t="s">
        <v>21</v>
      </c>
      <c r="G204" s="107" t="s">
        <v>192</v>
      </c>
    </row>
    <row r="205" spans="1:7" hidden="1" x14ac:dyDescent="0.25">
      <c r="A205" s="107" t="s">
        <v>327</v>
      </c>
      <c r="B205" s="143" t="s">
        <v>111</v>
      </c>
      <c r="C205" s="144"/>
      <c r="D205" s="141" t="s">
        <v>372</v>
      </c>
      <c r="E205" s="142"/>
      <c r="F205" s="31"/>
      <c r="G205" s="7">
        <f t="shared" ref="G205:G227" si="9">F205/$F$285</f>
        <v>0</v>
      </c>
    </row>
    <row r="206" spans="1:7" ht="24.75" hidden="1" customHeight="1" x14ac:dyDescent="0.25">
      <c r="A206" s="107" t="s">
        <v>318</v>
      </c>
      <c r="B206" s="143" t="s">
        <v>114</v>
      </c>
      <c r="C206" s="144"/>
      <c r="D206" s="141" t="s">
        <v>247</v>
      </c>
      <c r="E206" s="142"/>
      <c r="F206" s="31"/>
      <c r="G206" s="7">
        <f t="shared" si="9"/>
        <v>0</v>
      </c>
    </row>
    <row r="207" spans="1:7" ht="24.75" hidden="1" customHeight="1" x14ac:dyDescent="0.25">
      <c r="A207" s="107" t="s">
        <v>317</v>
      </c>
      <c r="B207" s="143" t="s">
        <v>184</v>
      </c>
      <c r="C207" s="144"/>
      <c r="D207" s="141" t="s">
        <v>417</v>
      </c>
      <c r="E207" s="142"/>
      <c r="F207" s="31"/>
      <c r="G207" s="7">
        <f t="shared" si="9"/>
        <v>0</v>
      </c>
    </row>
    <row r="208" spans="1:7" ht="24.75" hidden="1" customHeight="1" x14ac:dyDescent="0.25">
      <c r="A208" s="107" t="s">
        <v>79</v>
      </c>
      <c r="B208" s="143" t="s">
        <v>80</v>
      </c>
      <c r="C208" s="144"/>
      <c r="D208" s="141" t="s">
        <v>66</v>
      </c>
      <c r="E208" s="142"/>
      <c r="F208" s="31"/>
      <c r="G208" s="7">
        <f t="shared" si="9"/>
        <v>0</v>
      </c>
    </row>
    <row r="209" spans="1:7" ht="24.75" hidden="1" customHeight="1" x14ac:dyDescent="0.25">
      <c r="A209" s="115" t="s">
        <v>534</v>
      </c>
      <c r="B209" s="143" t="s">
        <v>99</v>
      </c>
      <c r="C209" s="144"/>
      <c r="D209" s="141" t="s">
        <v>528</v>
      </c>
      <c r="E209" s="142"/>
      <c r="F209" s="31"/>
      <c r="G209" s="7">
        <f t="shared" si="9"/>
        <v>0</v>
      </c>
    </row>
    <row r="210" spans="1:7" ht="24.75" hidden="1" customHeight="1" x14ac:dyDescent="0.25">
      <c r="A210" s="123" t="s">
        <v>534</v>
      </c>
      <c r="B210" s="143" t="s">
        <v>99</v>
      </c>
      <c r="C210" s="144"/>
      <c r="D210" s="141"/>
      <c r="E210" s="142"/>
      <c r="F210" s="31"/>
      <c r="G210" s="7">
        <f t="shared" si="9"/>
        <v>0</v>
      </c>
    </row>
    <row r="211" spans="1:7" ht="24.75" hidden="1" customHeight="1" x14ac:dyDescent="0.25">
      <c r="A211" s="123" t="s">
        <v>363</v>
      </c>
      <c r="B211" s="143" t="s">
        <v>339</v>
      </c>
      <c r="C211" s="144"/>
      <c r="D211" s="141" t="s">
        <v>472</v>
      </c>
      <c r="E211" s="142"/>
      <c r="F211" s="31"/>
      <c r="G211" s="7">
        <f t="shared" si="9"/>
        <v>0</v>
      </c>
    </row>
    <row r="212" spans="1:7" ht="24.75" hidden="1" customHeight="1" x14ac:dyDescent="0.25">
      <c r="A212" s="107" t="s">
        <v>317</v>
      </c>
      <c r="B212" s="143" t="s">
        <v>132</v>
      </c>
      <c r="C212" s="144"/>
      <c r="D212" s="141" t="s">
        <v>417</v>
      </c>
      <c r="E212" s="142"/>
      <c r="F212" s="31"/>
      <c r="G212" s="7">
        <f t="shared" si="9"/>
        <v>0</v>
      </c>
    </row>
    <row r="213" spans="1:7" ht="24.75" hidden="1" customHeight="1" x14ac:dyDescent="0.25">
      <c r="A213" s="115" t="s">
        <v>317</v>
      </c>
      <c r="B213" s="143" t="s">
        <v>132</v>
      </c>
      <c r="C213" s="144"/>
      <c r="D213" s="141" t="s">
        <v>456</v>
      </c>
      <c r="E213" s="142"/>
      <c r="F213" s="31"/>
      <c r="G213" s="7">
        <f t="shared" si="9"/>
        <v>0</v>
      </c>
    </row>
    <row r="214" spans="1:7" ht="24.75" hidden="1" customHeight="1" x14ac:dyDescent="0.25">
      <c r="A214" s="125" t="s">
        <v>603</v>
      </c>
      <c r="B214" s="143" t="s">
        <v>597</v>
      </c>
      <c r="C214" s="144"/>
      <c r="D214" s="141" t="s">
        <v>596</v>
      </c>
      <c r="E214" s="142"/>
      <c r="F214" s="31"/>
      <c r="G214" s="7">
        <f t="shared" si="9"/>
        <v>0</v>
      </c>
    </row>
    <row r="215" spans="1:7" ht="24.75" hidden="1" customHeight="1" x14ac:dyDescent="0.25">
      <c r="A215" s="125" t="s">
        <v>604</v>
      </c>
      <c r="B215" s="143" t="s">
        <v>605</v>
      </c>
      <c r="C215" s="144"/>
      <c r="D215" s="141" t="s">
        <v>495</v>
      </c>
      <c r="E215" s="142"/>
      <c r="F215" s="31"/>
      <c r="G215" s="7">
        <f t="shared" si="9"/>
        <v>0</v>
      </c>
    </row>
    <row r="216" spans="1:7" ht="24.75" customHeight="1" x14ac:dyDescent="0.25">
      <c r="A216" s="125" t="s">
        <v>586</v>
      </c>
      <c r="B216" s="143" t="s">
        <v>432</v>
      </c>
      <c r="C216" s="144"/>
      <c r="D216" s="141" t="s">
        <v>428</v>
      </c>
      <c r="E216" s="142"/>
      <c r="F216" s="31">
        <v>161782.54999999999</v>
      </c>
      <c r="G216" s="7">
        <f t="shared" si="9"/>
        <v>4.9560373440612621E-5</v>
      </c>
    </row>
    <row r="217" spans="1:7" ht="24.75" customHeight="1" x14ac:dyDescent="0.25">
      <c r="A217" s="134" t="s">
        <v>694</v>
      </c>
      <c r="B217" s="143" t="s">
        <v>93</v>
      </c>
      <c r="C217" s="144"/>
      <c r="D217" s="141" t="s">
        <v>642</v>
      </c>
      <c r="E217" s="142"/>
      <c r="F217" s="31">
        <v>67488.679999999993</v>
      </c>
      <c r="G217" s="7">
        <f t="shared" si="9"/>
        <v>2.0674443466331838E-5</v>
      </c>
    </row>
    <row r="218" spans="1:7" ht="24.75" hidden="1" customHeight="1" x14ac:dyDescent="0.25">
      <c r="A218" s="123" t="s">
        <v>519</v>
      </c>
      <c r="B218" s="143" t="s">
        <v>395</v>
      </c>
      <c r="C218" s="144"/>
      <c r="D218" s="141" t="s">
        <v>491</v>
      </c>
      <c r="E218" s="142"/>
      <c r="F218" s="31"/>
      <c r="G218" s="7">
        <f t="shared" si="9"/>
        <v>0</v>
      </c>
    </row>
    <row r="219" spans="1:7" ht="15.75" hidden="1" customHeight="1" x14ac:dyDescent="0.25">
      <c r="A219" s="107" t="s">
        <v>385</v>
      </c>
      <c r="B219" s="143" t="s">
        <v>292</v>
      </c>
      <c r="C219" s="144"/>
      <c r="D219" s="141" t="s">
        <v>291</v>
      </c>
      <c r="E219" s="142"/>
      <c r="F219" s="31"/>
      <c r="G219" s="7">
        <f t="shared" si="9"/>
        <v>0</v>
      </c>
    </row>
    <row r="220" spans="1:7" hidden="1" x14ac:dyDescent="0.25">
      <c r="A220" s="107" t="s">
        <v>367</v>
      </c>
      <c r="B220" s="143" t="s">
        <v>124</v>
      </c>
      <c r="C220" s="144"/>
      <c r="D220" s="141" t="s">
        <v>305</v>
      </c>
      <c r="E220" s="142"/>
      <c r="F220" s="31"/>
      <c r="G220" s="7">
        <f t="shared" si="9"/>
        <v>0</v>
      </c>
    </row>
    <row r="221" spans="1:7" hidden="1" x14ac:dyDescent="0.25">
      <c r="A221" s="131" t="s">
        <v>367</v>
      </c>
      <c r="B221" s="143" t="s">
        <v>124</v>
      </c>
      <c r="C221" s="144"/>
      <c r="D221" s="141" t="s">
        <v>334</v>
      </c>
      <c r="E221" s="142"/>
      <c r="F221" s="31"/>
      <c r="G221" s="7">
        <f t="shared" si="9"/>
        <v>0</v>
      </c>
    </row>
    <row r="222" spans="1:7" ht="15" hidden="1" customHeight="1" x14ac:dyDescent="0.25">
      <c r="A222" s="131" t="s">
        <v>347</v>
      </c>
      <c r="B222" s="143" t="s">
        <v>134</v>
      </c>
      <c r="C222" s="144"/>
      <c r="D222" s="141" t="s">
        <v>349</v>
      </c>
      <c r="E222" s="142"/>
      <c r="F222" s="31"/>
      <c r="G222" s="7">
        <f t="shared" si="9"/>
        <v>0</v>
      </c>
    </row>
    <row r="223" spans="1:7" hidden="1" x14ac:dyDescent="0.25">
      <c r="A223" s="131" t="s">
        <v>587</v>
      </c>
      <c r="B223" s="143" t="s">
        <v>251</v>
      </c>
      <c r="C223" s="144"/>
      <c r="D223" s="141" t="s">
        <v>617</v>
      </c>
      <c r="E223" s="142"/>
      <c r="F223" s="31"/>
      <c r="G223" s="7">
        <f t="shared" si="9"/>
        <v>0</v>
      </c>
    </row>
    <row r="224" spans="1:7" hidden="1" x14ac:dyDescent="0.25">
      <c r="A224" s="107" t="s">
        <v>322</v>
      </c>
      <c r="B224" s="143" t="s">
        <v>323</v>
      </c>
      <c r="C224" s="144"/>
      <c r="D224" s="141" t="s">
        <v>181</v>
      </c>
      <c r="E224" s="142"/>
      <c r="F224" s="31"/>
      <c r="G224" s="7">
        <f t="shared" si="9"/>
        <v>0</v>
      </c>
    </row>
    <row r="225" spans="1:7" hidden="1" x14ac:dyDescent="0.25">
      <c r="A225" s="107" t="s">
        <v>79</v>
      </c>
      <c r="B225" s="143" t="s">
        <v>80</v>
      </c>
      <c r="C225" s="144"/>
      <c r="D225" s="141" t="s">
        <v>258</v>
      </c>
      <c r="E225" s="142"/>
      <c r="F225" s="31"/>
      <c r="G225" s="7">
        <f t="shared" si="9"/>
        <v>0</v>
      </c>
    </row>
    <row r="226" spans="1:7" hidden="1" x14ac:dyDescent="0.25">
      <c r="A226" s="107" t="s">
        <v>467</v>
      </c>
      <c r="B226" s="143" t="s">
        <v>88</v>
      </c>
      <c r="C226" s="144"/>
      <c r="D226" s="141" t="s">
        <v>379</v>
      </c>
      <c r="E226" s="142"/>
      <c r="F226" s="31"/>
      <c r="G226" s="7">
        <f t="shared" si="9"/>
        <v>0</v>
      </c>
    </row>
    <row r="227" spans="1:7" ht="15" customHeight="1" x14ac:dyDescent="0.25">
      <c r="A227" s="107" t="s">
        <v>144</v>
      </c>
      <c r="B227" s="139"/>
      <c r="C227" s="140"/>
      <c r="D227" s="141"/>
      <c r="E227" s="142"/>
      <c r="F227" s="6">
        <f>SUM(F205:F226)</f>
        <v>229271.22999999998</v>
      </c>
      <c r="G227" s="7">
        <f t="shared" si="9"/>
        <v>7.0234816906944453E-5</v>
      </c>
    </row>
    <row r="229" spans="1:7" x14ac:dyDescent="0.25">
      <c r="A229" s="3" t="s">
        <v>201</v>
      </c>
    </row>
    <row r="230" spans="1:7" ht="42" customHeight="1" x14ac:dyDescent="0.25">
      <c r="A230" s="107" t="s">
        <v>23</v>
      </c>
      <c r="B230" s="141" t="s">
        <v>20</v>
      </c>
      <c r="C230" s="142"/>
      <c r="D230" s="107" t="s">
        <v>22</v>
      </c>
      <c r="E230" s="107" t="s">
        <v>24</v>
      </c>
      <c r="F230" s="107" t="s">
        <v>21</v>
      </c>
      <c r="G230" s="107" t="s">
        <v>192</v>
      </c>
    </row>
    <row r="231" spans="1:7" ht="42" customHeight="1" x14ac:dyDescent="0.25">
      <c r="A231" s="125" t="s">
        <v>148</v>
      </c>
      <c r="B231" s="139" t="s">
        <v>79</v>
      </c>
      <c r="C231" s="140"/>
      <c r="D231" s="134" t="s">
        <v>659</v>
      </c>
      <c r="E231" s="5">
        <v>177770</v>
      </c>
      <c r="F231" s="6">
        <v>162251182.41999999</v>
      </c>
      <c r="G231" s="7">
        <f t="shared" ref="G231:G245" si="10">F231/$F$285</f>
        <v>4.9703934026977328E-2</v>
      </c>
    </row>
    <row r="232" spans="1:7" ht="42" customHeight="1" x14ac:dyDescent="0.25">
      <c r="A232" s="134" t="s">
        <v>148</v>
      </c>
      <c r="B232" s="139" t="s">
        <v>79</v>
      </c>
      <c r="C232" s="140"/>
      <c r="D232" s="134" t="s">
        <v>695</v>
      </c>
      <c r="E232" s="5">
        <v>1629</v>
      </c>
      <c r="F232" s="6">
        <v>1193196.8700000001</v>
      </c>
      <c r="G232" s="7">
        <f t="shared" ref="G232:G237" si="11">F232/$F$285</f>
        <v>3.6552324379464975E-4</v>
      </c>
    </row>
    <row r="233" spans="1:7" ht="42" customHeight="1" x14ac:dyDescent="0.25">
      <c r="A233" s="134" t="s">
        <v>148</v>
      </c>
      <c r="B233" s="139" t="s">
        <v>79</v>
      </c>
      <c r="C233" s="140"/>
      <c r="D233" s="134" t="s">
        <v>695</v>
      </c>
      <c r="E233" s="5">
        <v>4263</v>
      </c>
      <c r="F233" s="6">
        <v>3122528.11</v>
      </c>
      <c r="G233" s="7">
        <f t="shared" si="11"/>
        <v>9.5655346766638507E-4</v>
      </c>
    </row>
    <row r="234" spans="1:7" ht="42" customHeight="1" x14ac:dyDescent="0.25">
      <c r="A234" s="134" t="s">
        <v>148</v>
      </c>
      <c r="B234" s="139" t="s">
        <v>79</v>
      </c>
      <c r="C234" s="140"/>
      <c r="D234" s="134" t="s">
        <v>695</v>
      </c>
      <c r="E234" s="5">
        <v>515</v>
      </c>
      <c r="F234" s="6">
        <v>377223.08</v>
      </c>
      <c r="G234" s="7">
        <f t="shared" si="11"/>
        <v>1.1555830165378213E-4</v>
      </c>
    </row>
    <row r="235" spans="1:7" ht="42" customHeight="1" x14ac:dyDescent="0.25">
      <c r="A235" s="134" t="s">
        <v>148</v>
      </c>
      <c r="B235" s="139" t="s">
        <v>79</v>
      </c>
      <c r="C235" s="140"/>
      <c r="D235" s="134" t="s">
        <v>651</v>
      </c>
      <c r="E235" s="5">
        <v>59249</v>
      </c>
      <c r="F235" s="6">
        <v>51501312.789999999</v>
      </c>
      <c r="G235" s="7">
        <f t="shared" si="11"/>
        <v>1.5776882578215013E-2</v>
      </c>
    </row>
    <row r="236" spans="1:7" ht="42" customHeight="1" x14ac:dyDescent="0.25">
      <c r="A236" s="134" t="s">
        <v>148</v>
      </c>
      <c r="B236" s="139" t="s">
        <v>79</v>
      </c>
      <c r="C236" s="140"/>
      <c r="D236" s="134" t="s">
        <v>696</v>
      </c>
      <c r="E236" s="5">
        <v>7206</v>
      </c>
      <c r="F236" s="6">
        <v>6236453.0199999996</v>
      </c>
      <c r="G236" s="7">
        <f t="shared" si="11"/>
        <v>1.9104714359863678E-3</v>
      </c>
    </row>
    <row r="237" spans="1:7" ht="42" customHeight="1" x14ac:dyDescent="0.25">
      <c r="A237" s="134" t="s">
        <v>148</v>
      </c>
      <c r="B237" s="139" t="s">
        <v>79</v>
      </c>
      <c r="C237" s="140"/>
      <c r="D237" s="134" t="s">
        <v>697</v>
      </c>
      <c r="E237" s="5">
        <v>160</v>
      </c>
      <c r="F237" s="6">
        <v>149565.39000000001</v>
      </c>
      <c r="G237" s="7">
        <f t="shared" si="11"/>
        <v>4.5817775663635351E-5</v>
      </c>
    </row>
    <row r="238" spans="1:7" ht="42" customHeight="1" x14ac:dyDescent="0.25">
      <c r="A238" s="125" t="s">
        <v>148</v>
      </c>
      <c r="B238" s="139" t="s">
        <v>79</v>
      </c>
      <c r="C238" s="140"/>
      <c r="D238" s="134" t="s">
        <v>651</v>
      </c>
      <c r="E238" s="5">
        <v>135755</v>
      </c>
      <c r="F238" s="6">
        <v>118003016.39</v>
      </c>
      <c r="G238" s="7">
        <f t="shared" si="10"/>
        <v>3.6148976261080892E-2</v>
      </c>
    </row>
    <row r="239" spans="1:7" ht="42" customHeight="1" x14ac:dyDescent="0.25">
      <c r="A239" s="125" t="s">
        <v>148</v>
      </c>
      <c r="B239" s="139" t="s">
        <v>79</v>
      </c>
      <c r="C239" s="140"/>
      <c r="D239" s="134" t="s">
        <v>698</v>
      </c>
      <c r="E239" s="5">
        <v>28870</v>
      </c>
      <c r="F239" s="6">
        <v>25951064.219999999</v>
      </c>
      <c r="G239" s="7">
        <f t="shared" si="10"/>
        <v>7.9498341071056206E-3</v>
      </c>
    </row>
    <row r="240" spans="1:7" ht="42" customHeight="1" x14ac:dyDescent="0.25">
      <c r="A240" s="125" t="s">
        <v>148</v>
      </c>
      <c r="B240" s="139" t="s">
        <v>79</v>
      </c>
      <c r="C240" s="140"/>
      <c r="D240" s="134" t="s">
        <v>696</v>
      </c>
      <c r="E240" s="5">
        <v>840</v>
      </c>
      <c r="F240" s="6">
        <v>726980.36</v>
      </c>
      <c r="G240" s="7">
        <f t="shared" si="10"/>
        <v>2.2270274591166354E-4</v>
      </c>
    </row>
    <row r="241" spans="1:7" ht="42" customHeight="1" x14ac:dyDescent="0.25">
      <c r="A241" s="125" t="s">
        <v>148</v>
      </c>
      <c r="B241" s="139" t="s">
        <v>79</v>
      </c>
      <c r="C241" s="140"/>
      <c r="D241" s="134" t="s">
        <v>696</v>
      </c>
      <c r="E241" s="5">
        <v>5267</v>
      </c>
      <c r="F241" s="6">
        <v>4558340</v>
      </c>
      <c r="G241" s="7">
        <f t="shared" si="10"/>
        <v>1.3963992573320309E-3</v>
      </c>
    </row>
    <row r="242" spans="1:7" ht="42" customHeight="1" x14ac:dyDescent="0.25">
      <c r="A242" s="125" t="s">
        <v>148</v>
      </c>
      <c r="B242" s="139" t="s">
        <v>79</v>
      </c>
      <c r="C242" s="140"/>
      <c r="D242" s="134" t="s">
        <v>659</v>
      </c>
      <c r="E242" s="5">
        <v>5774</v>
      </c>
      <c r="F242" s="6">
        <v>5270014.93</v>
      </c>
      <c r="G242" s="7">
        <f t="shared" si="10"/>
        <v>1.6144133466087904E-3</v>
      </c>
    </row>
    <row r="243" spans="1:7" ht="42" customHeight="1" x14ac:dyDescent="0.25">
      <c r="A243" s="131" t="s">
        <v>148</v>
      </c>
      <c r="B243" s="139" t="s">
        <v>79</v>
      </c>
      <c r="C243" s="140"/>
      <c r="D243" s="134" t="s">
        <v>659</v>
      </c>
      <c r="E243" s="5">
        <v>150239</v>
      </c>
      <c r="F243" s="6">
        <v>137124527.46000001</v>
      </c>
      <c r="G243" s="7">
        <f t="shared" ref="G243" si="12">F243/$F$285</f>
        <v>4.2006648979047129E-2</v>
      </c>
    </row>
    <row r="244" spans="1:7" ht="42" customHeight="1" x14ac:dyDescent="0.25">
      <c r="A244" s="125" t="s">
        <v>148</v>
      </c>
      <c r="B244" s="139" t="s">
        <v>79</v>
      </c>
      <c r="C244" s="140"/>
      <c r="D244" s="134" t="s">
        <v>497</v>
      </c>
      <c r="E244" s="5">
        <v>5487</v>
      </c>
      <c r="F244" s="6">
        <v>4799790.76</v>
      </c>
      <c r="G244" s="7">
        <f t="shared" si="10"/>
        <v>1.4703651444633668E-3</v>
      </c>
    </row>
    <row r="245" spans="1:7" x14ac:dyDescent="0.25">
      <c r="A245" s="107" t="s">
        <v>144</v>
      </c>
      <c r="B245" s="163"/>
      <c r="C245" s="163"/>
      <c r="D245" s="25"/>
      <c r="E245" s="1"/>
      <c r="F245" s="6">
        <f>SUM(F231:F244)</f>
        <v>521265195.79999995</v>
      </c>
      <c r="G245" s="7">
        <f t="shared" si="10"/>
        <v>0.15968408067150663</v>
      </c>
    </row>
    <row r="247" spans="1:7" x14ac:dyDescent="0.25">
      <c r="A247" s="3" t="s">
        <v>202</v>
      </c>
    </row>
    <row r="248" spans="1:7" ht="47.25" customHeight="1" x14ac:dyDescent="0.25">
      <c r="A248" s="164" t="s">
        <v>25</v>
      </c>
      <c r="B248" s="165"/>
      <c r="C248" s="165"/>
      <c r="D248" s="165"/>
      <c r="E248" s="166"/>
      <c r="F248" s="107" t="s">
        <v>21</v>
      </c>
      <c r="G248" s="107" t="s">
        <v>192</v>
      </c>
    </row>
    <row r="249" spans="1:7" ht="15" hidden="1" customHeight="1" x14ac:dyDescent="0.25">
      <c r="A249" s="103" t="s">
        <v>336</v>
      </c>
      <c r="B249" s="112"/>
      <c r="C249" s="112"/>
      <c r="D249" s="112"/>
      <c r="E249" s="113"/>
      <c r="F249" s="6"/>
      <c r="G249" s="7">
        <f t="shared" ref="G249:G263" si="13">F249/$F$285</f>
        <v>0</v>
      </c>
    </row>
    <row r="250" spans="1:7" hidden="1" x14ac:dyDescent="0.25">
      <c r="A250" s="103" t="s">
        <v>337</v>
      </c>
      <c r="B250" s="112"/>
      <c r="C250" s="112"/>
      <c r="D250" s="112"/>
      <c r="E250" s="113"/>
      <c r="F250" s="6"/>
      <c r="G250" s="7">
        <f t="shared" si="13"/>
        <v>0</v>
      </c>
    </row>
    <row r="251" spans="1:7" hidden="1" x14ac:dyDescent="0.25">
      <c r="A251" s="136" t="s">
        <v>412</v>
      </c>
      <c r="B251" s="137"/>
      <c r="C251" s="137"/>
      <c r="D251" s="137"/>
      <c r="E251" s="138"/>
      <c r="F251" s="6"/>
      <c r="G251" s="7">
        <f t="shared" si="13"/>
        <v>0</v>
      </c>
    </row>
    <row r="252" spans="1:7" hidden="1" x14ac:dyDescent="0.25">
      <c r="A252" s="145" t="s">
        <v>390</v>
      </c>
      <c r="B252" s="146"/>
      <c r="C252" s="146"/>
      <c r="D252" s="146"/>
      <c r="E252" s="147"/>
      <c r="F252" s="6"/>
      <c r="G252" s="7">
        <f t="shared" si="13"/>
        <v>0</v>
      </c>
    </row>
    <row r="253" spans="1:7" hidden="1" x14ac:dyDescent="0.25">
      <c r="A253" s="145" t="s">
        <v>391</v>
      </c>
      <c r="B253" s="146"/>
      <c r="C253" s="146"/>
      <c r="D253" s="146"/>
      <c r="E253" s="147"/>
      <c r="F253" s="6"/>
      <c r="G253" s="7">
        <f t="shared" si="13"/>
        <v>0</v>
      </c>
    </row>
    <row r="254" spans="1:7" hidden="1" x14ac:dyDescent="0.25">
      <c r="A254" s="145" t="s">
        <v>404</v>
      </c>
      <c r="B254" s="146"/>
      <c r="C254" s="146"/>
      <c r="D254" s="146"/>
      <c r="E254" s="147"/>
      <c r="F254" s="6"/>
      <c r="G254" s="7">
        <f t="shared" si="13"/>
        <v>0</v>
      </c>
    </row>
    <row r="255" spans="1:7" hidden="1" x14ac:dyDescent="0.25">
      <c r="A255" s="103" t="s">
        <v>348</v>
      </c>
      <c r="B255" s="112"/>
      <c r="C255" s="112"/>
      <c r="D255" s="112"/>
      <c r="E255" s="113"/>
      <c r="F255" s="6"/>
      <c r="G255" s="7">
        <f t="shared" si="13"/>
        <v>0</v>
      </c>
    </row>
    <row r="256" spans="1:7" hidden="1" x14ac:dyDescent="0.25">
      <c r="A256" s="103" t="s">
        <v>364</v>
      </c>
      <c r="B256" s="112"/>
      <c r="C256" s="112"/>
      <c r="D256" s="112"/>
      <c r="E256" s="113"/>
      <c r="F256" s="6"/>
      <c r="G256" s="7">
        <f t="shared" si="13"/>
        <v>0</v>
      </c>
    </row>
    <row r="257" spans="1:7" hidden="1" x14ac:dyDescent="0.25">
      <c r="A257" s="103" t="s">
        <v>440</v>
      </c>
      <c r="B257" s="112"/>
      <c r="C257" s="112"/>
      <c r="D257" s="112"/>
      <c r="E257" s="113"/>
      <c r="F257" s="6"/>
      <c r="G257" s="7">
        <f t="shared" si="13"/>
        <v>0</v>
      </c>
    </row>
    <row r="258" spans="1:7" hidden="1" x14ac:dyDescent="0.25">
      <c r="A258" s="136" t="s">
        <v>634</v>
      </c>
      <c r="B258" s="137"/>
      <c r="C258" s="137"/>
      <c r="D258" s="137"/>
      <c r="E258" s="138"/>
      <c r="F258" s="6"/>
      <c r="G258" s="7">
        <f t="shared" si="13"/>
        <v>0</v>
      </c>
    </row>
    <row r="259" spans="1:7" hidden="1" x14ac:dyDescent="0.25">
      <c r="A259" s="136" t="s">
        <v>628</v>
      </c>
      <c r="B259" s="137"/>
      <c r="C259" s="137"/>
      <c r="D259" s="137"/>
      <c r="E259" s="138"/>
      <c r="F259" s="6"/>
      <c r="G259" s="7">
        <f t="shared" si="13"/>
        <v>0</v>
      </c>
    </row>
    <row r="260" spans="1:7" hidden="1" x14ac:dyDescent="0.25">
      <c r="A260" s="136" t="s">
        <v>630</v>
      </c>
      <c r="B260" s="137"/>
      <c r="C260" s="137"/>
      <c r="D260" s="137"/>
      <c r="E260" s="138"/>
      <c r="F260" s="6"/>
      <c r="G260" s="7">
        <f t="shared" si="13"/>
        <v>0</v>
      </c>
    </row>
    <row r="261" spans="1:7" hidden="1" x14ac:dyDescent="0.25">
      <c r="A261" s="136" t="s">
        <v>609</v>
      </c>
      <c r="B261" s="137"/>
      <c r="C261" s="137"/>
      <c r="D261" s="137"/>
      <c r="E261" s="138"/>
      <c r="F261" s="6"/>
      <c r="G261" s="7">
        <f t="shared" si="13"/>
        <v>0</v>
      </c>
    </row>
    <row r="262" spans="1:7" hidden="1" x14ac:dyDescent="0.25">
      <c r="A262" s="136" t="s">
        <v>631</v>
      </c>
      <c r="B262" s="137"/>
      <c r="C262" s="137"/>
      <c r="D262" s="137"/>
      <c r="E262" s="138"/>
      <c r="F262" s="6"/>
      <c r="G262" s="7">
        <f t="shared" si="13"/>
        <v>0</v>
      </c>
    </row>
    <row r="263" spans="1:7" hidden="1" x14ac:dyDescent="0.25">
      <c r="A263" s="136" t="s">
        <v>608</v>
      </c>
      <c r="B263" s="137"/>
      <c r="C263" s="137"/>
      <c r="D263" s="137"/>
      <c r="E263" s="138"/>
      <c r="F263" s="6"/>
      <c r="G263" s="7">
        <f t="shared" si="13"/>
        <v>0</v>
      </c>
    </row>
    <row r="264" spans="1:7" hidden="1" x14ac:dyDescent="0.25">
      <c r="A264" s="136" t="s">
        <v>610</v>
      </c>
      <c r="B264" s="137"/>
      <c r="C264" s="137"/>
      <c r="D264" s="137"/>
      <c r="E264" s="138"/>
      <c r="F264" s="6"/>
      <c r="G264" s="7">
        <f t="shared" ref="G264:G271" si="14">F264/$F$285</f>
        <v>0</v>
      </c>
    </row>
    <row r="265" spans="1:7" hidden="1" x14ac:dyDescent="0.25">
      <c r="A265" s="136" t="s">
        <v>632</v>
      </c>
      <c r="B265" s="137"/>
      <c r="C265" s="137"/>
      <c r="D265" s="137"/>
      <c r="E265" s="138"/>
      <c r="F265" s="6"/>
      <c r="G265" s="7">
        <f t="shared" si="14"/>
        <v>0</v>
      </c>
    </row>
    <row r="266" spans="1:7" hidden="1" x14ac:dyDescent="0.25">
      <c r="A266" s="136" t="s">
        <v>607</v>
      </c>
      <c r="B266" s="137"/>
      <c r="C266" s="137"/>
      <c r="D266" s="137"/>
      <c r="E266" s="138"/>
      <c r="F266" s="6"/>
      <c r="G266" s="7">
        <f t="shared" si="14"/>
        <v>0</v>
      </c>
    </row>
    <row r="267" spans="1:7" hidden="1" x14ac:dyDescent="0.25">
      <c r="A267" s="136" t="s">
        <v>629</v>
      </c>
      <c r="B267" s="137"/>
      <c r="C267" s="137"/>
      <c r="D267" s="137"/>
      <c r="E267" s="138"/>
      <c r="F267" s="6"/>
      <c r="G267" s="7">
        <f t="shared" si="14"/>
        <v>0</v>
      </c>
    </row>
    <row r="268" spans="1:7" x14ac:dyDescent="0.25">
      <c r="A268" s="145" t="s">
        <v>682</v>
      </c>
      <c r="B268" s="146"/>
      <c r="C268" s="146"/>
      <c r="D268" s="146"/>
      <c r="E268" s="147"/>
      <c r="F268" s="6">
        <v>1847.45</v>
      </c>
      <c r="G268" s="7">
        <f t="shared" si="14"/>
        <v>5.6594677184195572E-7</v>
      </c>
    </row>
    <row r="269" spans="1:7" hidden="1" x14ac:dyDescent="0.25">
      <c r="A269" s="136" t="s">
        <v>611</v>
      </c>
      <c r="B269" s="137"/>
      <c r="C269" s="137"/>
      <c r="D269" s="137"/>
      <c r="E269" s="138"/>
      <c r="F269" s="6"/>
      <c r="G269" s="7">
        <f t="shared" si="14"/>
        <v>0</v>
      </c>
    </row>
    <row r="270" spans="1:7" hidden="1" x14ac:dyDescent="0.25">
      <c r="A270" s="136" t="s">
        <v>612</v>
      </c>
      <c r="B270" s="137"/>
      <c r="C270" s="137"/>
      <c r="D270" s="137"/>
      <c r="E270" s="138"/>
      <c r="F270" s="6"/>
      <c r="G270" s="7">
        <f t="shared" si="14"/>
        <v>0</v>
      </c>
    </row>
    <row r="271" spans="1:7" hidden="1" x14ac:dyDescent="0.25">
      <c r="A271" s="136" t="s">
        <v>633</v>
      </c>
      <c r="B271" s="137"/>
      <c r="C271" s="137"/>
      <c r="D271" s="137"/>
      <c r="E271" s="138"/>
      <c r="F271" s="6"/>
      <c r="G271" s="7">
        <f t="shared" si="14"/>
        <v>0</v>
      </c>
    </row>
    <row r="272" spans="1:7" hidden="1" x14ac:dyDescent="0.25">
      <c r="A272" s="136" t="s">
        <v>576</v>
      </c>
      <c r="B272" s="137"/>
      <c r="C272" s="137"/>
      <c r="D272" s="137"/>
      <c r="E272" s="138"/>
      <c r="F272" s="6"/>
      <c r="G272" s="7">
        <f t="shared" ref="G272:G281" si="15">F272/$F$285</f>
        <v>0</v>
      </c>
    </row>
    <row r="273" spans="1:7" hidden="1" x14ac:dyDescent="0.25">
      <c r="A273" s="136" t="s">
        <v>575</v>
      </c>
      <c r="B273" s="137"/>
      <c r="C273" s="137"/>
      <c r="D273" s="137"/>
      <c r="E273" s="138"/>
      <c r="F273" s="6"/>
      <c r="G273" s="7">
        <f t="shared" si="15"/>
        <v>0</v>
      </c>
    </row>
    <row r="274" spans="1:7" hidden="1" x14ac:dyDescent="0.25">
      <c r="A274" s="136" t="s">
        <v>635</v>
      </c>
      <c r="B274" s="137"/>
      <c r="C274" s="137"/>
      <c r="D274" s="137"/>
      <c r="E274" s="138"/>
      <c r="F274" s="6"/>
      <c r="G274" s="7">
        <f t="shared" si="15"/>
        <v>0</v>
      </c>
    </row>
    <row r="275" spans="1:7" hidden="1" x14ac:dyDescent="0.25">
      <c r="A275" s="103" t="s">
        <v>296</v>
      </c>
      <c r="B275" s="104"/>
      <c r="C275" s="104"/>
      <c r="D275" s="104"/>
      <c r="E275" s="105"/>
      <c r="F275" s="6"/>
      <c r="G275" s="7">
        <f t="shared" si="15"/>
        <v>0</v>
      </c>
    </row>
    <row r="276" spans="1:7" hidden="1" x14ac:dyDescent="0.25">
      <c r="A276" s="103" t="s">
        <v>297</v>
      </c>
      <c r="B276" s="104"/>
      <c r="C276" s="104"/>
      <c r="D276" s="104"/>
      <c r="E276" s="105"/>
      <c r="F276" s="6"/>
      <c r="G276" s="7">
        <f t="shared" si="15"/>
        <v>0</v>
      </c>
    </row>
    <row r="277" spans="1:7" hidden="1" x14ac:dyDescent="0.25">
      <c r="A277" s="103" t="s">
        <v>461</v>
      </c>
      <c r="B277" s="104"/>
      <c r="C277" s="104"/>
      <c r="D277" s="104"/>
      <c r="E277" s="105"/>
      <c r="F277" s="6"/>
      <c r="G277" s="7">
        <f t="shared" si="15"/>
        <v>0</v>
      </c>
    </row>
    <row r="278" spans="1:7" hidden="1" x14ac:dyDescent="0.25">
      <c r="A278" s="145" t="s">
        <v>378</v>
      </c>
      <c r="B278" s="146"/>
      <c r="C278" s="146"/>
      <c r="D278" s="146"/>
      <c r="E278" s="147"/>
      <c r="F278" s="6"/>
      <c r="G278" s="7">
        <f t="shared" si="15"/>
        <v>0</v>
      </c>
    </row>
    <row r="279" spans="1:7" hidden="1" x14ac:dyDescent="0.25">
      <c r="A279" s="145" t="s">
        <v>405</v>
      </c>
      <c r="B279" s="146"/>
      <c r="C279" s="146"/>
      <c r="D279" s="146"/>
      <c r="E279" s="147"/>
      <c r="F279" s="6"/>
      <c r="G279" s="7">
        <f t="shared" si="15"/>
        <v>0</v>
      </c>
    </row>
    <row r="280" spans="1:7" hidden="1" x14ac:dyDescent="0.25">
      <c r="A280" s="109" t="s">
        <v>468</v>
      </c>
      <c r="B280" s="110"/>
      <c r="C280" s="110"/>
      <c r="D280" s="110"/>
      <c r="E280" s="111"/>
      <c r="F280" s="6"/>
      <c r="G280" s="7">
        <f t="shared" si="15"/>
        <v>0</v>
      </c>
    </row>
    <row r="281" spans="1:7" hidden="1" x14ac:dyDescent="0.25">
      <c r="A281" s="136" t="s">
        <v>588</v>
      </c>
      <c r="B281" s="137"/>
      <c r="C281" s="137"/>
      <c r="D281" s="137"/>
      <c r="E281" s="138"/>
      <c r="F281" s="6"/>
      <c r="G281" s="7">
        <f t="shared" si="15"/>
        <v>0</v>
      </c>
    </row>
    <row r="282" spans="1:7" hidden="1" x14ac:dyDescent="0.25">
      <c r="A282" s="136" t="s">
        <v>590</v>
      </c>
      <c r="B282" s="137"/>
      <c r="C282" s="137"/>
      <c r="D282" s="137"/>
      <c r="E282" s="138"/>
      <c r="F282" s="6"/>
      <c r="G282" s="7">
        <f t="shared" ref="G282" si="16">F282/$F$285</f>
        <v>0</v>
      </c>
    </row>
    <row r="283" spans="1:7" x14ac:dyDescent="0.25">
      <c r="A283" s="141" t="s">
        <v>144</v>
      </c>
      <c r="B283" s="162"/>
      <c r="C283" s="162"/>
      <c r="D283" s="162"/>
      <c r="E283" s="142"/>
      <c r="F283" s="6">
        <f>F268</f>
        <v>1847.45</v>
      </c>
      <c r="G283" s="7"/>
    </row>
    <row r="285" spans="1:7" x14ac:dyDescent="0.25">
      <c r="A285" s="159" t="s">
        <v>26</v>
      </c>
      <c r="B285" s="160"/>
      <c r="C285" s="160"/>
      <c r="D285" s="160"/>
      <c r="E285" s="161"/>
      <c r="F285" s="6">
        <f>F143+F156+F169+F174+F192+F201+F245+F227+F283</f>
        <v>3264352924.8999982</v>
      </c>
      <c r="G285" s="7">
        <f>F285/$F$285</f>
        <v>1</v>
      </c>
    </row>
    <row r="287" spans="1:7" x14ac:dyDescent="0.25">
      <c r="F287" s="36"/>
    </row>
  </sheetData>
  <mergeCells count="115">
    <mergeCell ref="A285:E285"/>
    <mergeCell ref="A253:E253"/>
    <mergeCell ref="A258:E258"/>
    <mergeCell ref="A272:E272"/>
    <mergeCell ref="A278:E278"/>
    <mergeCell ref="A279:E279"/>
    <mergeCell ref="A254:E254"/>
    <mergeCell ref="A283:E283"/>
    <mergeCell ref="A263:E263"/>
    <mergeCell ref="A273:E273"/>
    <mergeCell ref="A281:E281"/>
    <mergeCell ref="A282:E282"/>
    <mergeCell ref="A261:E261"/>
    <mergeCell ref="A264:E264"/>
    <mergeCell ref="A265:E265"/>
    <mergeCell ref="A266:E266"/>
    <mergeCell ref="A270:E270"/>
    <mergeCell ref="A271:E271"/>
    <mergeCell ref="A268:E268"/>
    <mergeCell ref="D220:E220"/>
    <mergeCell ref="D214:E214"/>
    <mergeCell ref="D215:E215"/>
    <mergeCell ref="D216:E216"/>
    <mergeCell ref="B214:C214"/>
    <mergeCell ref="B215:C215"/>
    <mergeCell ref="B218:C218"/>
    <mergeCell ref="D218:E218"/>
    <mergeCell ref="B216:C216"/>
    <mergeCell ref="B217:C217"/>
    <mergeCell ref="D217:E217"/>
    <mergeCell ref="D195:E195"/>
    <mergeCell ref="D198:E198"/>
    <mergeCell ref="D200:E200"/>
    <mergeCell ref="B192:C192"/>
    <mergeCell ref="D188:E188"/>
    <mergeCell ref="D189:E189"/>
    <mergeCell ref="D190:E190"/>
    <mergeCell ref="D191:E191"/>
    <mergeCell ref="D192:E192"/>
    <mergeCell ref="D196:E196"/>
    <mergeCell ref="D199:E199"/>
    <mergeCell ref="D212:E212"/>
    <mergeCell ref="B210:C210"/>
    <mergeCell ref="D210:E210"/>
    <mergeCell ref="D207:E207"/>
    <mergeCell ref="B208:C208"/>
    <mergeCell ref="D208:E208"/>
    <mergeCell ref="B230:C230"/>
    <mergeCell ref="B227:C227"/>
    <mergeCell ref="B209:C209"/>
    <mergeCell ref="D209:E209"/>
    <mergeCell ref="B211:C211"/>
    <mergeCell ref="D211:E211"/>
    <mergeCell ref="B225:C225"/>
    <mergeCell ref="D225:E225"/>
    <mergeCell ref="B219:C219"/>
    <mergeCell ref="B224:C224"/>
    <mergeCell ref="D224:E224"/>
    <mergeCell ref="D226:E226"/>
    <mergeCell ref="D219:E219"/>
    <mergeCell ref="B220:C220"/>
    <mergeCell ref="B213:C213"/>
    <mergeCell ref="D213:E213"/>
    <mergeCell ref="B226:C226"/>
    <mergeCell ref="D227:E227"/>
    <mergeCell ref="B204:C204"/>
    <mergeCell ref="B207:C207"/>
    <mergeCell ref="A262:E262"/>
    <mergeCell ref="A267:E267"/>
    <mergeCell ref="A269:E269"/>
    <mergeCell ref="D204:E204"/>
    <mergeCell ref="D206:E206"/>
    <mergeCell ref="A274:E274"/>
    <mergeCell ref="A1:G1"/>
    <mergeCell ref="D185:E185"/>
    <mergeCell ref="D186:E186"/>
    <mergeCell ref="D181:E181"/>
    <mergeCell ref="D187:E187"/>
    <mergeCell ref="D177:E177"/>
    <mergeCell ref="D178:E178"/>
    <mergeCell ref="D182:E182"/>
    <mergeCell ref="D183:E183"/>
    <mergeCell ref="D184:E184"/>
    <mergeCell ref="B212:C212"/>
    <mergeCell ref="D197:E197"/>
    <mergeCell ref="B201:E201"/>
    <mergeCell ref="B205:C205"/>
    <mergeCell ref="D205:E205"/>
    <mergeCell ref="B206:C206"/>
    <mergeCell ref="B221:C221"/>
    <mergeCell ref="D221:E221"/>
    <mergeCell ref="B222:C222"/>
    <mergeCell ref="D222:E222"/>
    <mergeCell ref="B223:C223"/>
    <mergeCell ref="D223:E223"/>
    <mergeCell ref="B243:C243"/>
    <mergeCell ref="B231:C231"/>
    <mergeCell ref="A248:E248"/>
    <mergeCell ref="B232:C232"/>
    <mergeCell ref="B233:C233"/>
    <mergeCell ref="B234:C234"/>
    <mergeCell ref="B235:C235"/>
    <mergeCell ref="B236:C236"/>
    <mergeCell ref="B237:C237"/>
    <mergeCell ref="A252:E252"/>
    <mergeCell ref="A259:E259"/>
    <mergeCell ref="A260:E260"/>
    <mergeCell ref="B238:C238"/>
    <mergeCell ref="B239:C239"/>
    <mergeCell ref="B240:C240"/>
    <mergeCell ref="B241:C241"/>
    <mergeCell ref="B242:C242"/>
    <mergeCell ref="B244:C244"/>
    <mergeCell ref="B245:C245"/>
    <mergeCell ref="A251:E2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2026-05-26T10:17:38Z</dcterms:modified>
</cp:coreProperties>
</file>