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 activeTab="1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накопления'!$A$157:$H$157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39" i="4" l="1"/>
  <c r="F108" i="4"/>
  <c r="F186" i="4"/>
  <c r="F177" i="4"/>
  <c r="F203" i="4" l="1"/>
  <c r="F233" i="1"/>
  <c r="F204" i="1"/>
  <c r="F184" i="1"/>
  <c r="F168" i="1"/>
  <c r="F154" i="1"/>
  <c r="F266" i="1" l="1"/>
  <c r="F248" i="1"/>
  <c r="F201" i="4" l="1"/>
  <c r="F214" i="1" l="1"/>
  <c r="F268" i="1" l="1"/>
  <c r="G239" i="1" l="1"/>
  <c r="G240" i="1"/>
  <c r="G241" i="1"/>
  <c r="G219" i="1"/>
  <c r="G233" i="1"/>
  <c r="G140" i="1"/>
  <c r="G172" i="1"/>
  <c r="G173" i="1"/>
  <c r="G152" i="1"/>
  <c r="G153" i="1"/>
  <c r="G247" i="1"/>
  <c r="G226" i="1"/>
  <c r="G230" i="1"/>
  <c r="G223" i="1"/>
  <c r="G227" i="1"/>
  <c r="G231" i="1"/>
  <c r="G229" i="1"/>
  <c r="G224" i="1"/>
  <c r="G228" i="1"/>
  <c r="G232" i="1"/>
  <c r="G225" i="1"/>
  <c r="G154" i="1"/>
  <c r="G183" i="1"/>
  <c r="G182" i="1"/>
  <c r="G264" i="1"/>
  <c r="G148" i="1"/>
  <c r="G178" i="1"/>
  <c r="G246" i="1"/>
  <c r="G151" i="1"/>
  <c r="G150" i="1"/>
  <c r="G175" i="1"/>
  <c r="G180" i="1"/>
  <c r="G176" i="1"/>
  <c r="G181" i="1"/>
  <c r="G177" i="1"/>
  <c r="G179" i="1"/>
  <c r="G145" i="1"/>
  <c r="G149" i="1"/>
  <c r="G252" i="1"/>
  <c r="G266" i="1"/>
  <c r="F165" i="4" l="1"/>
  <c r="F158" i="4"/>
  <c r="F125" i="4"/>
  <c r="G146" i="1" l="1"/>
  <c r="G147" i="1"/>
  <c r="G261" i="1"/>
  <c r="G121" i="1"/>
  <c r="G174" i="1"/>
  <c r="G184" i="1"/>
  <c r="G254" i="1"/>
  <c r="G222" i="1"/>
  <c r="G221" i="1"/>
  <c r="G245" i="1"/>
  <c r="G26" i="1"/>
  <c r="G84" i="1"/>
  <c r="G141" i="1"/>
  <c r="G218" i="1"/>
  <c r="G143" i="1"/>
  <c r="G142" i="1"/>
  <c r="G265" i="1"/>
  <c r="G144" i="1"/>
  <c r="G164" i="1"/>
  <c r="G220" i="1"/>
  <c r="G59" i="1"/>
  <c r="G238" i="1"/>
  <c r="G129" i="1"/>
  <c r="G138" i="1"/>
  <c r="G137" i="1"/>
  <c r="G139" i="1"/>
  <c r="G135" i="1"/>
  <c r="G136" i="1"/>
  <c r="G60" i="1"/>
  <c r="G203" i="1"/>
  <c r="G199" i="1"/>
  <c r="G202" i="1"/>
  <c r="G198" i="1"/>
  <c r="G201" i="1"/>
  <c r="G197" i="1"/>
  <c r="G200" i="1"/>
  <c r="G196" i="1"/>
  <c r="G131" i="1"/>
  <c r="G133" i="1"/>
  <c r="G132" i="1"/>
  <c r="G134" i="1"/>
  <c r="G258" i="1"/>
  <c r="G257" i="1"/>
  <c r="G130" i="1"/>
  <c r="G255" i="1"/>
  <c r="G67" i="1"/>
  <c r="G128" i="1"/>
  <c r="G125" i="1"/>
  <c r="G127" i="1"/>
  <c r="G124" i="1"/>
  <c r="G126" i="1"/>
  <c r="G120" i="1"/>
  <c r="G123" i="1"/>
  <c r="G119" i="1"/>
  <c r="G106" i="1"/>
  <c r="G122" i="1"/>
  <c r="G262" i="1"/>
  <c r="G263" i="1"/>
  <c r="G21" i="1"/>
  <c r="G104" i="1"/>
  <c r="G244" i="1" l="1"/>
  <c r="G253" i="1"/>
  <c r="G48" i="1"/>
  <c r="G118" i="1"/>
  <c r="G22" i="1"/>
  <c r="G260" i="1"/>
  <c r="G259" i="1"/>
  <c r="G256" i="1"/>
  <c r="G168" i="1"/>
  <c r="G116" i="1"/>
  <c r="G117" i="1"/>
  <c r="G108" i="1"/>
  <c r="G248" i="1"/>
  <c r="G114" i="1"/>
  <c r="G113" i="1"/>
  <c r="G115" i="1"/>
  <c r="G16" i="1"/>
  <c r="G57" i="1"/>
  <c r="G112" i="1"/>
  <c r="G93" i="1"/>
  <c r="G61" i="1"/>
  <c r="G111" i="1"/>
  <c r="G243" i="1"/>
  <c r="G214" i="1"/>
  <c r="G109" i="1"/>
  <c r="G110" i="1"/>
  <c r="G102" i="1"/>
  <c r="G6" i="1"/>
  <c r="G170" i="4" l="1"/>
  <c r="G183" i="4"/>
  <c r="G107" i="4"/>
  <c r="G138" i="4"/>
  <c r="G105" i="4"/>
  <c r="G106" i="4"/>
  <c r="G184" i="4"/>
  <c r="G173" i="4"/>
  <c r="G174" i="4"/>
  <c r="G175" i="4"/>
  <c r="G101" i="4"/>
  <c r="G132" i="4"/>
  <c r="G104" i="4"/>
  <c r="G203" i="4"/>
  <c r="G193" i="4"/>
  <c r="G181" i="4"/>
  <c r="G201" i="4"/>
  <c r="G131" i="4"/>
  <c r="G135" i="4"/>
  <c r="G137" i="4"/>
  <c r="G136" i="4"/>
  <c r="G133" i="4"/>
  <c r="G134" i="4"/>
  <c r="G103" i="4"/>
  <c r="G100" i="4"/>
  <c r="G102" i="4"/>
  <c r="G192" i="4"/>
  <c r="G96" i="4"/>
  <c r="G177" i="4"/>
  <c r="G200" i="4"/>
  <c r="G237" i="1"/>
  <c r="G86" i="4" l="1"/>
  <c r="G20" i="4"/>
  <c r="G95" i="4"/>
  <c r="G190" i="4"/>
  <c r="G123" i="4"/>
  <c r="G6" i="4"/>
  <c r="G73" i="4"/>
  <c r="G143" i="4"/>
  <c r="G62" i="4"/>
  <c r="G81" i="4"/>
  <c r="G12" i="4"/>
  <c r="G65" i="4"/>
  <c r="G85" i="4"/>
  <c r="G163" i="4"/>
  <c r="G15" i="4"/>
  <c r="G50" i="4"/>
  <c r="G10" i="4"/>
  <c r="G157" i="4"/>
  <c r="G32" i="4"/>
  <c r="G29" i="4"/>
  <c r="G14" i="4"/>
  <c r="G120" i="4"/>
  <c r="G191" i="4"/>
  <c r="G185" i="4"/>
  <c r="G57" i="4"/>
  <c r="G172" i="4"/>
  <c r="G75" i="4"/>
  <c r="G80" i="4"/>
  <c r="G21" i="4"/>
  <c r="G36" i="4"/>
  <c r="G171" i="4"/>
  <c r="G64" i="4"/>
  <c r="G79" i="4"/>
  <c r="G38" i="4"/>
  <c r="G129" i="4"/>
  <c r="G176" i="4"/>
  <c r="G25" i="4"/>
  <c r="G34" i="4"/>
  <c r="G42" i="4"/>
  <c r="G28" i="4"/>
  <c r="G7" i="4"/>
  <c r="G52" i="4"/>
  <c r="G67" i="4"/>
  <c r="G5" i="4"/>
  <c r="G77" i="4"/>
  <c r="G49" i="4"/>
  <c r="G61" i="4"/>
  <c r="G54" i="4"/>
  <c r="G155" i="4"/>
  <c r="G117" i="4"/>
  <c r="G44" i="4"/>
  <c r="G70" i="4"/>
  <c r="G24" i="4"/>
  <c r="G16" i="4"/>
  <c r="G33" i="4"/>
  <c r="G51" i="4"/>
  <c r="G27" i="4"/>
  <c r="G118" i="4"/>
  <c r="G165" i="4"/>
  <c r="G144" i="4"/>
  <c r="G158" i="4"/>
  <c r="G71" i="4"/>
  <c r="G19" i="4"/>
  <c r="G112" i="4"/>
  <c r="G125" i="4"/>
  <c r="G66" i="4"/>
  <c r="G13" i="4"/>
  <c r="G22" i="4"/>
  <c r="G89" i="4"/>
  <c r="G91" i="4"/>
  <c r="G87" i="4"/>
  <c r="G197" i="4"/>
  <c r="G97" i="4"/>
  <c r="G98" i="4"/>
  <c r="G99" i="4"/>
  <c r="G114" i="4"/>
  <c r="G195" i="4"/>
  <c r="G116" i="4"/>
  <c r="G83" i="4"/>
  <c r="G164" i="4"/>
  <c r="G40" i="4"/>
  <c r="G23" i="4"/>
  <c r="G11" i="4"/>
  <c r="G9" i="4"/>
  <c r="G43" i="4"/>
  <c r="G162" i="4"/>
  <c r="G59" i="4"/>
  <c r="G26" i="4"/>
  <c r="G68" i="4"/>
  <c r="G53" i="4"/>
  <c r="G60" i="4"/>
  <c r="G58" i="4"/>
  <c r="G74" i="4"/>
  <c r="G196" i="4"/>
  <c r="G35" i="4"/>
  <c r="G63" i="4"/>
  <c r="G139" i="4"/>
  <c r="G69" i="4"/>
  <c r="G182" i="4"/>
  <c r="G78" i="4"/>
  <c r="G152" i="4"/>
  <c r="G113" i="4"/>
  <c r="G48" i="4"/>
  <c r="G194" i="4"/>
  <c r="G198" i="4"/>
  <c r="G90" i="4"/>
  <c r="G93" i="4"/>
  <c r="G199" i="4"/>
  <c r="G18" i="4"/>
  <c r="G41" i="4"/>
  <c r="G46" i="4"/>
  <c r="G55" i="4"/>
  <c r="G108" i="4"/>
  <c r="G122" i="4"/>
  <c r="G76" i="4"/>
  <c r="G37" i="4"/>
  <c r="G30" i="4"/>
  <c r="G82" i="4"/>
  <c r="G156" i="4"/>
  <c r="G45" i="4"/>
  <c r="G47" i="4"/>
  <c r="G72" i="4"/>
  <c r="G153" i="4"/>
  <c r="G39" i="4"/>
  <c r="G17" i="4"/>
  <c r="G119" i="4"/>
  <c r="G8" i="4"/>
  <c r="G121" i="4"/>
  <c r="G115" i="4"/>
  <c r="G31" i="4"/>
  <c r="G154" i="4"/>
  <c r="G124" i="4"/>
  <c r="G56" i="4"/>
  <c r="G186" i="4"/>
  <c r="G130" i="4"/>
  <c r="G84" i="4"/>
  <c r="G88" i="4"/>
  <c r="G92" i="4"/>
  <c r="G94" i="4"/>
  <c r="G169" i="4"/>
  <c r="G242" i="1"/>
  <c r="G103" i="1"/>
  <c r="G98" i="1"/>
  <c r="G105" i="1"/>
  <c r="G97" i="1"/>
  <c r="G25" i="1"/>
  <c r="G77" i="1"/>
  <c r="G74" i="1"/>
  <c r="G62" i="1"/>
  <c r="G31" i="1"/>
  <c r="G33" i="1"/>
  <c r="G101" i="1"/>
  <c r="G83" i="1"/>
  <c r="G37" i="1"/>
  <c r="G46" i="1"/>
  <c r="G81" i="1"/>
  <c r="G80" i="1"/>
  <c r="G100" i="1"/>
  <c r="G56" i="1"/>
  <c r="G23" i="1"/>
  <c r="G76" i="1"/>
  <c r="G39" i="1"/>
  <c r="G34" i="1"/>
  <c r="G35" i="1"/>
  <c r="G96" i="1"/>
  <c r="G49" i="1"/>
  <c r="G71" i="1"/>
  <c r="G107" i="1"/>
  <c r="G70" i="1"/>
  <c r="G40" i="1"/>
  <c r="G64" i="1"/>
  <c r="G82" i="1"/>
  <c r="G95" i="1"/>
  <c r="G58" i="1"/>
  <c r="G18" i="1"/>
  <c r="G52" i="1"/>
  <c r="G90" i="1"/>
  <c r="G94" i="1"/>
  <c r="G55" i="1"/>
  <c r="G38" i="1"/>
  <c r="G88" i="1"/>
  <c r="G17" i="1"/>
  <c r="G43" i="1"/>
  <c r="G45" i="1"/>
  <c r="G50" i="1"/>
  <c r="G14" i="1"/>
  <c r="G29" i="1"/>
  <c r="G44" i="1"/>
  <c r="G63" i="1"/>
  <c r="G7" i="1"/>
  <c r="G78" i="1"/>
  <c r="G87" i="1"/>
  <c r="G10" i="1"/>
  <c r="G89" i="1"/>
  <c r="G12" i="1"/>
  <c r="G73" i="1"/>
  <c r="G86" i="1"/>
  <c r="G8" i="1"/>
  <c r="G47" i="1"/>
  <c r="G20" i="1"/>
  <c r="G72" i="1"/>
  <c r="G30" i="1"/>
  <c r="G79" i="1"/>
  <c r="G36" i="1"/>
  <c r="G75" i="1"/>
  <c r="G92" i="1"/>
  <c r="G66" i="1"/>
  <c r="G15" i="1"/>
  <c r="G69" i="1"/>
  <c r="G9" i="1"/>
  <c r="G13" i="1"/>
  <c r="G54" i="1"/>
  <c r="G65" i="1"/>
  <c r="G11" i="1"/>
  <c r="G53" i="1"/>
  <c r="G68" i="1"/>
  <c r="G91" i="1"/>
  <c r="G27" i="1"/>
  <c r="G42" i="1"/>
  <c r="G19" i="1"/>
  <c r="G32" i="1"/>
  <c r="G24" i="1"/>
  <c r="G51" i="1"/>
  <c r="G28" i="1"/>
  <c r="G41" i="1"/>
  <c r="G85" i="1"/>
  <c r="G99" i="1"/>
  <c r="G159" i="1"/>
  <c r="G160" i="1"/>
  <c r="G163" i="1"/>
  <c r="G158" i="1"/>
  <c r="G166" i="1"/>
  <c r="G161" i="1"/>
  <c r="G162" i="1"/>
  <c r="G165" i="1"/>
  <c r="G167" i="1"/>
  <c r="G5" i="1"/>
  <c r="G268" i="1"/>
  <c r="G210" i="1"/>
  <c r="G204" i="1"/>
  <c r="G212" i="1"/>
  <c r="G211" i="1"/>
  <c r="G209" i="1"/>
  <c r="G208" i="1"/>
  <c r="G213" i="1"/>
</calcChain>
</file>

<file path=xl/sharedStrings.xml><?xml version="1.0" encoding="utf-8"?>
<sst xmlns="http://schemas.openxmlformats.org/spreadsheetml/2006/main" count="1510" uniqueCount="674">
  <si>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</si>
  <si>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</si>
  <si>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</si>
  <si>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</si>
  <si>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</si>
  <si>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</si>
  <si>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</si>
  <si>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</si>
  <si>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</si>
  <si>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</si>
  <si>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</si>
  <si>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</si>
  <si>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</si>
  <si>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</si>
  <si>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</si>
  <si>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</si>
  <si>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</si>
  <si>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</si>
  <si>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</si>
  <si>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</si>
  <si>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</si>
  <si>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</si>
  <si>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</si>
  <si>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</si>
  <si>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</si>
  <si>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</si>
  <si>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</si>
  <si>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</si>
  <si>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</si>
  <si>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</si>
  <si>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</si>
  <si>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</si>
  <si>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</si>
  <si>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</si>
  <si>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</si>
  <si>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</si>
  <si>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</si>
  <si>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</si>
  <si>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</si>
  <si>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</si>
  <si>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</si>
  <si>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</si>
  <si>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</si>
  <si>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</si>
  <si>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</si>
  <si>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</si>
  <si>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</si>
  <si>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</si>
  <si>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</si>
  <si>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</si>
  <si>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</si>
  <si>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</si>
  <si>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RU000A0ZYXV9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</si>
  <si>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</si>
  <si>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</si>
  <si>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</si>
  <si>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</si>
  <si>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</si>
  <si>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</si>
  <si>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</si>
  <si>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</si>
  <si>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</si>
  <si>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</si>
  <si>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</si>
  <si>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</si>
  <si>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</si>
  <si>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</si>
  <si>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</si>
  <si>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</si>
  <si>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</si>
  <si>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</si>
  <si>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</si>
  <si>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RU000A0JXQK2</t>
  </si>
  <si>
    <t>RU000A0ZYT40</t>
  </si>
  <si>
    <t>RU000A0ZYVU5</t>
  </si>
  <si>
    <t>RU000A0JV1X3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</si>
  <si>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</si>
  <si>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</si>
  <si>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</si>
  <si>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</si>
  <si>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</si>
  <si>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</si>
  <si>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</si>
  <si>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</si>
  <si>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</si>
  <si>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</si>
  <si>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</si>
  <si>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</si>
  <si>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</si>
  <si>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</si>
  <si>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</si>
  <si>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</si>
  <si>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</si>
  <si>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</si>
  <si>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</si>
  <si>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</si>
  <si>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</si>
  <si>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</si>
  <si>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</si>
  <si>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</si>
  <si>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</si>
  <si>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</si>
  <si>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</si>
  <si>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</si>
  <si>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</si>
  <si>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</si>
  <si>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</si>
  <si>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</si>
  <si>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</si>
  <si>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</si>
  <si>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</si>
  <si>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</si>
  <si>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</si>
  <si>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</si>
  <si>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</si>
  <si>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</si>
  <si>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</si>
  <si>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</si>
  <si>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</si>
  <si>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</si>
  <si>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</si>
  <si>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</si>
  <si>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</si>
  <si>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</si>
  <si>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</si>
  <si>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</si>
  <si>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</si>
  <si>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</si>
  <si>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</si>
  <si>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</si>
  <si>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</si>
  <si>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</si>
  <si>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</si>
  <si>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</si>
  <si>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</si>
  <si>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</si>
  <si>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</si>
  <si>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</si>
  <si>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</si>
  <si>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</si>
  <si>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</si>
  <si>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</si>
  <si>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</si>
  <si>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</si>
  <si>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</si>
  <si>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</si>
  <si>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</si>
  <si>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</si>
  <si>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</si>
  <si>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</si>
  <si>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</si>
  <si>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</si>
  <si>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</si>
  <si>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</si>
  <si>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</si>
  <si>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</si>
  <si>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</si>
  <si>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</si>
  <si>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</si>
  <si>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</si>
  <si>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</si>
  <si>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</si>
  <si>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</si>
  <si>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</si>
  <si>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</si>
  <si>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</si>
  <si>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</si>
  <si>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</si>
  <si>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</si>
  <si>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</si>
  <si>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</si>
  <si>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</si>
  <si>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</si>
  <si>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</si>
  <si>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</si>
  <si>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</si>
  <si>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</si>
  <si>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</si>
  <si>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</si>
  <si>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</si>
  <si>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</si>
  <si>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</si>
  <si>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</si>
  <si>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</si>
  <si>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</si>
  <si>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</si>
  <si>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</si>
  <si>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</si>
  <si>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</si>
  <si>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</si>
  <si>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</si>
  <si>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</si>
  <si>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</si>
  <si>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</si>
  <si>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</si>
  <si>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</si>
  <si>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</si>
  <si>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</si>
  <si>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</si>
  <si>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</si>
  <si>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</si>
  <si>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</si>
  <si>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</si>
  <si>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</si>
  <si>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</si>
  <si>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</si>
  <si>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</si>
  <si>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</si>
  <si>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</si>
  <si>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</si>
  <si>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</si>
  <si>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</si>
  <si>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</si>
  <si>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</si>
  <si>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</si>
  <si>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</si>
  <si>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</si>
  <si>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</si>
  <si>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</si>
  <si>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</si>
  <si>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</si>
  <si>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</si>
  <si>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</si>
  <si>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</si>
  <si>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</si>
  <si>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</si>
  <si>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</si>
  <si>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</si>
  <si>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</si>
  <si>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</si>
  <si>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</si>
  <si>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</si>
  <si>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</si>
  <si>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</si>
  <si>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</si>
  <si>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</si>
  <si>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</si>
  <si>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</si>
  <si>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</si>
  <si>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</si>
  <si>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</si>
  <si>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</si>
  <si>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</si>
  <si>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</si>
  <si>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</si>
  <si>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</si>
  <si>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</si>
  <si>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</si>
  <si>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</si>
  <si>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"Северсталь" 4B02-06-00143-A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</si>
  <si>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</si>
  <si>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</si>
  <si>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</si>
  <si>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</si>
  <si>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</si>
  <si>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</si>
  <si>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</si>
  <si>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</si>
  <si>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</si>
  <si>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</si>
  <si>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</si>
  <si>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</si>
  <si>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</si>
  <si>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</si>
  <si>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</si>
  <si>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</si>
  <si>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</si>
  <si>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</si>
  <si>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</si>
  <si>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</si>
  <si>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</si>
  <si>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</si>
  <si>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</si>
  <si>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</si>
  <si>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</si>
  <si>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</si>
  <si>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</si>
  <si>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</si>
  <si>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</si>
  <si>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</si>
  <si>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</si>
  <si>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</si>
  <si>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</si>
  <si>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</si>
  <si>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</si>
  <si>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</si>
  <si>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</si>
  <si>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</si>
  <si>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</si>
  <si>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</si>
  <si>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</si>
  <si>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</si>
  <si>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</si>
  <si>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</si>
  <si>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</si>
  <si>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</si>
  <si>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</si>
  <si>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</si>
  <si>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</si>
  <si>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</si>
  <si>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</si>
  <si>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</si>
  <si>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</si>
  <si>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</si>
  <si>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</si>
  <si>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</si>
  <si>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</si>
  <si>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</si>
  <si>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</si>
  <si>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</si>
  <si>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</si>
  <si>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</si>
  <si>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</si>
  <si>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</si>
  <si>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</si>
  <si>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</si>
  <si>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</si>
  <si>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</si>
  <si>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</si>
  <si>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</si>
  <si>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</si>
  <si>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</si>
  <si>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</si>
  <si>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</si>
  <si>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</si>
  <si>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</si>
  <si>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</si>
  <si>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</si>
  <si>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</si>
  <si>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</si>
  <si>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</si>
  <si>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</si>
  <si>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</si>
  <si>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</si>
  <si>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</si>
  <si>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</si>
  <si>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</si>
  <si>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</si>
  <si>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</si>
  <si>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</si>
  <si>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</si>
  <si>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</si>
  <si>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</si>
  <si>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</si>
  <si>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</si>
  <si>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</si>
  <si>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</si>
  <si>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</si>
  <si>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</si>
  <si>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</si>
  <si>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</si>
  <si>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</si>
  <si>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</si>
  <si>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</si>
  <si>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</si>
  <si>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</si>
  <si>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</si>
  <si>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</si>
  <si>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</si>
  <si>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</si>
  <si>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</si>
  <si>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</si>
  <si>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</si>
  <si>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</si>
  <si>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</si>
  <si>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</si>
  <si>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</si>
  <si>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</si>
  <si>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</si>
  <si>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</si>
  <si>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</si>
  <si>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</si>
  <si>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</si>
  <si>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</si>
  <si>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</si>
  <si>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</si>
  <si>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</si>
  <si>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</si>
  <si>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</si>
  <si>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</si>
  <si>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</si>
  <si>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</si>
  <si>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</si>
  <si>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</si>
  <si>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</si>
  <si>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</si>
  <si>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</si>
  <si>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</si>
  <si>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</si>
  <si>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</si>
  <si>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</si>
  <si>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</si>
  <si>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</si>
  <si>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</si>
  <si>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</si>
  <si>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</si>
  <si>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</si>
  <si>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</si>
  <si>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</si>
  <si>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</si>
  <si>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</si>
  <si>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</si>
  <si>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</si>
  <si>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</si>
  <si>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</si>
  <si>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</si>
  <si>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</si>
  <si>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</si>
  <si>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</si>
  <si>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</si>
  <si>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</si>
  <si>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</si>
  <si>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</si>
  <si>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</si>
  <si>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</si>
  <si>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</si>
  <si>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</si>
  <si>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</si>
  <si>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</si>
  <si>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</si>
  <si>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</si>
  <si>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</si>
  <si>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</si>
  <si>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</si>
  <si>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</si>
  <si>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</si>
  <si>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</si>
  <si>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</si>
  <si>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</si>
  <si>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</si>
  <si>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</si>
  <si>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</si>
  <si>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</si>
  <si>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</si>
  <si>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</si>
  <si>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</si>
  <si>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</si>
  <si>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</si>
  <si>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</si>
  <si>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</si>
  <si>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</si>
  <si>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</si>
  <si>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</si>
  <si>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</si>
  <si>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</si>
  <si>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</si>
  <si>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</si>
  <si>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</si>
  <si>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</si>
  <si>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</si>
  <si>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</si>
  <si>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</si>
  <si>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</si>
  <si>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</si>
  <si>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</si>
  <si>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</si>
  <si>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</si>
  <si>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</si>
  <si>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</si>
  <si>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</si>
  <si>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</si>
  <si>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</si>
  <si>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</si>
  <si>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</si>
  <si>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</si>
  <si>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</si>
  <si>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</si>
  <si>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</si>
  <si>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</si>
  <si>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</si>
  <si>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</si>
  <si>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</si>
  <si>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</si>
  <si>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</si>
  <si>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</si>
  <si>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</si>
  <si>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</si>
  <si>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</si>
  <si>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</si>
  <si>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</si>
  <si>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</si>
  <si>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</si>
  <si>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</si>
  <si>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</si>
  <si>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</si>
  <si>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</si>
  <si>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</si>
  <si>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</si>
  <si>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</si>
  <si>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</si>
  <si>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</si>
  <si>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</si>
  <si>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</si>
  <si>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</si>
  <si>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</si>
  <si>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</si>
  <si>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</si>
  <si>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</si>
  <si>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</si>
  <si>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</si>
  <si>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</si>
  <si>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</si>
  <si>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</si>
  <si>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</si>
  <si>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</si>
  <si>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</si>
  <si>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</si>
  <si>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</si>
  <si>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</si>
  <si>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</si>
  <si>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</si>
  <si>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</si>
  <si>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</si>
  <si>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</si>
  <si>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</si>
  <si>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</si>
  <si>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</si>
  <si>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</si>
  <si>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</si>
  <si>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</si>
  <si>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</si>
  <si>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</si>
  <si>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</si>
  <si>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</si>
  <si>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</si>
  <si>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</si>
  <si>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</si>
  <si>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</si>
  <si>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</si>
  <si>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</si>
  <si>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</si>
  <si>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</si>
  <si>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</si>
  <si>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</si>
  <si>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</si>
  <si>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</si>
  <si>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</si>
  <si>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</si>
  <si>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</si>
  <si>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</si>
  <si>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</si>
  <si>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</si>
  <si>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</si>
  <si>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</si>
  <si>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</si>
  <si>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</si>
  <si>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</si>
  <si>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</si>
  <si>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</si>
  <si>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</si>
  <si>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</si>
  <si>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</si>
  <si>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</si>
  <si>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</si>
  <si>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</si>
  <si>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</si>
  <si>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</si>
  <si>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</si>
  <si>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</si>
  <si>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</si>
  <si>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</si>
  <si>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</si>
  <si>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</si>
  <si>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</si>
  <si>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</si>
  <si>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</si>
  <si>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</si>
  <si>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</si>
  <si>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</si>
  <si>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</si>
  <si>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</si>
  <si>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</si>
  <si>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</si>
  <si>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</si>
  <si>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</si>
  <si>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</si>
  <si>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</si>
  <si>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</si>
  <si>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</si>
  <si>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</si>
  <si>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</si>
  <si>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</si>
  <si>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</si>
  <si>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</si>
  <si>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</si>
  <si>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</si>
  <si>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</si>
  <si>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</si>
  <si>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</si>
  <si>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</si>
  <si>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</si>
  <si>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</si>
  <si>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облигации федерального займа РФ 26241RMFS</t>
  </si>
  <si>
    <t>RU000A105FZ9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</si>
  <si>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</si>
  <si>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</si>
  <si>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</si>
  <si>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</si>
  <si>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</si>
  <si>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</si>
  <si>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</si>
  <si>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оплата комиссий по сделкам Т+  (продажа облигаций АО Россельхозбанк 4B021603349B001P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</si>
  <si>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</si>
  <si>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</si>
  <si>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</si>
  <si>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</si>
  <si>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</si>
  <si>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</si>
  <si>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</si>
  <si>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</si>
  <si>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RU000A106E90</t>
  </si>
  <si>
    <t>облигации федерального займа РФ 26243RMFS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</si>
  <si>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</si>
  <si>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</si>
  <si>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</si>
  <si>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</si>
  <si>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</si>
  <si>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"ДОМ.РФ"</t>
  </si>
  <si>
    <t>АО "Россельхозбанк"</t>
  </si>
  <si>
    <t>42003810800480064301</t>
  </si>
  <si>
    <t>42004810326800000459</t>
  </si>
  <si>
    <t>42004810279000000275</t>
  </si>
  <si>
    <t>42004810526800000453</t>
  </si>
  <si>
    <t>42004810979000000274</t>
  </si>
  <si>
    <t>42004810826800000454</t>
  </si>
  <si>
    <t>42005810000037577626</t>
  </si>
  <si>
    <t>42005810338000000403</t>
  </si>
  <si>
    <t>ПАО "МТС"</t>
  </si>
  <si>
    <t>ПАО "ЛК "Европлан"</t>
  </si>
  <si>
    <t xml:space="preserve">начисленный процентный доход по подтверждению №39 от 28.12.2023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</si>
  <si>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№63 от 28.12.2023 к Генеральному соглашению №М61-4785/2016 от 15.02.2016 о порядке поддержания МНО на счетах </t>
  </si>
  <si>
    <t>начисление дивидендов (акции обыкновенные ПАО "Лукойл" (ПАО) 1-01-00077-A )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</si>
  <si>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</si>
  <si>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</si>
  <si>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</si>
  <si>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42004810100001374785</t>
  </si>
  <si>
    <t>42004810626800000463</t>
  </si>
  <si>
    <t>42004810879000000280</t>
  </si>
  <si>
    <t>42003810500000776493</t>
  </si>
  <si>
    <t>RU000A1074G2</t>
  </si>
  <si>
    <t>облигации федерального займа РФ 26244RMFS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</si>
  <si>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</si>
  <si>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</si>
  <si>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</si>
  <si>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42004810426800000469</t>
  </si>
  <si>
    <t>42004810400020000325</t>
  </si>
  <si>
    <t>ПАО "РусГидро"</t>
  </si>
  <si>
    <t>RU000A102BT8</t>
  </si>
  <si>
    <t>положительная переоценка по сделкам Т+ (покупка облигаций  26243RMFS)</t>
  </si>
  <si>
    <t>42004810300001576493</t>
  </si>
  <si>
    <t>42003810500001076493</t>
  </si>
  <si>
    <t>Состав инвестиционного портфеля фонда по обязательному пенсионному страхованию на 29.02.2024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</si>
  <si>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</si>
  <si>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</si>
  <si>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</si>
  <si>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</si>
  <si>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RU000A0JKQU8</t>
  </si>
  <si>
    <t>акции обыкновенные ПАО Магнит" 1-01-60525-P</t>
  </si>
  <si>
    <t>42005810500000000985</t>
  </si>
  <si>
    <t>42005810100075277626</t>
  </si>
  <si>
    <t>ВЭБ.РФ</t>
  </si>
  <si>
    <t>RU000A1028E3</t>
  </si>
  <si>
    <t>RU000A0JVW48</t>
  </si>
  <si>
    <t>RU000A101N52</t>
  </si>
  <si>
    <t>оплата комиссий по сделкам Т+  (продажа облигаций 25072RMFS)</t>
  </si>
  <si>
    <t>Состав средств пенсионных резервов фонда на 29.02.2024</t>
  </si>
  <si>
    <t>RU000A107TH4</t>
  </si>
  <si>
    <t>облигации ПАО "Альфа-Банк" 4B02-26-01326-B-002P</t>
  </si>
  <si>
    <t>ПАО Росбанк</t>
  </si>
  <si>
    <t>42004810643240000044</t>
  </si>
  <si>
    <t>42003810443240000096</t>
  </si>
  <si>
    <t>42003810143240000095</t>
  </si>
  <si>
    <t>42005810725200000004</t>
  </si>
  <si>
    <t>RU000A100WA9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</si>
</sst>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topLeftCell="A245" zoomScale="80" zoomScaleNormal="80" workbookViewId="0">
      <selection activeCell="H157" sqref="H157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0" t="s">
        <v>651</v>
      </c>
      <c r="B1" s="141"/>
      <c r="C1" s="141"/>
      <c r="D1" s="141"/>
      <c r="E1" s="141"/>
      <c r="F1" s="141"/>
      <c r="G1" s="141"/>
    </row>
    <row r="2" spans="1:8" ht="18.75" x14ac:dyDescent="0.3">
      <c r="A2" s="4"/>
      <c r="B2" s="4"/>
      <c r="C2" s="4"/>
    </row>
    <row r="3" spans="1:8" x14ac:dyDescent="0.25">
      <c r="A3" s="3" t="s">
        <v>307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213</v>
      </c>
      <c r="B5" s="25" t="s">
        <v>129</v>
      </c>
      <c r="C5" s="25" t="s">
        <v>130</v>
      </c>
      <c r="D5" s="25" t="s">
        <v>353</v>
      </c>
      <c r="E5" s="39">
        <v>5718</v>
      </c>
      <c r="F5" s="7">
        <v>5514610.7400000002</v>
      </c>
      <c r="G5" s="8">
        <f t="shared" ref="G5:G36" si="0">F5/$F$268</f>
        <v>9.8971665549132839E-4</v>
      </c>
      <c r="H5" s="112"/>
    </row>
    <row r="6" spans="1:8" x14ac:dyDescent="0.25">
      <c r="A6" s="103" t="s">
        <v>442</v>
      </c>
      <c r="B6" s="103" t="s">
        <v>103</v>
      </c>
      <c r="C6" s="103" t="s">
        <v>104</v>
      </c>
      <c r="D6" s="103" t="s">
        <v>443</v>
      </c>
      <c r="E6" s="39">
        <v>10000</v>
      </c>
      <c r="F6" s="7">
        <v>9103900</v>
      </c>
      <c r="G6" s="8">
        <f t="shared" si="0"/>
        <v>1.6338925600989027E-3</v>
      </c>
      <c r="H6" s="112"/>
    </row>
    <row r="7" spans="1:8" x14ac:dyDescent="0.25">
      <c r="A7" s="79" t="s">
        <v>302</v>
      </c>
      <c r="B7" s="79" t="s">
        <v>193</v>
      </c>
      <c r="C7" s="9" t="s">
        <v>194</v>
      </c>
      <c r="D7" s="79" t="s">
        <v>48</v>
      </c>
      <c r="E7" s="39">
        <v>4000</v>
      </c>
      <c r="F7" s="7">
        <v>3813240</v>
      </c>
      <c r="G7" s="8">
        <f t="shared" si="0"/>
        <v>6.8436872833308132E-4</v>
      </c>
      <c r="H7" s="112"/>
    </row>
    <row r="8" spans="1:8" x14ac:dyDescent="0.25">
      <c r="A8" s="103" t="s">
        <v>376</v>
      </c>
      <c r="B8" s="103" t="s">
        <v>193</v>
      </c>
      <c r="C8" s="9" t="s">
        <v>194</v>
      </c>
      <c r="D8" s="103" t="s">
        <v>377</v>
      </c>
      <c r="E8" s="39">
        <v>986</v>
      </c>
      <c r="F8" s="7">
        <v>986805.24</v>
      </c>
      <c r="G8" s="8">
        <f t="shared" si="0"/>
        <v>1.7710363030158636E-4</v>
      </c>
      <c r="H8" s="112"/>
    </row>
    <row r="9" spans="1:8" x14ac:dyDescent="0.25">
      <c r="A9" s="25" t="s">
        <v>301</v>
      </c>
      <c r="B9" s="25" t="s">
        <v>193</v>
      </c>
      <c r="C9" s="103" t="s">
        <v>194</v>
      </c>
      <c r="D9" s="25" t="s">
        <v>47</v>
      </c>
      <c r="E9" s="39">
        <v>49172</v>
      </c>
      <c r="F9" s="7">
        <v>50333442.640000001</v>
      </c>
      <c r="G9" s="8">
        <f t="shared" si="0"/>
        <v>9.0334293493624564E-3</v>
      </c>
      <c r="H9" s="112"/>
    </row>
    <row r="10" spans="1:8" ht="30" x14ac:dyDescent="0.25">
      <c r="A10" s="25" t="s">
        <v>240</v>
      </c>
      <c r="B10" s="25" t="s">
        <v>163</v>
      </c>
      <c r="C10" s="25" t="s">
        <v>164</v>
      </c>
      <c r="D10" s="25" t="s">
        <v>75</v>
      </c>
      <c r="E10" s="39">
        <v>53130</v>
      </c>
      <c r="F10" s="7">
        <v>52776154.200000003</v>
      </c>
      <c r="G10" s="8">
        <f t="shared" si="0"/>
        <v>9.4718269860183495E-3</v>
      </c>
      <c r="H10" s="112"/>
    </row>
    <row r="11" spans="1:8" ht="30" x14ac:dyDescent="0.25">
      <c r="A11" s="72" t="s">
        <v>244</v>
      </c>
      <c r="B11" s="72" t="s">
        <v>163</v>
      </c>
      <c r="C11" s="72" t="s">
        <v>164</v>
      </c>
      <c r="D11" s="33" t="s">
        <v>343</v>
      </c>
      <c r="E11" s="39">
        <v>18</v>
      </c>
      <c r="F11" s="7">
        <v>17907.12</v>
      </c>
      <c r="G11" s="8">
        <f t="shared" si="0"/>
        <v>3.213821564472178E-6</v>
      </c>
      <c r="H11" s="112"/>
    </row>
    <row r="12" spans="1:8" x14ac:dyDescent="0.25">
      <c r="A12" s="61" t="s">
        <v>36</v>
      </c>
      <c r="B12" s="61" t="s">
        <v>103</v>
      </c>
      <c r="C12" s="69" t="s">
        <v>104</v>
      </c>
      <c r="D12" s="61" t="s">
        <v>85</v>
      </c>
      <c r="E12" s="39">
        <v>81337</v>
      </c>
      <c r="F12" s="7">
        <v>83403773.170000002</v>
      </c>
      <c r="G12" s="8">
        <f t="shared" si="0"/>
        <v>1.4968618335728585E-2</v>
      </c>
      <c r="H12" s="112"/>
    </row>
    <row r="13" spans="1:8" x14ac:dyDescent="0.25">
      <c r="A13" s="71" t="s">
        <v>37</v>
      </c>
      <c r="B13" s="71" t="s">
        <v>103</v>
      </c>
      <c r="C13" s="71" t="s">
        <v>104</v>
      </c>
      <c r="D13" s="103" t="s">
        <v>86</v>
      </c>
      <c r="E13" s="39">
        <v>32000</v>
      </c>
      <c r="F13" s="7">
        <v>34222400</v>
      </c>
      <c r="G13" s="8">
        <f t="shared" si="0"/>
        <v>6.1419528717064865E-3</v>
      </c>
      <c r="H13" s="112"/>
    </row>
    <row r="14" spans="1:8" ht="30" x14ac:dyDescent="0.25">
      <c r="A14" s="82" t="s">
        <v>210</v>
      </c>
      <c r="B14" s="82" t="s">
        <v>119</v>
      </c>
      <c r="C14" s="9" t="s">
        <v>120</v>
      </c>
      <c r="D14" s="82" t="s">
        <v>344</v>
      </c>
      <c r="E14" s="39">
        <v>225</v>
      </c>
      <c r="F14" s="7">
        <v>225837</v>
      </c>
      <c r="G14" s="8">
        <f t="shared" si="0"/>
        <v>4.0531354045525091E-5</v>
      </c>
      <c r="H14" s="112"/>
    </row>
    <row r="15" spans="1:8" ht="30" x14ac:dyDescent="0.25">
      <c r="A15" s="71" t="s">
        <v>232</v>
      </c>
      <c r="B15" s="71" t="s">
        <v>151</v>
      </c>
      <c r="C15" s="71" t="s">
        <v>152</v>
      </c>
      <c r="D15" s="71" t="s">
        <v>57</v>
      </c>
      <c r="E15" s="39">
        <v>34629</v>
      </c>
      <c r="F15" s="7">
        <v>33490398.48</v>
      </c>
      <c r="G15" s="8">
        <f t="shared" si="0"/>
        <v>6.0105793024110106E-3</v>
      </c>
      <c r="H15" s="112"/>
    </row>
    <row r="16" spans="1:8" ht="30" x14ac:dyDescent="0.25">
      <c r="A16" s="92" t="s">
        <v>460</v>
      </c>
      <c r="B16" s="92" t="s">
        <v>181</v>
      </c>
      <c r="C16" s="92" t="s">
        <v>182</v>
      </c>
      <c r="D16" s="92" t="s">
        <v>461</v>
      </c>
      <c r="E16" s="39">
        <v>1455</v>
      </c>
      <c r="F16" s="7">
        <v>1475719.2</v>
      </c>
      <c r="G16" s="8">
        <f t="shared" si="0"/>
        <v>2.6484985793726913E-4</v>
      </c>
      <c r="H16" s="112"/>
    </row>
    <row r="17" spans="1:8" ht="28.5" customHeight="1" x14ac:dyDescent="0.25">
      <c r="A17" s="25" t="s">
        <v>387</v>
      </c>
      <c r="B17" s="25" t="s">
        <v>103</v>
      </c>
      <c r="C17" s="69" t="s">
        <v>104</v>
      </c>
      <c r="D17" s="71" t="s">
        <v>384</v>
      </c>
      <c r="E17" s="39">
        <v>13000</v>
      </c>
      <c r="F17" s="7">
        <v>12243270</v>
      </c>
      <c r="G17" s="8">
        <f t="shared" si="0"/>
        <v>2.197320682815287E-3</v>
      </c>
      <c r="H17" s="112"/>
    </row>
    <row r="18" spans="1:8" ht="28.5" customHeight="1" x14ac:dyDescent="0.25">
      <c r="A18" s="124" t="s">
        <v>233</v>
      </c>
      <c r="B18" s="124" t="s">
        <v>151</v>
      </c>
      <c r="C18" s="124" t="s">
        <v>152</v>
      </c>
      <c r="D18" s="124" t="s">
        <v>351</v>
      </c>
      <c r="E18" s="39">
        <v>7087</v>
      </c>
      <c r="F18" s="7">
        <v>6851782.4699999997</v>
      </c>
      <c r="G18" s="8">
        <f t="shared" si="0"/>
        <v>1.2297011611670913E-3</v>
      </c>
      <c r="H18" s="112"/>
    </row>
    <row r="19" spans="1:8" ht="32.25" customHeight="1" x14ac:dyDescent="0.25">
      <c r="A19" s="89" t="s">
        <v>245</v>
      </c>
      <c r="B19" s="89" t="s">
        <v>167</v>
      </c>
      <c r="C19" s="89" t="s">
        <v>168</v>
      </c>
      <c r="D19" s="89" t="s">
        <v>346</v>
      </c>
      <c r="E19" s="39">
        <v>3030</v>
      </c>
      <c r="F19" s="7">
        <v>3023031</v>
      </c>
      <c r="G19" s="8">
        <f t="shared" si="0"/>
        <v>5.4254856268723796E-4</v>
      </c>
      <c r="H19" s="112"/>
    </row>
    <row r="20" spans="1:8" ht="33.75" customHeight="1" x14ac:dyDescent="0.25">
      <c r="A20" s="79" t="s">
        <v>229</v>
      </c>
      <c r="B20" s="79" t="s">
        <v>151</v>
      </c>
      <c r="C20" s="79" t="s">
        <v>152</v>
      </c>
      <c r="D20" s="79" t="s">
        <v>357</v>
      </c>
      <c r="E20" s="39">
        <v>21096</v>
      </c>
      <c r="F20" s="7">
        <v>21464336.16</v>
      </c>
      <c r="G20" s="8">
        <f t="shared" si="0"/>
        <v>3.8522412547683793E-3</v>
      </c>
      <c r="H20" s="112"/>
    </row>
    <row r="21" spans="1:8" x14ac:dyDescent="0.25">
      <c r="A21" s="65" t="s">
        <v>27</v>
      </c>
      <c r="B21" s="65" t="s">
        <v>103</v>
      </c>
      <c r="C21" s="69" t="s">
        <v>104</v>
      </c>
      <c r="D21" s="65" t="s">
        <v>76</v>
      </c>
      <c r="E21" s="39">
        <v>17000</v>
      </c>
      <c r="F21" s="7">
        <v>13545600</v>
      </c>
      <c r="G21" s="8">
        <f t="shared" si="0"/>
        <v>2.4310520834011462E-3</v>
      </c>
      <c r="H21" s="112"/>
    </row>
    <row r="22" spans="1:8" ht="30" x14ac:dyDescent="0.25">
      <c r="A22" s="69" t="s">
        <v>479</v>
      </c>
      <c r="B22" s="69" t="s">
        <v>129</v>
      </c>
      <c r="C22" s="124" t="s">
        <v>130</v>
      </c>
      <c r="D22" s="69" t="s">
        <v>478</v>
      </c>
      <c r="E22" s="39">
        <v>20000</v>
      </c>
      <c r="F22" s="7">
        <v>19369200</v>
      </c>
      <c r="G22" s="8">
        <f t="shared" si="0"/>
        <v>3.4762235717733792E-3</v>
      </c>
      <c r="H22" s="112"/>
    </row>
    <row r="23" spans="1:8" ht="30" x14ac:dyDescent="0.25">
      <c r="A23" s="25" t="s">
        <v>231</v>
      </c>
      <c r="B23" s="25" t="s">
        <v>151</v>
      </c>
      <c r="C23" s="25" t="s">
        <v>152</v>
      </c>
      <c r="D23" s="25" t="s">
        <v>54</v>
      </c>
      <c r="E23" s="39">
        <v>63997</v>
      </c>
      <c r="F23" s="7">
        <v>61716146.920000002</v>
      </c>
      <c r="G23" s="8">
        <f t="shared" si="0"/>
        <v>1.1076302825224224E-2</v>
      </c>
      <c r="H23" s="112"/>
    </row>
    <row r="24" spans="1:8" x14ac:dyDescent="0.25">
      <c r="A24" s="25" t="s">
        <v>246</v>
      </c>
      <c r="B24" s="25" t="s">
        <v>167</v>
      </c>
      <c r="C24" s="103" t="s">
        <v>168</v>
      </c>
      <c r="D24" s="25" t="s">
        <v>350</v>
      </c>
      <c r="E24" s="39">
        <v>5501</v>
      </c>
      <c r="F24" s="7">
        <v>5734572.46</v>
      </c>
      <c r="G24" s="8">
        <f t="shared" si="0"/>
        <v>1.0291935629501709E-3</v>
      </c>
      <c r="H24" s="112"/>
    </row>
    <row r="25" spans="1:8" ht="30" x14ac:dyDescent="0.25">
      <c r="A25" s="103" t="s">
        <v>241</v>
      </c>
      <c r="B25" s="103" t="s">
        <v>163</v>
      </c>
      <c r="C25" s="103" t="s">
        <v>164</v>
      </c>
      <c r="D25" s="103" t="s">
        <v>72</v>
      </c>
      <c r="E25" s="39">
        <v>121595</v>
      </c>
      <c r="F25" s="7">
        <v>123983125.8</v>
      </c>
      <c r="G25" s="8">
        <f t="shared" si="0"/>
        <v>2.2251464407828107E-2</v>
      </c>
      <c r="H25" s="112"/>
    </row>
    <row r="26" spans="1:8" x14ac:dyDescent="0.25">
      <c r="A26" s="25" t="s">
        <v>584</v>
      </c>
      <c r="B26" s="25" t="s">
        <v>113</v>
      </c>
      <c r="C26" s="9" t="s">
        <v>114</v>
      </c>
      <c r="D26" s="25" t="s">
        <v>585</v>
      </c>
      <c r="E26" s="39">
        <v>10546</v>
      </c>
      <c r="F26" s="7">
        <v>10607905.02</v>
      </c>
      <c r="G26" s="8">
        <f t="shared" si="0"/>
        <v>1.9038189227049726E-3</v>
      </c>
      <c r="H26" s="112"/>
    </row>
    <row r="27" spans="1:8" x14ac:dyDescent="0.25">
      <c r="A27" s="79" t="s">
        <v>206</v>
      </c>
      <c r="B27" s="79" t="s">
        <v>113</v>
      </c>
      <c r="C27" s="79" t="s">
        <v>114</v>
      </c>
      <c r="D27" s="79" t="s">
        <v>348</v>
      </c>
      <c r="E27" s="39">
        <v>4731</v>
      </c>
      <c r="F27" s="7">
        <v>4441557.42</v>
      </c>
      <c r="G27" s="8">
        <f t="shared" si="0"/>
        <v>7.9713393422490111E-4</v>
      </c>
      <c r="H27" s="112"/>
    </row>
    <row r="28" spans="1:8" ht="30" x14ac:dyDescent="0.25">
      <c r="A28" s="25" t="s">
        <v>214</v>
      </c>
      <c r="B28" s="25" t="s">
        <v>129</v>
      </c>
      <c r="C28" s="25" t="s">
        <v>130</v>
      </c>
      <c r="D28" s="25" t="s">
        <v>66</v>
      </c>
      <c r="E28" s="39">
        <v>17452</v>
      </c>
      <c r="F28" s="7">
        <v>16131756.199999999</v>
      </c>
      <c r="G28" s="8">
        <f t="shared" si="0"/>
        <v>2.8951939758245747E-3</v>
      </c>
      <c r="H28" s="112"/>
    </row>
    <row r="29" spans="1:8" ht="30" x14ac:dyDescent="0.25">
      <c r="A29" s="25" t="s">
        <v>242</v>
      </c>
      <c r="B29" s="25" t="s">
        <v>163</v>
      </c>
      <c r="C29" s="69" t="s">
        <v>164</v>
      </c>
      <c r="D29" s="69" t="s">
        <v>73</v>
      </c>
      <c r="E29" s="39">
        <v>8520</v>
      </c>
      <c r="F29" s="7">
        <v>8115300</v>
      </c>
      <c r="G29" s="8">
        <f t="shared" si="0"/>
        <v>1.4564668211393605E-3</v>
      </c>
      <c r="H29" s="112"/>
    </row>
    <row r="30" spans="1:8" ht="30" x14ac:dyDescent="0.25">
      <c r="A30" s="92" t="s">
        <v>215</v>
      </c>
      <c r="B30" s="92" t="s">
        <v>129</v>
      </c>
      <c r="C30" s="92" t="s">
        <v>130</v>
      </c>
      <c r="D30" s="92" t="s">
        <v>358</v>
      </c>
      <c r="E30" s="39">
        <v>57683</v>
      </c>
      <c r="F30" s="7">
        <v>51799334</v>
      </c>
      <c r="G30" s="8">
        <f t="shared" si="0"/>
        <v>9.2965153879851631E-3</v>
      </c>
      <c r="H30" s="112"/>
    </row>
    <row r="31" spans="1:8" x14ac:dyDescent="0.25">
      <c r="A31" s="89" t="s">
        <v>388</v>
      </c>
      <c r="B31" s="89" t="s">
        <v>103</v>
      </c>
      <c r="C31" s="89" t="s">
        <v>104</v>
      </c>
      <c r="D31" s="89" t="s">
        <v>385</v>
      </c>
      <c r="E31" s="39">
        <v>5000</v>
      </c>
      <c r="F31" s="7">
        <v>4114450</v>
      </c>
      <c r="G31" s="8">
        <f t="shared" si="0"/>
        <v>7.3842740406846841E-4</v>
      </c>
      <c r="H31" s="112"/>
    </row>
    <row r="32" spans="1:8" x14ac:dyDescent="0.25">
      <c r="A32" s="25" t="s">
        <v>28</v>
      </c>
      <c r="B32" s="25" t="s">
        <v>103</v>
      </c>
      <c r="C32" s="82" t="s">
        <v>104</v>
      </c>
      <c r="D32" s="25" t="s">
        <v>77</v>
      </c>
      <c r="E32" s="39">
        <v>29000</v>
      </c>
      <c r="F32" s="7">
        <v>21583540</v>
      </c>
      <c r="G32" s="8">
        <f t="shared" si="0"/>
        <v>3.8736349725499038E-3</v>
      </c>
      <c r="H32" s="112"/>
    </row>
    <row r="33" spans="1:8" ht="30" x14ac:dyDescent="0.25">
      <c r="A33" s="25" t="s">
        <v>221</v>
      </c>
      <c r="B33" s="25" t="s">
        <v>133</v>
      </c>
      <c r="C33" s="103" t="s">
        <v>134</v>
      </c>
      <c r="D33" s="25" t="s">
        <v>51</v>
      </c>
      <c r="E33" s="39">
        <v>5000</v>
      </c>
      <c r="F33" s="7">
        <v>4740300</v>
      </c>
      <c r="G33" s="8">
        <f t="shared" si="0"/>
        <v>8.5074977785749276E-4</v>
      </c>
      <c r="H33" s="112"/>
    </row>
    <row r="34" spans="1:8" ht="30" x14ac:dyDescent="0.25">
      <c r="A34" s="25" t="s">
        <v>243</v>
      </c>
      <c r="B34" s="25" t="s">
        <v>163</v>
      </c>
      <c r="C34" s="92" t="s">
        <v>164</v>
      </c>
      <c r="D34" s="25" t="s">
        <v>74</v>
      </c>
      <c r="E34" s="39">
        <v>15000</v>
      </c>
      <c r="F34" s="7">
        <v>13672200</v>
      </c>
      <c r="G34" s="8">
        <f t="shared" si="0"/>
        <v>2.4537732027135862E-3</v>
      </c>
      <c r="H34" s="112"/>
    </row>
    <row r="35" spans="1:8" ht="30" x14ac:dyDescent="0.25">
      <c r="A35" s="25" t="s">
        <v>446</v>
      </c>
      <c r="B35" s="25" t="s">
        <v>157</v>
      </c>
      <c r="C35" s="9" t="s">
        <v>158</v>
      </c>
      <c r="D35" s="25" t="s">
        <v>345</v>
      </c>
      <c r="E35" s="39">
        <v>1943</v>
      </c>
      <c r="F35" s="7">
        <v>1842352.6</v>
      </c>
      <c r="G35" s="8">
        <f t="shared" si="0"/>
        <v>3.3065018357175165E-4</v>
      </c>
      <c r="H35" s="112"/>
    </row>
    <row r="36" spans="1:8" x14ac:dyDescent="0.25">
      <c r="A36" s="25" t="s">
        <v>236</v>
      </c>
      <c r="B36" s="25" t="s">
        <v>153</v>
      </c>
      <c r="C36" s="124" t="s">
        <v>154</v>
      </c>
      <c r="D36" s="25" t="s">
        <v>52</v>
      </c>
      <c r="E36" s="39">
        <v>20000</v>
      </c>
      <c r="F36" s="7">
        <v>20682400</v>
      </c>
      <c r="G36" s="8">
        <f t="shared" si="0"/>
        <v>3.7119058299178971E-3</v>
      </c>
      <c r="H36" s="112"/>
    </row>
    <row r="37" spans="1:8" x14ac:dyDescent="0.25">
      <c r="A37" s="65" t="s">
        <v>248</v>
      </c>
      <c r="B37" s="65" t="s">
        <v>167</v>
      </c>
      <c r="C37" s="65" t="s">
        <v>168</v>
      </c>
      <c r="D37" s="65" t="s">
        <v>87</v>
      </c>
      <c r="E37" s="39">
        <v>52488</v>
      </c>
      <c r="F37" s="7">
        <v>54276791.039999999</v>
      </c>
      <c r="G37" s="8">
        <f t="shared" ref="G37:G68" si="1">F37/$F$268</f>
        <v>9.7411488555782435E-3</v>
      </c>
      <c r="H37" s="112"/>
    </row>
    <row r="38" spans="1:8" x14ac:dyDescent="0.25">
      <c r="A38" s="66" t="s">
        <v>38</v>
      </c>
      <c r="B38" s="66" t="s">
        <v>103</v>
      </c>
      <c r="C38" s="66" t="s">
        <v>104</v>
      </c>
      <c r="D38" s="66" t="s">
        <v>61</v>
      </c>
      <c r="E38" s="39">
        <v>112363</v>
      </c>
      <c r="F38" s="7">
        <v>146248040.25999999</v>
      </c>
      <c r="G38" s="8">
        <f t="shared" si="1"/>
        <v>2.6247386824312522E-2</v>
      </c>
      <c r="H38" s="112"/>
    </row>
    <row r="39" spans="1:8" ht="30" x14ac:dyDescent="0.25">
      <c r="A39" s="65" t="s">
        <v>216</v>
      </c>
      <c r="B39" s="65" t="s">
        <v>129</v>
      </c>
      <c r="C39" s="103" t="s">
        <v>130</v>
      </c>
      <c r="D39" s="65" t="s">
        <v>67</v>
      </c>
      <c r="E39" s="39">
        <v>60000</v>
      </c>
      <c r="F39" s="7">
        <v>59376600</v>
      </c>
      <c r="G39" s="8">
        <f t="shared" si="1"/>
        <v>1.065642032359412E-2</v>
      </c>
      <c r="H39" s="112"/>
    </row>
    <row r="40" spans="1:8" ht="30" x14ac:dyDescent="0.25">
      <c r="A40" s="25" t="s">
        <v>218</v>
      </c>
      <c r="B40" s="25" t="s">
        <v>129</v>
      </c>
      <c r="C40" s="92" t="s">
        <v>130</v>
      </c>
      <c r="D40" s="25" t="s">
        <v>68</v>
      </c>
      <c r="E40" s="39">
        <v>28470</v>
      </c>
      <c r="F40" s="7">
        <v>28395978</v>
      </c>
      <c r="G40" s="8">
        <f t="shared" si="1"/>
        <v>5.0962749141502126E-3</v>
      </c>
      <c r="H40" s="112"/>
    </row>
    <row r="41" spans="1:8" x14ac:dyDescent="0.25">
      <c r="A41" s="65" t="s">
        <v>368</v>
      </c>
      <c r="B41" s="65" t="s">
        <v>188</v>
      </c>
      <c r="C41" s="9" t="s">
        <v>189</v>
      </c>
      <c r="D41" s="65" t="s">
        <v>363</v>
      </c>
      <c r="E41" s="39">
        <v>47</v>
      </c>
      <c r="F41" s="7">
        <v>43752.77</v>
      </c>
      <c r="G41" s="8">
        <f t="shared" si="1"/>
        <v>7.8523847347530676E-6</v>
      </c>
      <c r="H41" s="112"/>
    </row>
    <row r="42" spans="1:8" x14ac:dyDescent="0.25">
      <c r="A42" s="82" t="s">
        <v>29</v>
      </c>
      <c r="B42" s="82" t="s">
        <v>103</v>
      </c>
      <c r="C42" s="124" t="s">
        <v>104</v>
      </c>
      <c r="D42" s="82" t="s">
        <v>78</v>
      </c>
      <c r="E42" s="39">
        <v>110673</v>
      </c>
      <c r="F42" s="7">
        <v>104136652.62</v>
      </c>
      <c r="G42" s="8">
        <f t="shared" si="1"/>
        <v>1.8689583799187372E-2</v>
      </c>
      <c r="H42" s="112"/>
    </row>
    <row r="43" spans="1:8" ht="30" x14ac:dyDescent="0.25">
      <c r="A43" s="82" t="s">
        <v>234</v>
      </c>
      <c r="B43" s="82" t="s">
        <v>151</v>
      </c>
      <c r="C43" s="82" t="s">
        <v>152</v>
      </c>
      <c r="D43" s="82" t="s">
        <v>55</v>
      </c>
      <c r="E43" s="39">
        <v>9426</v>
      </c>
      <c r="F43" s="7">
        <v>8241905.8799999999</v>
      </c>
      <c r="G43" s="8">
        <f t="shared" si="1"/>
        <v>1.4791889957454936E-3</v>
      </c>
      <c r="H43" s="112"/>
    </row>
    <row r="44" spans="1:8" x14ac:dyDescent="0.25">
      <c r="A44" s="25" t="s">
        <v>204</v>
      </c>
      <c r="B44" s="25" t="s">
        <v>109</v>
      </c>
      <c r="C44" s="9" t="s">
        <v>110</v>
      </c>
      <c r="D44" s="25" t="s">
        <v>362</v>
      </c>
      <c r="E44" s="39">
        <v>2500</v>
      </c>
      <c r="F44" s="7">
        <v>2505925</v>
      </c>
      <c r="G44" s="8">
        <f t="shared" si="1"/>
        <v>4.4974266124033028E-4</v>
      </c>
      <c r="H44" s="112"/>
    </row>
    <row r="45" spans="1:8" x14ac:dyDescent="0.25">
      <c r="A45" s="25" t="s">
        <v>30</v>
      </c>
      <c r="B45" s="25" t="s">
        <v>103</v>
      </c>
      <c r="C45" s="25" t="s">
        <v>104</v>
      </c>
      <c r="D45" s="25" t="s">
        <v>79</v>
      </c>
      <c r="E45" s="39">
        <v>84000</v>
      </c>
      <c r="F45" s="7">
        <v>83170080</v>
      </c>
      <c r="G45" s="8">
        <f t="shared" si="1"/>
        <v>1.4926677021367825E-2</v>
      </c>
      <c r="H45" s="112"/>
    </row>
    <row r="46" spans="1:8" x14ac:dyDescent="0.25">
      <c r="A46" s="25" t="s">
        <v>249</v>
      </c>
      <c r="B46" s="25" t="s">
        <v>171</v>
      </c>
      <c r="C46" s="103" t="s">
        <v>172</v>
      </c>
      <c r="D46" s="25" t="s">
        <v>354</v>
      </c>
      <c r="E46" s="39">
        <v>26640</v>
      </c>
      <c r="F46" s="7">
        <v>27442130.399999999</v>
      </c>
      <c r="G46" s="8">
        <f t="shared" si="1"/>
        <v>4.9250862480721361E-3</v>
      </c>
      <c r="H46" s="112"/>
    </row>
    <row r="47" spans="1:8" x14ac:dyDescent="0.25">
      <c r="A47" s="25" t="s">
        <v>224</v>
      </c>
      <c r="B47" s="25" t="s">
        <v>141</v>
      </c>
      <c r="C47" s="92" t="s">
        <v>142</v>
      </c>
      <c r="D47" s="25" t="s">
        <v>360</v>
      </c>
      <c r="E47" s="39">
        <v>49775</v>
      </c>
      <c r="F47" s="7">
        <v>47760108</v>
      </c>
      <c r="G47" s="8">
        <f t="shared" si="1"/>
        <v>8.5715885643207947E-3</v>
      </c>
      <c r="H47" s="112"/>
    </row>
    <row r="48" spans="1:8" x14ac:dyDescent="0.25">
      <c r="A48" s="25" t="s">
        <v>31</v>
      </c>
      <c r="B48" s="25" t="s">
        <v>103</v>
      </c>
      <c r="C48" s="25" t="s">
        <v>104</v>
      </c>
      <c r="D48" s="25" t="s">
        <v>80</v>
      </c>
      <c r="E48" s="39">
        <v>26000</v>
      </c>
      <c r="F48" s="7">
        <v>21867300</v>
      </c>
      <c r="G48" s="8">
        <f t="shared" si="1"/>
        <v>3.924561866831878E-3</v>
      </c>
      <c r="H48" s="112"/>
    </row>
    <row r="49" spans="1:8" x14ac:dyDescent="0.25">
      <c r="A49" s="25" t="s">
        <v>250</v>
      </c>
      <c r="B49" s="25" t="s">
        <v>173</v>
      </c>
      <c r="C49" s="79" t="s">
        <v>174</v>
      </c>
      <c r="D49" s="25" t="s">
        <v>90</v>
      </c>
      <c r="E49" s="39">
        <v>80000</v>
      </c>
      <c r="F49" s="7">
        <v>80063680.799999997</v>
      </c>
      <c r="G49" s="8">
        <f t="shared" si="1"/>
        <v>1.436916622472274E-2</v>
      </c>
      <c r="H49" s="112"/>
    </row>
    <row r="50" spans="1:8" x14ac:dyDescent="0.25">
      <c r="A50" s="25" t="s">
        <v>33</v>
      </c>
      <c r="B50" s="25" t="s">
        <v>103</v>
      </c>
      <c r="C50" s="72" t="s">
        <v>104</v>
      </c>
      <c r="D50" s="25" t="s">
        <v>82</v>
      </c>
      <c r="E50" s="39">
        <v>24000</v>
      </c>
      <c r="F50" s="7">
        <v>17486160</v>
      </c>
      <c r="G50" s="8">
        <f t="shared" si="1"/>
        <v>3.1382711506825678E-3</v>
      </c>
      <c r="H50" s="112"/>
    </row>
    <row r="51" spans="1:8" x14ac:dyDescent="0.25">
      <c r="A51" s="25" t="s">
        <v>32</v>
      </c>
      <c r="B51" s="25" t="s">
        <v>103</v>
      </c>
      <c r="C51" s="9" t="s">
        <v>104</v>
      </c>
      <c r="D51" s="25" t="s">
        <v>81</v>
      </c>
      <c r="E51" s="39">
        <v>102469</v>
      </c>
      <c r="F51" s="7">
        <v>95587181.959999993</v>
      </c>
      <c r="G51" s="8">
        <f t="shared" si="1"/>
        <v>1.715519562443173E-2</v>
      </c>
      <c r="H51" s="112"/>
    </row>
    <row r="52" spans="1:8" ht="30" x14ac:dyDescent="0.25">
      <c r="A52" s="25" t="s">
        <v>238</v>
      </c>
      <c r="B52" s="25" t="s">
        <v>157</v>
      </c>
      <c r="C52" s="9" t="s">
        <v>158</v>
      </c>
      <c r="D52" s="25" t="s">
        <v>60</v>
      </c>
      <c r="E52" s="39">
        <v>35060</v>
      </c>
      <c r="F52" s="7">
        <v>33108209.800000001</v>
      </c>
      <c r="G52" s="8">
        <f t="shared" si="1"/>
        <v>5.9419872439738551E-3</v>
      </c>
      <c r="H52" s="112"/>
    </row>
    <row r="53" spans="1:8" ht="30" x14ac:dyDescent="0.25">
      <c r="A53" s="25" t="s">
        <v>251</v>
      </c>
      <c r="B53" s="25" t="s">
        <v>342</v>
      </c>
      <c r="C53" s="9" t="s">
        <v>183</v>
      </c>
      <c r="D53" s="25" t="s">
        <v>43</v>
      </c>
      <c r="E53" s="39">
        <v>23250</v>
      </c>
      <c r="F53" s="7">
        <v>21242362.5</v>
      </c>
      <c r="G53" s="8">
        <f t="shared" si="1"/>
        <v>3.8124032609841855E-3</v>
      </c>
      <c r="H53" s="112"/>
    </row>
    <row r="54" spans="1:8" ht="30" x14ac:dyDescent="0.25">
      <c r="A54" s="25" t="s">
        <v>223</v>
      </c>
      <c r="B54" s="25" t="s">
        <v>137</v>
      </c>
      <c r="C54" s="9" t="s">
        <v>138</v>
      </c>
      <c r="D54" s="25" t="s">
        <v>352</v>
      </c>
      <c r="E54" s="39">
        <v>12197</v>
      </c>
      <c r="F54" s="7">
        <v>11970745.65</v>
      </c>
      <c r="G54" s="8">
        <f t="shared" si="1"/>
        <v>2.1484102699251204E-3</v>
      </c>
      <c r="H54" s="112"/>
    </row>
    <row r="55" spans="1:8" x14ac:dyDescent="0.25">
      <c r="A55" s="25" t="s">
        <v>207</v>
      </c>
      <c r="B55" s="25" t="s">
        <v>113</v>
      </c>
      <c r="C55" s="9" t="s">
        <v>114</v>
      </c>
      <c r="D55" s="25" t="s">
        <v>347</v>
      </c>
      <c r="E55" s="39">
        <v>4000</v>
      </c>
      <c r="F55" s="7">
        <v>3678000</v>
      </c>
      <c r="G55" s="8">
        <f t="shared" si="1"/>
        <v>6.6009697338983997E-4</v>
      </c>
      <c r="H55" s="112"/>
    </row>
    <row r="56" spans="1:8" ht="30" x14ac:dyDescent="0.25">
      <c r="A56" s="25" t="s">
        <v>228</v>
      </c>
      <c r="B56" s="25" t="s">
        <v>149</v>
      </c>
      <c r="C56" s="9" t="s">
        <v>150</v>
      </c>
      <c r="D56" s="25" t="s">
        <v>356</v>
      </c>
      <c r="E56" s="39">
        <v>341</v>
      </c>
      <c r="F56" s="7">
        <v>338773.27</v>
      </c>
      <c r="G56" s="8">
        <f t="shared" si="1"/>
        <v>6.0800220280690343E-5</v>
      </c>
      <c r="H56" s="112"/>
    </row>
    <row r="57" spans="1:8" x14ac:dyDescent="0.25">
      <c r="A57" s="25" t="s">
        <v>456</v>
      </c>
      <c r="B57" s="25" t="s">
        <v>155</v>
      </c>
      <c r="C57" s="9" t="s">
        <v>156</v>
      </c>
      <c r="D57" s="25" t="s">
        <v>459</v>
      </c>
      <c r="E57" s="50">
        <v>1424</v>
      </c>
      <c r="F57" s="7">
        <v>557325.12</v>
      </c>
      <c r="G57" s="8">
        <f t="shared" si="1"/>
        <v>1.0002409595055175E-4</v>
      </c>
      <c r="H57" s="112"/>
    </row>
    <row r="58" spans="1:8" x14ac:dyDescent="0.25">
      <c r="A58" s="66" t="s">
        <v>366</v>
      </c>
      <c r="B58" s="66" t="s">
        <v>165</v>
      </c>
      <c r="C58" s="9" t="s">
        <v>166</v>
      </c>
      <c r="D58" s="66" t="s">
        <v>364</v>
      </c>
      <c r="E58" s="39">
        <v>69802</v>
      </c>
      <c r="F58" s="7">
        <v>68845014.579999998</v>
      </c>
      <c r="G58" s="8">
        <f t="shared" si="1"/>
        <v>1.235573294106509E-2</v>
      </c>
      <c r="H58" s="112"/>
    </row>
    <row r="59" spans="1:8" ht="30" x14ac:dyDescent="0.25">
      <c r="A59" s="61" t="s">
        <v>564</v>
      </c>
      <c r="B59" s="61" t="s">
        <v>565</v>
      </c>
      <c r="C59" s="9" t="s">
        <v>124</v>
      </c>
      <c r="D59" s="61" t="s">
        <v>563</v>
      </c>
      <c r="E59" s="39">
        <v>34483</v>
      </c>
      <c r="F59" s="7">
        <v>32766868.329999998</v>
      </c>
      <c r="G59" s="8">
        <f t="shared" si="1"/>
        <v>5.8807261044307767E-3</v>
      </c>
      <c r="H59" s="112"/>
    </row>
    <row r="60" spans="1:8" ht="30" x14ac:dyDescent="0.25">
      <c r="A60" s="25" t="s">
        <v>534</v>
      </c>
      <c r="B60" s="25" t="s">
        <v>163</v>
      </c>
      <c r="C60" s="124" t="s">
        <v>164</v>
      </c>
      <c r="D60" s="33" t="s">
        <v>533</v>
      </c>
      <c r="E60" s="39">
        <v>1228</v>
      </c>
      <c r="F60" s="7">
        <v>1223542.3600000001</v>
      </c>
      <c r="G60" s="8">
        <f t="shared" si="1"/>
        <v>2.1959124759387221E-4</v>
      </c>
      <c r="H60" s="112"/>
    </row>
    <row r="61" spans="1:8" x14ac:dyDescent="0.25">
      <c r="A61" s="25" t="s">
        <v>455</v>
      </c>
      <c r="B61" s="25" t="s">
        <v>155</v>
      </c>
      <c r="C61" s="9" t="s">
        <v>156</v>
      </c>
      <c r="D61" s="124" t="s">
        <v>458</v>
      </c>
      <c r="E61" s="50">
        <v>15054</v>
      </c>
      <c r="F61" s="7">
        <v>5830414.2000000002</v>
      </c>
      <c r="G61" s="8">
        <f t="shared" si="1"/>
        <v>1.0463944445429977E-3</v>
      </c>
      <c r="H61" s="112"/>
    </row>
    <row r="62" spans="1:8" ht="30" x14ac:dyDescent="0.25">
      <c r="A62" s="25" t="s">
        <v>252</v>
      </c>
      <c r="B62" s="25" t="s">
        <v>342</v>
      </c>
      <c r="C62" s="9" t="s">
        <v>183</v>
      </c>
      <c r="D62" s="25" t="s">
        <v>361</v>
      </c>
      <c r="E62" s="39">
        <v>55000</v>
      </c>
      <c r="F62" s="7">
        <v>53714100</v>
      </c>
      <c r="G62" s="8">
        <f t="shared" si="1"/>
        <v>9.6401617287545406E-3</v>
      </c>
      <c r="H62" s="112"/>
    </row>
    <row r="63" spans="1:8" x14ac:dyDescent="0.25">
      <c r="A63" s="68" t="s">
        <v>235</v>
      </c>
      <c r="B63" s="68" t="s">
        <v>153</v>
      </c>
      <c r="C63" s="9" t="s">
        <v>154</v>
      </c>
      <c r="D63" s="68" t="s">
        <v>53</v>
      </c>
      <c r="E63" s="39">
        <v>2000</v>
      </c>
      <c r="F63" s="7">
        <v>1918240</v>
      </c>
      <c r="G63" s="8">
        <f t="shared" si="1"/>
        <v>3.4426982551259558E-4</v>
      </c>
      <c r="H63" s="112"/>
    </row>
    <row r="64" spans="1:8" x14ac:dyDescent="0.25">
      <c r="A64" s="111" t="s">
        <v>303</v>
      </c>
      <c r="B64" s="111" t="s">
        <v>193</v>
      </c>
      <c r="C64" s="9" t="s">
        <v>194</v>
      </c>
      <c r="D64" s="111" t="s">
        <v>49</v>
      </c>
      <c r="E64" s="39">
        <v>13459</v>
      </c>
      <c r="F64" s="7">
        <v>11856302.279999999</v>
      </c>
      <c r="G64" s="8">
        <f t="shared" si="1"/>
        <v>2.1278709218659755E-3</v>
      </c>
      <c r="H64" s="112"/>
    </row>
    <row r="65" spans="1:8" x14ac:dyDescent="0.25">
      <c r="A65" s="25" t="s">
        <v>34</v>
      </c>
      <c r="B65" s="25" t="s">
        <v>103</v>
      </c>
      <c r="C65" s="9" t="s">
        <v>104</v>
      </c>
      <c r="D65" s="103" t="s">
        <v>83</v>
      </c>
      <c r="E65" s="39">
        <v>63000</v>
      </c>
      <c r="F65" s="7">
        <v>53650170</v>
      </c>
      <c r="G65" s="8">
        <f t="shared" si="1"/>
        <v>9.6286881019169088E-3</v>
      </c>
      <c r="H65" s="112"/>
    </row>
    <row r="66" spans="1:8" ht="30" x14ac:dyDescent="0.25">
      <c r="A66" s="111" t="s">
        <v>211</v>
      </c>
      <c r="B66" s="111" t="s">
        <v>125</v>
      </c>
      <c r="C66" s="9" t="s">
        <v>126</v>
      </c>
      <c r="D66" s="111" t="s">
        <v>93</v>
      </c>
      <c r="E66" s="39">
        <v>3850</v>
      </c>
      <c r="F66" s="7">
        <v>1404249</v>
      </c>
      <c r="G66" s="8">
        <f t="shared" si="1"/>
        <v>2.5202297846267245E-4</v>
      </c>
      <c r="H66" s="112"/>
    </row>
    <row r="67" spans="1:8" x14ac:dyDescent="0.25">
      <c r="A67" s="25" t="s">
        <v>501</v>
      </c>
      <c r="B67" s="25" t="s">
        <v>105</v>
      </c>
      <c r="C67" s="9" t="s">
        <v>106</v>
      </c>
      <c r="D67" s="25" t="s">
        <v>512</v>
      </c>
      <c r="E67" s="39">
        <v>23000</v>
      </c>
      <c r="F67" s="7">
        <v>8806930</v>
      </c>
      <c r="G67" s="8">
        <f t="shared" si="1"/>
        <v>1.5805948444415942E-3</v>
      </c>
      <c r="H67" s="112"/>
    </row>
    <row r="68" spans="1:8" x14ac:dyDescent="0.25">
      <c r="A68" s="111" t="s">
        <v>396</v>
      </c>
      <c r="B68" s="111" t="s">
        <v>103</v>
      </c>
      <c r="C68" s="9" t="s">
        <v>104</v>
      </c>
      <c r="D68" s="111" t="s">
        <v>393</v>
      </c>
      <c r="E68" s="39">
        <v>28000</v>
      </c>
      <c r="F68" s="7">
        <v>28457240</v>
      </c>
      <c r="G68" s="8">
        <f t="shared" si="1"/>
        <v>5.1072697104481484E-3</v>
      </c>
      <c r="H68" s="112"/>
    </row>
    <row r="69" spans="1:8" ht="30" x14ac:dyDescent="0.25">
      <c r="A69" s="25" t="s">
        <v>227</v>
      </c>
      <c r="B69" s="25" t="s">
        <v>147</v>
      </c>
      <c r="C69" s="9" t="s">
        <v>148</v>
      </c>
      <c r="D69" s="25" t="s">
        <v>91</v>
      </c>
      <c r="E69" s="39">
        <v>15698</v>
      </c>
      <c r="F69" s="7">
        <v>14847325.380000001</v>
      </c>
      <c r="G69" s="8">
        <f t="shared" ref="G69:G100" si="2">F69/$F$268</f>
        <v>2.6646749717977587E-3</v>
      </c>
      <c r="H69" s="112"/>
    </row>
    <row r="70" spans="1:8" x14ac:dyDescent="0.25">
      <c r="A70" s="79" t="s">
        <v>35</v>
      </c>
      <c r="B70" s="79" t="s">
        <v>103</v>
      </c>
      <c r="C70" s="9" t="s">
        <v>104</v>
      </c>
      <c r="D70" s="79" t="s">
        <v>84</v>
      </c>
      <c r="E70" s="39">
        <v>15000</v>
      </c>
      <c r="F70" s="7">
        <v>9645750</v>
      </c>
      <c r="G70" s="8">
        <f t="shared" si="2"/>
        <v>1.7311393096995783E-3</v>
      </c>
      <c r="H70" s="112"/>
    </row>
    <row r="71" spans="1:8" x14ac:dyDescent="0.25">
      <c r="A71" s="25" t="s">
        <v>247</v>
      </c>
      <c r="B71" s="25" t="s">
        <v>167</v>
      </c>
      <c r="C71" s="9" t="s">
        <v>168</v>
      </c>
      <c r="D71" s="25" t="s">
        <v>88</v>
      </c>
      <c r="E71" s="39">
        <v>1310</v>
      </c>
      <c r="F71" s="7">
        <v>1106596.3</v>
      </c>
      <c r="G71" s="8">
        <f t="shared" si="2"/>
        <v>1.9860273746449031E-4</v>
      </c>
      <c r="H71" s="112"/>
    </row>
    <row r="72" spans="1:8" ht="30" x14ac:dyDescent="0.25">
      <c r="A72" s="25" t="s">
        <v>205</v>
      </c>
      <c r="B72" s="25" t="s">
        <v>111</v>
      </c>
      <c r="C72" s="9" t="s">
        <v>112</v>
      </c>
      <c r="D72" s="25" t="s">
        <v>355</v>
      </c>
      <c r="E72" s="39">
        <v>7200</v>
      </c>
      <c r="F72" s="7">
        <v>6967944</v>
      </c>
      <c r="G72" s="8">
        <f t="shared" si="2"/>
        <v>1.2505488703507055E-3</v>
      </c>
      <c r="H72" s="112"/>
    </row>
    <row r="73" spans="1:8" ht="30" x14ac:dyDescent="0.25">
      <c r="A73" s="25" t="s">
        <v>495</v>
      </c>
      <c r="B73" s="25" t="s">
        <v>179</v>
      </c>
      <c r="C73" s="9" t="s">
        <v>180</v>
      </c>
      <c r="D73" s="25" t="s">
        <v>349</v>
      </c>
      <c r="E73" s="39">
        <v>5550</v>
      </c>
      <c r="F73" s="7">
        <v>5161301.6500000004</v>
      </c>
      <c r="G73" s="8">
        <f t="shared" si="2"/>
        <v>9.2630766664409661E-4</v>
      </c>
      <c r="H73" s="112"/>
    </row>
    <row r="74" spans="1:8" ht="30" x14ac:dyDescent="0.25">
      <c r="A74" s="25" t="s">
        <v>219</v>
      </c>
      <c r="B74" s="25" t="s">
        <v>129</v>
      </c>
      <c r="C74" s="9" t="s">
        <v>130</v>
      </c>
      <c r="D74" s="25" t="s">
        <v>69</v>
      </c>
      <c r="E74" s="39">
        <v>35992</v>
      </c>
      <c r="F74" s="7">
        <v>31755021.760000002</v>
      </c>
      <c r="G74" s="8">
        <f t="shared" si="2"/>
        <v>5.6991282636499486E-3</v>
      </c>
      <c r="H74" s="112"/>
    </row>
    <row r="75" spans="1:8" x14ac:dyDescent="0.25">
      <c r="A75" s="25" t="s">
        <v>341</v>
      </c>
      <c r="B75" s="25" t="s">
        <v>103</v>
      </c>
      <c r="C75" s="9" t="s">
        <v>104</v>
      </c>
      <c r="D75" s="25" t="s">
        <v>340</v>
      </c>
      <c r="E75" s="39">
        <v>8756</v>
      </c>
      <c r="F75" s="7">
        <v>7831278.8399999999</v>
      </c>
      <c r="G75" s="8">
        <f t="shared" si="2"/>
        <v>1.4054930560238978E-3</v>
      </c>
      <c r="H75" s="112"/>
    </row>
    <row r="76" spans="1:8" ht="30" x14ac:dyDescent="0.25">
      <c r="A76" s="46" t="s">
        <v>222</v>
      </c>
      <c r="B76" s="46" t="s">
        <v>133</v>
      </c>
      <c r="C76" s="9" t="s">
        <v>134</v>
      </c>
      <c r="D76" s="46" t="s">
        <v>50</v>
      </c>
      <c r="E76" s="39">
        <v>220</v>
      </c>
      <c r="F76" s="7">
        <v>182804.6</v>
      </c>
      <c r="G76" s="8">
        <f t="shared" si="2"/>
        <v>3.2808255351207269E-5</v>
      </c>
      <c r="H76" s="112"/>
    </row>
    <row r="77" spans="1:8" x14ac:dyDescent="0.25">
      <c r="A77" s="25" t="s">
        <v>209</v>
      </c>
      <c r="B77" s="25" t="s">
        <v>117</v>
      </c>
      <c r="C77" s="9" t="s">
        <v>118</v>
      </c>
      <c r="D77" s="25" t="s">
        <v>71</v>
      </c>
      <c r="E77" s="39">
        <v>38000</v>
      </c>
      <c r="F77" s="7">
        <v>35489340</v>
      </c>
      <c r="G77" s="8">
        <f t="shared" si="2"/>
        <v>6.3693327682444213E-3</v>
      </c>
      <c r="H77" s="112"/>
    </row>
    <row r="78" spans="1:8" ht="30" x14ac:dyDescent="0.25">
      <c r="A78" s="25" t="s">
        <v>239</v>
      </c>
      <c r="B78" s="25" t="s">
        <v>161</v>
      </c>
      <c r="C78" s="9" t="s">
        <v>162</v>
      </c>
      <c r="D78" s="25" t="s">
        <v>89</v>
      </c>
      <c r="E78" s="39">
        <v>2492</v>
      </c>
      <c r="F78" s="7">
        <v>2288923.9</v>
      </c>
      <c r="G78" s="8">
        <f t="shared" si="2"/>
        <v>4.1079710133487454E-4</v>
      </c>
      <c r="H78" s="112"/>
    </row>
    <row r="79" spans="1:8" ht="30" x14ac:dyDescent="0.25">
      <c r="A79" s="25" t="s">
        <v>253</v>
      </c>
      <c r="B79" s="25" t="s">
        <v>342</v>
      </c>
      <c r="C79" s="9" t="s">
        <v>183</v>
      </c>
      <c r="D79" s="25" t="s">
        <v>44</v>
      </c>
      <c r="E79" s="39">
        <v>13949</v>
      </c>
      <c r="F79" s="7">
        <v>12722464.43</v>
      </c>
      <c r="G79" s="8">
        <f t="shared" si="2"/>
        <v>2.2833225297180246E-3</v>
      </c>
      <c r="H79" s="112"/>
    </row>
    <row r="80" spans="1:8" x14ac:dyDescent="0.25">
      <c r="A80" s="25" t="s">
        <v>208</v>
      </c>
      <c r="B80" s="25" t="s">
        <v>113</v>
      </c>
      <c r="C80" s="9" t="s">
        <v>114</v>
      </c>
      <c r="D80" s="25" t="s">
        <v>63</v>
      </c>
      <c r="E80" s="39">
        <v>26142</v>
      </c>
      <c r="F80" s="7">
        <v>25278006.899999999</v>
      </c>
      <c r="G80" s="8">
        <f t="shared" si="2"/>
        <v>4.536687288748638E-3</v>
      </c>
      <c r="H80" s="112"/>
    </row>
    <row r="81" spans="1:8" x14ac:dyDescent="0.25">
      <c r="A81" s="25" t="s">
        <v>39</v>
      </c>
      <c r="B81" s="25" t="s">
        <v>103</v>
      </c>
      <c r="C81" s="9" t="s">
        <v>104</v>
      </c>
      <c r="D81" s="25" t="s">
        <v>62</v>
      </c>
      <c r="E81" s="39">
        <v>40301</v>
      </c>
      <c r="F81" s="7">
        <v>45844799.43</v>
      </c>
      <c r="G81" s="8">
        <f t="shared" si="2"/>
        <v>8.2278448475821796E-3</v>
      </c>
      <c r="H81" s="112"/>
    </row>
    <row r="82" spans="1:8" x14ac:dyDescent="0.25">
      <c r="A82" s="25" t="s">
        <v>225</v>
      </c>
      <c r="B82" s="25" t="s">
        <v>143</v>
      </c>
      <c r="C82" s="9" t="s">
        <v>144</v>
      </c>
      <c r="D82" s="25" t="s">
        <v>64</v>
      </c>
      <c r="E82" s="39">
        <v>7100</v>
      </c>
      <c r="F82" s="7">
        <v>6816213</v>
      </c>
      <c r="G82" s="8">
        <f t="shared" si="2"/>
        <v>1.2233174473302016E-3</v>
      </c>
      <c r="H82" s="112"/>
    </row>
    <row r="83" spans="1:8" x14ac:dyDescent="0.25">
      <c r="A83" s="25" t="s">
        <v>41</v>
      </c>
      <c r="B83" s="25" t="s">
        <v>107</v>
      </c>
      <c r="C83" s="9" t="s">
        <v>108</v>
      </c>
      <c r="D83" s="25" t="s">
        <v>58</v>
      </c>
      <c r="E83" s="39">
        <v>2000</v>
      </c>
      <c r="F83" s="7">
        <v>750845.87</v>
      </c>
      <c r="G83" s="8">
        <f t="shared" si="2"/>
        <v>1.3475559713683013E-4</v>
      </c>
      <c r="H83" s="112"/>
    </row>
    <row r="84" spans="1:8" x14ac:dyDescent="0.25">
      <c r="A84" s="71" t="s">
        <v>582</v>
      </c>
      <c r="B84" s="71" t="s">
        <v>103</v>
      </c>
      <c r="C84" s="124" t="s">
        <v>104</v>
      </c>
      <c r="D84" s="71" t="s">
        <v>583</v>
      </c>
      <c r="E84" s="39">
        <v>100000</v>
      </c>
      <c r="F84" s="7">
        <v>102599000</v>
      </c>
      <c r="G84" s="8">
        <f t="shared" si="2"/>
        <v>1.8413618644052252E-2</v>
      </c>
      <c r="H84" s="112"/>
    </row>
    <row r="85" spans="1:8" ht="30" x14ac:dyDescent="0.25">
      <c r="A85" s="25" t="s">
        <v>212</v>
      </c>
      <c r="B85" s="25" t="s">
        <v>127</v>
      </c>
      <c r="C85" s="9" t="s">
        <v>128</v>
      </c>
      <c r="D85" s="25" t="s">
        <v>45</v>
      </c>
      <c r="E85" s="39">
        <v>28650</v>
      </c>
      <c r="F85" s="7">
        <v>29025794.600000001</v>
      </c>
      <c r="G85" s="8">
        <f t="shared" si="2"/>
        <v>5.2093091804500165E-3</v>
      </c>
      <c r="H85" s="112"/>
    </row>
    <row r="86" spans="1:8" ht="30" x14ac:dyDescent="0.25">
      <c r="A86" s="25" t="s">
        <v>305</v>
      </c>
      <c r="B86" s="25" t="s">
        <v>197</v>
      </c>
      <c r="C86" s="9" t="s">
        <v>198</v>
      </c>
      <c r="D86" s="25" t="s">
        <v>92</v>
      </c>
      <c r="E86" s="39">
        <v>12000</v>
      </c>
      <c r="F86" s="7">
        <v>5669257.0199999996</v>
      </c>
      <c r="G86" s="8">
        <f t="shared" si="2"/>
        <v>1.0174712888175918E-3</v>
      </c>
      <c r="H86" s="112"/>
    </row>
    <row r="87" spans="1:8" ht="30" x14ac:dyDescent="0.25">
      <c r="A87" s="25" t="s">
        <v>369</v>
      </c>
      <c r="B87" s="25" t="s">
        <v>286</v>
      </c>
      <c r="C87" s="9" t="s">
        <v>287</v>
      </c>
      <c r="D87" s="25" t="s">
        <v>274</v>
      </c>
      <c r="E87" s="39">
        <v>2780</v>
      </c>
      <c r="F87" s="7">
        <v>1686542.6</v>
      </c>
      <c r="G87" s="8">
        <f t="shared" si="2"/>
        <v>3.0268669541953005E-4</v>
      </c>
      <c r="H87" s="112"/>
    </row>
    <row r="88" spans="1:8" x14ac:dyDescent="0.25">
      <c r="A88" s="25" t="s">
        <v>40</v>
      </c>
      <c r="B88" s="25" t="s">
        <v>105</v>
      </c>
      <c r="C88" s="9" t="s">
        <v>106</v>
      </c>
      <c r="D88" s="25" t="s">
        <v>59</v>
      </c>
      <c r="E88" s="39">
        <v>10500</v>
      </c>
      <c r="F88" s="7">
        <v>7273061.25</v>
      </c>
      <c r="G88" s="8">
        <f t="shared" si="2"/>
        <v>1.3053087869504966E-3</v>
      </c>
      <c r="H88" s="112"/>
    </row>
    <row r="89" spans="1:8" ht="30" x14ac:dyDescent="0.25">
      <c r="A89" s="61" t="s">
        <v>220</v>
      </c>
      <c r="B89" s="61" t="s">
        <v>131</v>
      </c>
      <c r="C89" s="9" t="s">
        <v>132</v>
      </c>
      <c r="D89" s="61" t="s">
        <v>46</v>
      </c>
      <c r="E89" s="39">
        <v>7959</v>
      </c>
      <c r="F89" s="7">
        <v>7126886.5499999998</v>
      </c>
      <c r="G89" s="8">
        <f t="shared" si="2"/>
        <v>1.2790745626285367E-3</v>
      </c>
      <c r="H89" s="112"/>
    </row>
    <row r="90" spans="1:8" ht="30" x14ac:dyDescent="0.25">
      <c r="A90" s="25" t="s">
        <v>304</v>
      </c>
      <c r="B90" s="25" t="s">
        <v>195</v>
      </c>
      <c r="C90" s="9" t="s">
        <v>196</v>
      </c>
      <c r="D90" s="25" t="s">
        <v>42</v>
      </c>
      <c r="E90" s="39">
        <v>74800</v>
      </c>
      <c r="F90" s="7">
        <v>59984588.399999999</v>
      </c>
      <c r="G90" s="8">
        <f t="shared" si="2"/>
        <v>1.0765537045371207E-2</v>
      </c>
      <c r="H90" s="112"/>
    </row>
    <row r="91" spans="1:8" ht="30" x14ac:dyDescent="0.25">
      <c r="A91" s="25" t="s">
        <v>226</v>
      </c>
      <c r="B91" s="25" t="s">
        <v>145</v>
      </c>
      <c r="C91" s="9" t="s">
        <v>146</v>
      </c>
      <c r="D91" s="25" t="s">
        <v>65</v>
      </c>
      <c r="E91" s="39">
        <v>15000</v>
      </c>
      <c r="F91" s="7">
        <v>15507000</v>
      </c>
      <c r="G91" s="8">
        <f t="shared" si="2"/>
        <v>2.7830679081990886E-3</v>
      </c>
      <c r="H91" s="112"/>
    </row>
    <row r="92" spans="1:8" ht="30" x14ac:dyDescent="0.25">
      <c r="A92" s="25" t="s">
        <v>367</v>
      </c>
      <c r="B92" s="25" t="s">
        <v>129</v>
      </c>
      <c r="C92" s="9" t="s">
        <v>130</v>
      </c>
      <c r="D92" s="25" t="s">
        <v>365</v>
      </c>
      <c r="E92" s="39">
        <v>56100</v>
      </c>
      <c r="F92" s="7">
        <v>47923986</v>
      </c>
      <c r="G92" s="8">
        <f t="shared" si="2"/>
        <v>8.6010000302819637E-3</v>
      </c>
      <c r="H92" s="112"/>
    </row>
    <row r="93" spans="1:8" x14ac:dyDescent="0.25">
      <c r="A93" s="25" t="s">
        <v>454</v>
      </c>
      <c r="B93" s="25" t="s">
        <v>155</v>
      </c>
      <c r="C93" s="9" t="s">
        <v>156</v>
      </c>
      <c r="D93" s="25" t="s">
        <v>457</v>
      </c>
      <c r="E93" s="50">
        <v>1829</v>
      </c>
      <c r="F93" s="7">
        <v>1336980.71</v>
      </c>
      <c r="G93" s="8">
        <f t="shared" si="2"/>
        <v>2.3995022298847179E-4</v>
      </c>
      <c r="H93" s="112"/>
    </row>
    <row r="94" spans="1:8" x14ac:dyDescent="0.25">
      <c r="A94" s="25" t="s">
        <v>390</v>
      </c>
      <c r="B94" s="25" t="s">
        <v>389</v>
      </c>
      <c r="C94" s="9" t="s">
        <v>391</v>
      </c>
      <c r="D94" s="25" t="s">
        <v>386</v>
      </c>
      <c r="E94" s="39">
        <v>19368</v>
      </c>
      <c r="F94" s="7">
        <v>19621139.760000002</v>
      </c>
      <c r="G94" s="8">
        <f t="shared" si="2"/>
        <v>3.5214396329622216E-3</v>
      </c>
      <c r="H94" s="112"/>
    </row>
    <row r="95" spans="1:8" x14ac:dyDescent="0.25">
      <c r="A95" s="66" t="s">
        <v>403</v>
      </c>
      <c r="B95" s="66">
        <v>1032304945947</v>
      </c>
      <c r="C95" s="9" t="s">
        <v>160</v>
      </c>
      <c r="D95" s="66" t="s">
        <v>404</v>
      </c>
      <c r="E95" s="39">
        <v>10000</v>
      </c>
      <c r="F95" s="7">
        <v>10017700</v>
      </c>
      <c r="G95" s="8">
        <f t="shared" si="2"/>
        <v>1.7978938146621533E-3</v>
      </c>
      <c r="H95" s="112"/>
    </row>
    <row r="96" spans="1:8" x14ac:dyDescent="0.25">
      <c r="A96" s="25" t="s">
        <v>405</v>
      </c>
      <c r="B96" s="25" t="s">
        <v>370</v>
      </c>
      <c r="C96" s="9" t="s">
        <v>371</v>
      </c>
      <c r="D96" s="25" t="s">
        <v>406</v>
      </c>
      <c r="E96" s="39">
        <v>10000</v>
      </c>
      <c r="F96" s="7">
        <v>9992800</v>
      </c>
      <c r="G96" s="8">
        <f t="shared" si="2"/>
        <v>1.793424968920607E-3</v>
      </c>
      <c r="H96" s="112"/>
    </row>
    <row r="97" spans="1:8" x14ac:dyDescent="0.25">
      <c r="A97" s="25" t="s">
        <v>426</v>
      </c>
      <c r="B97" s="25" t="s">
        <v>103</v>
      </c>
      <c r="C97" s="9" t="s">
        <v>104</v>
      </c>
      <c r="D97" s="25" t="s">
        <v>428</v>
      </c>
      <c r="E97" s="39">
        <v>32509</v>
      </c>
      <c r="F97" s="7">
        <v>27047162.91</v>
      </c>
      <c r="G97" s="8">
        <f t="shared" si="2"/>
        <v>4.8542007546690967E-3</v>
      </c>
      <c r="H97" s="112"/>
    </row>
    <row r="98" spans="1:8" x14ac:dyDescent="0.25">
      <c r="A98" s="82" t="s">
        <v>425</v>
      </c>
      <c r="B98" s="82" t="s">
        <v>103</v>
      </c>
      <c r="C98" s="9" t="s">
        <v>104</v>
      </c>
      <c r="D98" s="82" t="s">
        <v>427</v>
      </c>
      <c r="E98" s="39">
        <v>30000</v>
      </c>
      <c r="F98" s="7">
        <v>22787400</v>
      </c>
      <c r="G98" s="8">
        <f t="shared" si="2"/>
        <v>4.0896937932092545E-3</v>
      </c>
      <c r="H98" s="112"/>
    </row>
    <row r="99" spans="1:8" x14ac:dyDescent="0.25">
      <c r="A99" s="25" t="s">
        <v>413</v>
      </c>
      <c r="B99" s="25" t="s">
        <v>412</v>
      </c>
      <c r="C99" s="9" t="s">
        <v>414</v>
      </c>
      <c r="D99" s="25" t="s">
        <v>407</v>
      </c>
      <c r="E99" s="39">
        <v>10000</v>
      </c>
      <c r="F99" s="7">
        <v>9355900</v>
      </c>
      <c r="G99" s="8">
        <f t="shared" si="2"/>
        <v>1.6791194326639487E-3</v>
      </c>
      <c r="H99" s="112"/>
    </row>
    <row r="100" spans="1:8" ht="30" x14ac:dyDescent="0.25">
      <c r="A100" s="25" t="s">
        <v>410</v>
      </c>
      <c r="B100" s="25" t="s">
        <v>409</v>
      </c>
      <c r="C100" s="9" t="s">
        <v>411</v>
      </c>
      <c r="D100" s="25" t="s">
        <v>408</v>
      </c>
      <c r="E100" s="39">
        <v>28500</v>
      </c>
      <c r="F100" s="7">
        <v>27983010</v>
      </c>
      <c r="G100" s="8">
        <f t="shared" si="2"/>
        <v>5.0221588383190935E-3</v>
      </c>
      <c r="H100" s="112"/>
    </row>
    <row r="101" spans="1:8" ht="30" x14ac:dyDescent="0.25">
      <c r="A101" s="25" t="s">
        <v>419</v>
      </c>
      <c r="B101" s="25" t="s">
        <v>119</v>
      </c>
      <c r="C101" s="9" t="s">
        <v>120</v>
      </c>
      <c r="D101" s="25" t="s">
        <v>420</v>
      </c>
      <c r="E101" s="39">
        <v>16000</v>
      </c>
      <c r="F101" s="7">
        <v>15658080</v>
      </c>
      <c r="G101" s="8">
        <f t="shared" ref="G101:G132" si="3">F101/$F$268</f>
        <v>2.8101824951321328E-3</v>
      </c>
      <c r="H101" s="112"/>
    </row>
    <row r="102" spans="1:8" x14ac:dyDescent="0.25">
      <c r="A102" s="68" t="s">
        <v>445</v>
      </c>
      <c r="B102" s="68" t="s">
        <v>103</v>
      </c>
      <c r="C102" s="9" t="s">
        <v>104</v>
      </c>
      <c r="D102" s="68" t="s">
        <v>444</v>
      </c>
      <c r="E102" s="39">
        <v>49444</v>
      </c>
      <c r="F102" s="7">
        <v>52054880.409999996</v>
      </c>
      <c r="G102" s="8">
        <f t="shared" si="3"/>
        <v>9.3423787408404204E-3</v>
      </c>
      <c r="H102" s="112"/>
    </row>
    <row r="103" spans="1:8" ht="30" x14ac:dyDescent="0.25">
      <c r="A103" s="25" t="s">
        <v>421</v>
      </c>
      <c r="B103" s="25" t="s">
        <v>139</v>
      </c>
      <c r="C103" s="9" t="s">
        <v>140</v>
      </c>
      <c r="D103" s="25" t="s">
        <v>422</v>
      </c>
      <c r="E103" s="39">
        <v>22000</v>
      </c>
      <c r="F103" s="7">
        <v>22236500</v>
      </c>
      <c r="G103" s="8">
        <f t="shared" si="3"/>
        <v>3.9908228245740009E-3</v>
      </c>
      <c r="H103" s="112"/>
    </row>
    <row r="104" spans="1:8" ht="30" x14ac:dyDescent="0.25">
      <c r="A104" s="25" t="s">
        <v>431</v>
      </c>
      <c r="B104" s="25" t="s">
        <v>119</v>
      </c>
      <c r="C104" s="9" t="s">
        <v>120</v>
      </c>
      <c r="D104" s="25" t="s">
        <v>429</v>
      </c>
      <c r="E104" s="39">
        <v>2562</v>
      </c>
      <c r="F104" s="7">
        <v>2657050.2000000002</v>
      </c>
      <c r="G104" s="8">
        <f t="shared" si="3"/>
        <v>4.7686536029496165E-4</v>
      </c>
      <c r="H104" s="112"/>
    </row>
    <row r="105" spans="1:8" x14ac:dyDescent="0.25">
      <c r="A105" s="25" t="s">
        <v>423</v>
      </c>
      <c r="B105" s="25" t="s">
        <v>370</v>
      </c>
      <c r="C105" s="81" t="s">
        <v>371</v>
      </c>
      <c r="D105" s="25" t="s">
        <v>424</v>
      </c>
      <c r="E105" s="39">
        <v>91000</v>
      </c>
      <c r="F105" s="7">
        <v>91824460</v>
      </c>
      <c r="G105" s="8">
        <f t="shared" si="3"/>
        <v>1.6479893455453077E-2</v>
      </c>
      <c r="H105" s="112"/>
    </row>
    <row r="106" spans="1:8" x14ac:dyDescent="0.25">
      <c r="A106" s="25" t="s">
        <v>491</v>
      </c>
      <c r="B106" s="25" t="s">
        <v>184</v>
      </c>
      <c r="C106" s="9" t="s">
        <v>185</v>
      </c>
      <c r="D106" s="25" t="s">
        <v>492</v>
      </c>
      <c r="E106" s="39">
        <v>70000</v>
      </c>
      <c r="F106" s="7">
        <v>69512800</v>
      </c>
      <c r="G106" s="8">
        <f t="shared" si="3"/>
        <v>1.2475581536664835E-2</v>
      </c>
      <c r="H106" s="112"/>
    </row>
    <row r="107" spans="1:8" x14ac:dyDescent="0.25">
      <c r="A107" s="25" t="s">
        <v>436</v>
      </c>
      <c r="B107" s="25" t="s">
        <v>135</v>
      </c>
      <c r="C107" s="9" t="s">
        <v>136</v>
      </c>
      <c r="D107" s="25" t="s">
        <v>435</v>
      </c>
      <c r="E107" s="39">
        <v>1862</v>
      </c>
      <c r="F107" s="7">
        <v>1803179.42</v>
      </c>
      <c r="G107" s="8">
        <f t="shared" si="3"/>
        <v>3.2361970571529282E-4</v>
      </c>
      <c r="H107" s="112"/>
    </row>
    <row r="108" spans="1:8" ht="30" x14ac:dyDescent="0.25">
      <c r="A108" s="25" t="s">
        <v>475</v>
      </c>
      <c r="B108" s="25" t="s">
        <v>476</v>
      </c>
      <c r="C108" s="9" t="s">
        <v>477</v>
      </c>
      <c r="D108" s="25" t="s">
        <v>474</v>
      </c>
      <c r="E108" s="39">
        <v>52444</v>
      </c>
      <c r="F108" s="7">
        <v>51498434.68</v>
      </c>
      <c r="G108" s="8">
        <f t="shared" si="3"/>
        <v>9.2425124705226673E-3</v>
      </c>
      <c r="H108" s="112"/>
    </row>
    <row r="109" spans="1:8" ht="30" x14ac:dyDescent="0.25">
      <c r="A109" s="127" t="s">
        <v>237</v>
      </c>
      <c r="B109" s="127" t="s">
        <v>157</v>
      </c>
      <c r="C109" s="9" t="s">
        <v>158</v>
      </c>
      <c r="D109" s="127" t="s">
        <v>447</v>
      </c>
      <c r="E109" s="39">
        <v>45000</v>
      </c>
      <c r="F109" s="7">
        <v>44513550</v>
      </c>
      <c r="G109" s="8">
        <f t="shared" si="3"/>
        <v>7.9889232272532112E-3</v>
      </c>
      <c r="H109" s="112"/>
    </row>
    <row r="110" spans="1:8" x14ac:dyDescent="0.25">
      <c r="A110" s="25" t="s">
        <v>448</v>
      </c>
      <c r="B110" s="25" t="s">
        <v>135</v>
      </c>
      <c r="C110" s="9" t="s">
        <v>136</v>
      </c>
      <c r="D110" s="25" t="s">
        <v>449</v>
      </c>
      <c r="E110" s="39">
        <v>32579</v>
      </c>
      <c r="F110" s="7">
        <v>32309571.670000002</v>
      </c>
      <c r="G110" s="8">
        <f t="shared" si="3"/>
        <v>5.7986542878980746E-3</v>
      </c>
      <c r="H110" s="112"/>
    </row>
    <row r="111" spans="1:8" x14ac:dyDescent="0.25">
      <c r="A111" s="25" t="s">
        <v>452</v>
      </c>
      <c r="B111" s="61" t="s">
        <v>113</v>
      </c>
      <c r="C111" s="9" t="s">
        <v>114</v>
      </c>
      <c r="D111" s="25" t="s">
        <v>453</v>
      </c>
      <c r="E111" s="39">
        <v>36999</v>
      </c>
      <c r="F111" s="7">
        <v>35365494.149999999</v>
      </c>
      <c r="G111" s="8">
        <f t="shared" si="3"/>
        <v>6.3471059409600569E-3</v>
      </c>
      <c r="H111" s="112"/>
    </row>
    <row r="112" spans="1:8" x14ac:dyDescent="0.25">
      <c r="A112" s="25" t="s">
        <v>450</v>
      </c>
      <c r="B112" s="25" t="s">
        <v>167</v>
      </c>
      <c r="C112" s="9" t="s">
        <v>168</v>
      </c>
      <c r="D112" s="25" t="s">
        <v>451</v>
      </c>
      <c r="E112" s="39">
        <v>9498</v>
      </c>
      <c r="F112" s="7">
        <v>9301391.4000000004</v>
      </c>
      <c r="G112" s="8">
        <f t="shared" si="3"/>
        <v>1.6693366806564127E-3</v>
      </c>
      <c r="H112" s="112"/>
    </row>
    <row r="113" spans="1:8" ht="30" x14ac:dyDescent="0.25">
      <c r="A113" s="25" t="s">
        <v>463</v>
      </c>
      <c r="B113" s="25" t="s">
        <v>195</v>
      </c>
      <c r="C113" s="9" t="s">
        <v>196</v>
      </c>
      <c r="D113" s="25" t="s">
        <v>464</v>
      </c>
      <c r="E113" s="39">
        <v>10000</v>
      </c>
      <c r="F113" s="7">
        <v>9302900</v>
      </c>
      <c r="G113" s="8">
        <f t="shared" si="3"/>
        <v>1.6696074316879669E-3</v>
      </c>
      <c r="H113" s="112"/>
    </row>
    <row r="114" spans="1:8" x14ac:dyDescent="0.25">
      <c r="A114" s="46" t="s">
        <v>465</v>
      </c>
      <c r="B114" s="46" t="s">
        <v>412</v>
      </c>
      <c r="C114" s="9" t="s">
        <v>414</v>
      </c>
      <c r="D114" s="46" t="s">
        <v>466</v>
      </c>
      <c r="E114" s="39">
        <v>8000</v>
      </c>
      <c r="F114" s="7">
        <v>7606320</v>
      </c>
      <c r="G114" s="8">
        <f t="shared" si="3"/>
        <v>1.3651193068609591E-3</v>
      </c>
      <c r="H114" s="112"/>
    </row>
    <row r="115" spans="1:8" x14ac:dyDescent="0.25">
      <c r="A115" s="25" t="s">
        <v>467</v>
      </c>
      <c r="B115" s="25" t="s">
        <v>193</v>
      </c>
      <c r="C115" s="9" t="s">
        <v>194</v>
      </c>
      <c r="D115" s="25" t="s">
        <v>468</v>
      </c>
      <c r="E115" s="39">
        <v>67000</v>
      </c>
      <c r="F115" s="7">
        <v>62259080</v>
      </c>
      <c r="G115" s="8">
        <f t="shared" si="3"/>
        <v>1.1173743957051636E-2</v>
      </c>
      <c r="H115" s="112"/>
    </row>
    <row r="116" spans="1:8" x14ac:dyDescent="0.25">
      <c r="A116" s="71" t="s">
        <v>473</v>
      </c>
      <c r="B116" s="71" t="s">
        <v>109</v>
      </c>
      <c r="C116" s="9" t="s">
        <v>110</v>
      </c>
      <c r="D116" s="71" t="s">
        <v>472</v>
      </c>
      <c r="E116" s="39">
        <v>50000</v>
      </c>
      <c r="F116" s="7">
        <v>49028000</v>
      </c>
      <c r="G116" s="8">
        <f t="shared" si="3"/>
        <v>8.7991393179328633E-3</v>
      </c>
      <c r="H116" s="112"/>
    </row>
    <row r="117" spans="1:8" ht="30" x14ac:dyDescent="0.25">
      <c r="A117" s="72" t="s">
        <v>471</v>
      </c>
      <c r="B117" s="72" t="s">
        <v>179</v>
      </c>
      <c r="C117" s="9" t="s">
        <v>180</v>
      </c>
      <c r="D117" s="72" t="s">
        <v>470</v>
      </c>
      <c r="E117" s="39">
        <v>10000</v>
      </c>
      <c r="F117" s="7">
        <v>8976683</v>
      </c>
      <c r="G117" s="8">
        <f t="shared" si="3"/>
        <v>1.6110607067373651E-3</v>
      </c>
      <c r="H117" s="112"/>
    </row>
    <row r="118" spans="1:8" x14ac:dyDescent="0.25">
      <c r="A118" s="71" t="s">
        <v>481</v>
      </c>
      <c r="B118" s="71" t="s">
        <v>109</v>
      </c>
      <c r="C118" s="9" t="s">
        <v>110</v>
      </c>
      <c r="D118" s="71" t="s">
        <v>480</v>
      </c>
      <c r="E118" s="39">
        <v>10000</v>
      </c>
      <c r="F118" s="7">
        <v>9892198</v>
      </c>
      <c r="G118" s="8">
        <f t="shared" si="3"/>
        <v>1.775369755294461E-3</v>
      </c>
      <c r="H118" s="112"/>
    </row>
    <row r="119" spans="1:8" ht="30" x14ac:dyDescent="0.25">
      <c r="A119" s="25" t="s">
        <v>496</v>
      </c>
      <c r="B119" s="25" t="s">
        <v>179</v>
      </c>
      <c r="C119" s="9" t="s">
        <v>180</v>
      </c>
      <c r="D119" s="25" t="s">
        <v>494</v>
      </c>
      <c r="E119" s="39">
        <v>19991</v>
      </c>
      <c r="F119" s="7">
        <v>18862907.870000001</v>
      </c>
      <c r="G119" s="8">
        <f t="shared" si="3"/>
        <v>3.3853584541376817E-3</v>
      </c>
      <c r="H119" s="112"/>
    </row>
    <row r="120" spans="1:8" ht="30" x14ac:dyDescent="0.25">
      <c r="A120" s="62" t="s">
        <v>484</v>
      </c>
      <c r="B120" s="62" t="s">
        <v>149</v>
      </c>
      <c r="C120" s="9" t="s">
        <v>150</v>
      </c>
      <c r="D120" s="62" t="s">
        <v>483</v>
      </c>
      <c r="E120" s="39">
        <v>75154</v>
      </c>
      <c r="F120" s="7">
        <v>73705782.420000002</v>
      </c>
      <c r="G120" s="8">
        <f t="shared" si="3"/>
        <v>1.32281032889538E-2</v>
      </c>
      <c r="H120" s="112"/>
    </row>
    <row r="121" spans="1:8" x14ac:dyDescent="0.25">
      <c r="A121" s="25" t="s">
        <v>592</v>
      </c>
      <c r="B121" s="25" t="s">
        <v>103</v>
      </c>
      <c r="C121" s="127" t="s">
        <v>104</v>
      </c>
      <c r="D121" s="25" t="s">
        <v>593</v>
      </c>
      <c r="E121" s="39">
        <v>48784</v>
      </c>
      <c r="F121" s="7">
        <v>43332875.840000004</v>
      </c>
      <c r="G121" s="8">
        <f t="shared" si="3"/>
        <v>7.7770256090978034E-3</v>
      </c>
      <c r="H121" s="112"/>
    </row>
    <row r="122" spans="1:8" ht="30" x14ac:dyDescent="0.25">
      <c r="A122" s="25" t="s">
        <v>575</v>
      </c>
      <c r="B122" s="25" t="s">
        <v>133</v>
      </c>
      <c r="C122" s="9" t="s">
        <v>134</v>
      </c>
      <c r="D122" s="25" t="s">
        <v>493</v>
      </c>
      <c r="E122" s="39">
        <v>14987</v>
      </c>
      <c r="F122" s="7">
        <v>14389318.439999999</v>
      </c>
      <c r="G122" s="8">
        <f t="shared" si="3"/>
        <v>2.5824756800942395E-3</v>
      </c>
      <c r="H122" s="112"/>
    </row>
    <row r="123" spans="1:8" x14ac:dyDescent="0.25">
      <c r="A123" s="72" t="s">
        <v>498</v>
      </c>
      <c r="B123" s="72" t="s">
        <v>500</v>
      </c>
      <c r="C123" s="9" t="s">
        <v>499</v>
      </c>
      <c r="D123" s="72" t="s">
        <v>497</v>
      </c>
      <c r="E123" s="39">
        <v>33000</v>
      </c>
      <c r="F123" s="7">
        <v>32710260</v>
      </c>
      <c r="G123" s="8">
        <f t="shared" si="3"/>
        <v>5.870566510275896E-3</v>
      </c>
      <c r="H123" s="112"/>
    </row>
    <row r="124" spans="1:8" ht="30" x14ac:dyDescent="0.25">
      <c r="A124" s="25" t="s">
        <v>502</v>
      </c>
      <c r="B124" s="25" t="s">
        <v>139</v>
      </c>
      <c r="C124" s="9" t="s">
        <v>140</v>
      </c>
      <c r="D124" s="25" t="s">
        <v>503</v>
      </c>
      <c r="E124" s="39">
        <v>30000</v>
      </c>
      <c r="F124" s="7">
        <v>28901700</v>
      </c>
      <c r="G124" s="8">
        <f t="shared" si="3"/>
        <v>5.1870377095761654E-3</v>
      </c>
      <c r="H124" s="112"/>
    </row>
    <row r="125" spans="1:8" x14ac:dyDescent="0.25">
      <c r="A125" s="121" t="s">
        <v>505</v>
      </c>
      <c r="B125" s="121" t="s">
        <v>193</v>
      </c>
      <c r="C125" s="9" t="s">
        <v>194</v>
      </c>
      <c r="D125" s="121" t="s">
        <v>504</v>
      </c>
      <c r="E125" s="39">
        <v>30000</v>
      </c>
      <c r="F125" s="7">
        <v>29712900</v>
      </c>
      <c r="G125" s="8">
        <f t="shared" si="3"/>
        <v>5.3326251660236476E-3</v>
      </c>
      <c r="H125" s="112"/>
    </row>
    <row r="126" spans="1:8" ht="29.25" customHeight="1" x14ac:dyDescent="0.25">
      <c r="A126" s="25" t="s">
        <v>507</v>
      </c>
      <c r="B126" s="25" t="s">
        <v>153</v>
      </c>
      <c r="C126" s="9" t="s">
        <v>154</v>
      </c>
      <c r="D126" s="69" t="s">
        <v>506</v>
      </c>
      <c r="E126" s="39">
        <v>48000</v>
      </c>
      <c r="F126" s="7">
        <v>45754080</v>
      </c>
      <c r="G126" s="8">
        <f t="shared" si="3"/>
        <v>8.2115632757576423E-3</v>
      </c>
      <c r="H126" s="112"/>
    </row>
    <row r="127" spans="1:8" ht="36" customHeight="1" x14ac:dyDescent="0.25">
      <c r="A127" s="25" t="s">
        <v>508</v>
      </c>
      <c r="B127" s="25" t="s">
        <v>169</v>
      </c>
      <c r="C127" s="9" t="s">
        <v>170</v>
      </c>
      <c r="D127" s="25" t="s">
        <v>509</v>
      </c>
      <c r="E127" s="39">
        <v>47500</v>
      </c>
      <c r="F127" s="7">
        <v>46448825</v>
      </c>
      <c r="G127" s="8">
        <f t="shared" si="3"/>
        <v>8.3362503534568609E-3</v>
      </c>
      <c r="H127" s="112"/>
    </row>
    <row r="128" spans="1:8" ht="26.25" customHeight="1" x14ac:dyDescent="0.25">
      <c r="A128" s="25" t="s">
        <v>510</v>
      </c>
      <c r="B128" s="25" t="s">
        <v>179</v>
      </c>
      <c r="C128" s="9" t="s">
        <v>180</v>
      </c>
      <c r="D128" s="25" t="s">
        <v>511</v>
      </c>
      <c r="E128" s="39">
        <v>72500</v>
      </c>
      <c r="F128" s="7">
        <v>69278825</v>
      </c>
      <c r="G128" s="8">
        <f t="shared" si="3"/>
        <v>1.2433589641790206E-2</v>
      </c>
      <c r="H128" s="112"/>
    </row>
    <row r="129" spans="1:8" ht="27.75" customHeight="1" x14ac:dyDescent="0.25">
      <c r="A129" s="54" t="s">
        <v>561</v>
      </c>
      <c r="B129" s="54" t="s">
        <v>103</v>
      </c>
      <c r="C129" s="127" t="s">
        <v>104</v>
      </c>
      <c r="D129" s="54" t="s">
        <v>562</v>
      </c>
      <c r="E129" s="39">
        <v>51450</v>
      </c>
      <c r="F129" s="7">
        <v>47614402.5</v>
      </c>
      <c r="G129" s="8">
        <f t="shared" si="3"/>
        <v>8.5454385481282293E-3</v>
      </c>
      <c r="H129" s="112"/>
    </row>
    <row r="130" spans="1:8" ht="27.75" customHeight="1" x14ac:dyDescent="0.25">
      <c r="A130" s="90" t="s">
        <v>515</v>
      </c>
      <c r="B130" s="90" t="s">
        <v>109</v>
      </c>
      <c r="C130" s="9" t="s">
        <v>110</v>
      </c>
      <c r="D130" s="90" t="s">
        <v>514</v>
      </c>
      <c r="E130" s="39">
        <v>40000</v>
      </c>
      <c r="F130" s="7">
        <v>39486400</v>
      </c>
      <c r="G130" s="8">
        <f t="shared" si="3"/>
        <v>7.086691987509673E-3</v>
      </c>
      <c r="H130" s="112"/>
    </row>
    <row r="131" spans="1:8" ht="31.5" customHeight="1" x14ac:dyDescent="0.25">
      <c r="A131" s="25" t="s">
        <v>526</v>
      </c>
      <c r="B131" s="25" t="s">
        <v>169</v>
      </c>
      <c r="C131" s="9" t="s">
        <v>170</v>
      </c>
      <c r="D131" s="25" t="s">
        <v>527</v>
      </c>
      <c r="E131" s="39">
        <v>38000</v>
      </c>
      <c r="F131" s="7">
        <v>35507580</v>
      </c>
      <c r="G131" s="8">
        <f t="shared" si="3"/>
        <v>6.3726063323538912E-3</v>
      </c>
      <c r="H131" s="112"/>
    </row>
    <row r="132" spans="1:8" ht="31.5" customHeight="1" x14ac:dyDescent="0.25">
      <c r="A132" s="90" t="s">
        <v>524</v>
      </c>
      <c r="B132" s="90" t="s">
        <v>167</v>
      </c>
      <c r="C132" s="127" t="s">
        <v>168</v>
      </c>
      <c r="D132" s="90" t="s">
        <v>525</v>
      </c>
      <c r="E132" s="39">
        <v>34000</v>
      </c>
      <c r="F132" s="7">
        <v>31649920</v>
      </c>
      <c r="G132" s="8">
        <f t="shared" si="3"/>
        <v>5.6802654703726379E-3</v>
      </c>
      <c r="H132" s="112"/>
    </row>
    <row r="133" spans="1:8" ht="31.5" customHeight="1" x14ac:dyDescent="0.25">
      <c r="A133" s="90" t="s">
        <v>528</v>
      </c>
      <c r="B133" s="90" t="s">
        <v>165</v>
      </c>
      <c r="C133" s="9" t="s">
        <v>166</v>
      </c>
      <c r="D133" s="90" t="s">
        <v>529</v>
      </c>
      <c r="E133" s="39">
        <v>37000</v>
      </c>
      <c r="F133" s="7">
        <v>34887300</v>
      </c>
      <c r="G133" s="8">
        <f t="shared" ref="G133:G154" si="4">F133/$F$268</f>
        <v>6.2612836160259276E-3</v>
      </c>
      <c r="H133" s="112"/>
    </row>
    <row r="134" spans="1:8" ht="30.75" customHeight="1" x14ac:dyDescent="0.25">
      <c r="A134" s="61" t="s">
        <v>521</v>
      </c>
      <c r="B134" s="61" t="s">
        <v>522</v>
      </c>
      <c r="C134" s="9" t="s">
        <v>523</v>
      </c>
      <c r="D134" s="61" t="s">
        <v>520</v>
      </c>
      <c r="E134" s="39">
        <v>23000</v>
      </c>
      <c r="F134" s="7">
        <v>22537700</v>
      </c>
      <c r="G134" s="8">
        <f t="shared" si="4"/>
        <v>4.044879705592223E-3</v>
      </c>
      <c r="H134" s="112"/>
    </row>
    <row r="135" spans="1:8" ht="30.75" customHeight="1" x14ac:dyDescent="0.25">
      <c r="A135" s="25" t="s">
        <v>536</v>
      </c>
      <c r="B135" s="25" t="s">
        <v>157</v>
      </c>
      <c r="C135" s="9" t="s">
        <v>158</v>
      </c>
      <c r="D135" s="25" t="s">
        <v>535</v>
      </c>
      <c r="E135" s="39">
        <v>14411</v>
      </c>
      <c r="F135" s="7">
        <v>14011238.859999999</v>
      </c>
      <c r="G135" s="8">
        <f t="shared" si="4"/>
        <v>2.5146210888874689E-3</v>
      </c>
      <c r="H135" s="112"/>
    </row>
    <row r="136" spans="1:8" ht="30.75" customHeight="1" x14ac:dyDescent="0.25">
      <c r="A136" s="82" t="s">
        <v>538</v>
      </c>
      <c r="B136" s="82" t="s">
        <v>500</v>
      </c>
      <c r="C136" s="9" t="s">
        <v>499</v>
      </c>
      <c r="D136" s="82" t="s">
        <v>537</v>
      </c>
      <c r="E136" s="39">
        <v>22000</v>
      </c>
      <c r="F136" s="7">
        <v>21837200</v>
      </c>
      <c r="G136" s="8">
        <f t="shared" si="4"/>
        <v>3.9191597681643865E-3</v>
      </c>
      <c r="H136" s="112"/>
    </row>
    <row r="137" spans="1:8" ht="30.75" customHeight="1" x14ac:dyDescent="0.25">
      <c r="A137" s="90" t="s">
        <v>545</v>
      </c>
      <c r="B137" s="90" t="s">
        <v>546</v>
      </c>
      <c r="C137" s="9" t="s">
        <v>547</v>
      </c>
      <c r="D137" s="90" t="s">
        <v>544</v>
      </c>
      <c r="E137" s="39">
        <v>28219</v>
      </c>
      <c r="F137" s="7">
        <v>27084031.82</v>
      </c>
      <c r="G137" s="8">
        <f t="shared" si="4"/>
        <v>4.860817681233311E-3</v>
      </c>
      <c r="H137" s="112"/>
    </row>
    <row r="138" spans="1:8" ht="30.75" customHeight="1" x14ac:dyDescent="0.25">
      <c r="A138" s="80" t="s">
        <v>548</v>
      </c>
      <c r="B138" s="80" t="s">
        <v>149</v>
      </c>
      <c r="C138" s="9" t="s">
        <v>150</v>
      </c>
      <c r="D138" s="80" t="s">
        <v>549</v>
      </c>
      <c r="E138" s="39">
        <v>48000</v>
      </c>
      <c r="F138" s="7">
        <v>48587520</v>
      </c>
      <c r="G138" s="8">
        <f t="shared" si="4"/>
        <v>8.7200856162366284E-3</v>
      </c>
      <c r="H138" s="112"/>
    </row>
    <row r="139" spans="1:8" ht="30.75" customHeight="1" x14ac:dyDescent="0.25">
      <c r="A139" s="25" t="s">
        <v>550</v>
      </c>
      <c r="B139" s="25" t="s">
        <v>184</v>
      </c>
      <c r="C139" s="9" t="s">
        <v>185</v>
      </c>
      <c r="D139" s="25" t="s">
        <v>551</v>
      </c>
      <c r="E139" s="39">
        <v>20000</v>
      </c>
      <c r="F139" s="7">
        <v>18909400</v>
      </c>
      <c r="G139" s="8">
        <f t="shared" si="4"/>
        <v>3.3937024765138225E-3</v>
      </c>
      <c r="H139" s="112"/>
    </row>
    <row r="140" spans="1:8" ht="30.75" customHeight="1" x14ac:dyDescent="0.25">
      <c r="A140" s="127" t="s">
        <v>611</v>
      </c>
      <c r="B140" s="127" t="s">
        <v>103</v>
      </c>
      <c r="C140" s="127" t="s">
        <v>104</v>
      </c>
      <c r="D140" s="127" t="s">
        <v>610</v>
      </c>
      <c r="E140" s="39">
        <v>20334</v>
      </c>
      <c r="F140" s="7">
        <v>17321111.219999999</v>
      </c>
      <c r="G140" s="8">
        <f t="shared" si="4"/>
        <v>3.1086495628251218E-3</v>
      </c>
      <c r="H140" s="112"/>
    </row>
    <row r="141" spans="1:8" ht="30.75" customHeight="1" x14ac:dyDescent="0.25">
      <c r="A141" s="25" t="s">
        <v>578</v>
      </c>
      <c r="B141" s="25" t="s">
        <v>579</v>
      </c>
      <c r="C141" s="9" t="s">
        <v>580</v>
      </c>
      <c r="D141" s="32" t="s">
        <v>581</v>
      </c>
      <c r="E141" s="39">
        <v>29950</v>
      </c>
      <c r="F141" s="7">
        <v>28981117.5</v>
      </c>
      <c r="G141" s="8">
        <f t="shared" si="4"/>
        <v>5.2012909046235253E-3</v>
      </c>
      <c r="H141" s="112"/>
    </row>
    <row r="142" spans="1:8" ht="30.75" customHeight="1" x14ac:dyDescent="0.25">
      <c r="A142" s="66" t="s">
        <v>574</v>
      </c>
      <c r="B142" s="66" t="s">
        <v>169</v>
      </c>
      <c r="C142" s="9" t="s">
        <v>170</v>
      </c>
      <c r="D142" s="66" t="s">
        <v>573</v>
      </c>
      <c r="E142" s="39">
        <v>65000</v>
      </c>
      <c r="F142" s="7">
        <v>62543000</v>
      </c>
      <c r="G142" s="8">
        <f t="shared" si="4"/>
        <v>1.1224699566808254E-2</v>
      </c>
      <c r="H142" s="112"/>
    </row>
    <row r="143" spans="1:8" ht="30.75" customHeight="1" x14ac:dyDescent="0.25">
      <c r="A143" s="72" t="s">
        <v>571</v>
      </c>
      <c r="B143" s="72" t="s">
        <v>570</v>
      </c>
      <c r="C143" s="9" t="s">
        <v>572</v>
      </c>
      <c r="D143" s="72" t="s">
        <v>569</v>
      </c>
      <c r="E143" s="39">
        <v>21000</v>
      </c>
      <c r="F143" s="7">
        <v>20005020</v>
      </c>
      <c r="G143" s="8">
        <f t="shared" si="4"/>
        <v>3.5903352785761869E-3</v>
      </c>
      <c r="H143" s="112"/>
    </row>
    <row r="144" spans="1:8" ht="15" customHeight="1" x14ac:dyDescent="0.25">
      <c r="A144" s="66" t="s">
        <v>568</v>
      </c>
      <c r="B144" s="66" t="s">
        <v>500</v>
      </c>
      <c r="C144" s="9" t="s">
        <v>499</v>
      </c>
      <c r="D144" s="66" t="s">
        <v>567</v>
      </c>
      <c r="E144" s="39">
        <v>33000</v>
      </c>
      <c r="F144" s="7">
        <v>31408080</v>
      </c>
      <c r="G144" s="8">
        <f t="shared" si="4"/>
        <v>5.6368620304475163E-3</v>
      </c>
      <c r="H144" s="112"/>
    </row>
    <row r="145" spans="1:8" ht="30" x14ac:dyDescent="0.25">
      <c r="A145" s="69" t="s">
        <v>603</v>
      </c>
      <c r="B145" s="69" t="s">
        <v>342</v>
      </c>
      <c r="C145" s="9" t="s">
        <v>183</v>
      </c>
      <c r="D145" s="69" t="s">
        <v>602</v>
      </c>
      <c r="E145" s="39">
        <v>4900</v>
      </c>
      <c r="F145" s="7">
        <v>5033721</v>
      </c>
      <c r="G145" s="8">
        <f t="shared" si="4"/>
        <v>9.034105483928435E-4</v>
      </c>
      <c r="H145" s="112"/>
    </row>
    <row r="146" spans="1:8" ht="30" x14ac:dyDescent="0.25">
      <c r="A146" s="79" t="s">
        <v>595</v>
      </c>
      <c r="B146" s="79" t="s">
        <v>129</v>
      </c>
      <c r="C146" s="127" t="s">
        <v>130</v>
      </c>
      <c r="D146" s="79" t="s">
        <v>594</v>
      </c>
      <c r="E146" s="39">
        <v>104950</v>
      </c>
      <c r="F146" s="7">
        <v>106393062.5</v>
      </c>
      <c r="G146" s="8">
        <f t="shared" si="4"/>
        <v>1.909454555354162E-2</v>
      </c>
      <c r="H146" s="112"/>
    </row>
    <row r="147" spans="1:8" ht="30" x14ac:dyDescent="0.25">
      <c r="A147" s="127" t="s">
        <v>597</v>
      </c>
      <c r="B147" s="127" t="s">
        <v>133</v>
      </c>
      <c r="C147" s="9" t="s">
        <v>134</v>
      </c>
      <c r="D147" s="127" t="s">
        <v>596</v>
      </c>
      <c r="E147" s="39">
        <v>87635</v>
      </c>
      <c r="F147" s="7">
        <v>89176499.650000006</v>
      </c>
      <c r="G147" s="8">
        <f t="shared" si="4"/>
        <v>1.6004659466140599E-2</v>
      </c>
      <c r="H147" s="112"/>
    </row>
    <row r="148" spans="1:8" x14ac:dyDescent="0.25">
      <c r="A148" s="71" t="s">
        <v>640</v>
      </c>
      <c r="B148" s="71" t="s">
        <v>103</v>
      </c>
      <c r="C148" s="124" t="s">
        <v>104</v>
      </c>
      <c r="D148" s="71" t="s">
        <v>639</v>
      </c>
      <c r="E148" s="39">
        <v>60000</v>
      </c>
      <c r="F148" s="7">
        <v>58940400</v>
      </c>
      <c r="G148" s="8">
        <f t="shared" si="4"/>
        <v>1.0578134760844623E-2</v>
      </c>
      <c r="H148" s="112"/>
    </row>
    <row r="149" spans="1:8" x14ac:dyDescent="0.25">
      <c r="A149" s="82" t="s">
        <v>605</v>
      </c>
      <c r="B149" s="82" t="s">
        <v>153</v>
      </c>
      <c r="C149" s="9" t="s">
        <v>154</v>
      </c>
      <c r="D149" s="82" t="s">
        <v>604</v>
      </c>
      <c r="E149" s="39">
        <v>64000</v>
      </c>
      <c r="F149" s="7">
        <v>64711680</v>
      </c>
      <c r="G149" s="8">
        <f t="shared" si="4"/>
        <v>1.1613916289008113E-2</v>
      </c>
      <c r="H149" s="112"/>
    </row>
    <row r="150" spans="1:8" x14ac:dyDescent="0.25">
      <c r="A150" s="83" t="s">
        <v>607</v>
      </c>
      <c r="B150" s="83" t="s">
        <v>193</v>
      </c>
      <c r="C150" s="9" t="s">
        <v>194</v>
      </c>
      <c r="D150" s="83" t="s">
        <v>606</v>
      </c>
      <c r="E150" s="39">
        <v>15000</v>
      </c>
      <c r="F150" s="7">
        <v>15093000</v>
      </c>
      <c r="G150" s="8">
        <f t="shared" si="4"/>
        <v>2.7087666175565129E-3</v>
      </c>
      <c r="H150" s="112"/>
    </row>
    <row r="151" spans="1:8" ht="30" x14ac:dyDescent="0.25">
      <c r="A151" s="89" t="s">
        <v>616</v>
      </c>
      <c r="B151" s="89" t="s">
        <v>133</v>
      </c>
      <c r="C151" s="9" t="s">
        <v>134</v>
      </c>
      <c r="D151" s="89" t="s">
        <v>615</v>
      </c>
      <c r="E151" s="39">
        <v>65000</v>
      </c>
      <c r="F151" s="7">
        <v>66947400</v>
      </c>
      <c r="G151" s="8">
        <f t="shared" si="4"/>
        <v>1.2015164795084006E-2</v>
      </c>
      <c r="H151" s="112"/>
    </row>
    <row r="152" spans="1:8" ht="30" x14ac:dyDescent="0.25">
      <c r="A152" s="92" t="s">
        <v>653</v>
      </c>
      <c r="B152" s="92" t="s">
        <v>476</v>
      </c>
      <c r="C152" s="9" t="s">
        <v>477</v>
      </c>
      <c r="D152" s="92" t="s">
        <v>652</v>
      </c>
      <c r="E152" s="39">
        <v>49000</v>
      </c>
      <c r="F152" s="7">
        <v>49391020</v>
      </c>
      <c r="G152" s="8">
        <f t="shared" si="4"/>
        <v>8.8642911404668446E-3</v>
      </c>
      <c r="H152" s="112"/>
    </row>
    <row r="153" spans="1:8" ht="30" x14ac:dyDescent="0.25">
      <c r="A153" s="72" t="s">
        <v>655</v>
      </c>
      <c r="B153" s="72" t="s">
        <v>342</v>
      </c>
      <c r="C153" s="9" t="s">
        <v>183</v>
      </c>
      <c r="D153" s="72" t="s">
        <v>654</v>
      </c>
      <c r="E153" s="39">
        <v>13000</v>
      </c>
      <c r="F153" s="7">
        <v>13094770</v>
      </c>
      <c r="G153" s="8">
        <f t="shared" si="4"/>
        <v>2.3501408494388458E-3</v>
      </c>
      <c r="H153" s="112"/>
    </row>
    <row r="154" spans="1:8" x14ac:dyDescent="0.25">
      <c r="A154" s="25" t="s">
        <v>199</v>
      </c>
      <c r="B154" s="25"/>
      <c r="C154" s="69"/>
      <c r="D154" s="25"/>
      <c r="E154" s="39"/>
      <c r="F154" s="7">
        <f>SUM(F5:F153)</f>
        <v>4378674570.0700006</v>
      </c>
      <c r="G154" s="8">
        <f t="shared" si="4"/>
        <v>0.78584824120779395</v>
      </c>
    </row>
    <row r="155" spans="1:8" x14ac:dyDescent="0.25">
      <c r="A155" s="13"/>
      <c r="B155" s="13"/>
      <c r="C155" s="13"/>
      <c r="D155" s="13"/>
      <c r="E155" s="14"/>
      <c r="F155" s="15"/>
      <c r="G155" s="16"/>
    </row>
    <row r="156" spans="1:8" x14ac:dyDescent="0.25">
      <c r="A156" s="17" t="s">
        <v>308</v>
      </c>
      <c r="B156" s="13"/>
      <c r="C156" s="13"/>
      <c r="D156" s="13"/>
      <c r="E156" s="14"/>
      <c r="F156" s="15"/>
      <c r="G156" s="16"/>
    </row>
    <row r="157" spans="1:8" ht="30" x14ac:dyDescent="0.25">
      <c r="A157" s="25" t="s">
        <v>0</v>
      </c>
      <c r="B157" s="25" t="s">
        <v>20</v>
      </c>
      <c r="C157" s="69" t="s">
        <v>1</v>
      </c>
      <c r="D157" s="25" t="s">
        <v>22</v>
      </c>
      <c r="E157" s="69" t="s">
        <v>10</v>
      </c>
      <c r="F157" s="69" t="s">
        <v>6</v>
      </c>
      <c r="G157" s="69" t="s">
        <v>2</v>
      </c>
    </row>
    <row r="158" spans="1:8" x14ac:dyDescent="0.25">
      <c r="A158" s="25" t="s">
        <v>256</v>
      </c>
      <c r="B158" s="25" t="s">
        <v>188</v>
      </c>
      <c r="C158" s="127" t="s">
        <v>189</v>
      </c>
      <c r="D158" s="127" t="s">
        <v>95</v>
      </c>
      <c r="E158" s="6">
        <v>26400</v>
      </c>
      <c r="F158" s="7">
        <v>4271256</v>
      </c>
      <c r="G158" s="8">
        <f t="shared" ref="G158:G168" si="5">F158/$F$268</f>
        <v>7.6656964605035193E-4</v>
      </c>
      <c r="H158" s="112"/>
    </row>
    <row r="159" spans="1:8" ht="28.5" customHeight="1" x14ac:dyDescent="0.25">
      <c r="A159" s="25" t="s">
        <v>258</v>
      </c>
      <c r="B159" s="25" t="s">
        <v>157</v>
      </c>
      <c r="C159" s="25" t="s">
        <v>158</v>
      </c>
      <c r="D159" s="25" t="s">
        <v>98</v>
      </c>
      <c r="E159" s="6">
        <v>34100</v>
      </c>
      <c r="F159" s="7">
        <v>9917985</v>
      </c>
      <c r="G159" s="8">
        <f t="shared" si="5"/>
        <v>1.7799977924485677E-3</v>
      </c>
      <c r="H159" s="112"/>
    </row>
    <row r="160" spans="1:8" ht="30" x14ac:dyDescent="0.25">
      <c r="A160" s="25" t="s">
        <v>257</v>
      </c>
      <c r="B160" s="25" t="s">
        <v>190</v>
      </c>
      <c r="C160" s="25" t="s">
        <v>191</v>
      </c>
      <c r="D160" s="25" t="s">
        <v>97</v>
      </c>
      <c r="E160" s="6">
        <v>3165</v>
      </c>
      <c r="F160" s="7">
        <v>23351370</v>
      </c>
      <c r="G160" s="8">
        <f t="shared" si="5"/>
        <v>4.1909104571795286E-3</v>
      </c>
      <c r="H160" s="112"/>
    </row>
    <row r="161" spans="1:8" x14ac:dyDescent="0.25">
      <c r="A161" s="25" t="s">
        <v>264</v>
      </c>
      <c r="B161" s="25" t="s">
        <v>184</v>
      </c>
      <c r="C161" s="69" t="s">
        <v>185</v>
      </c>
      <c r="D161" s="25" t="s">
        <v>101</v>
      </c>
      <c r="E161" s="6">
        <v>169960</v>
      </c>
      <c r="F161" s="7">
        <v>49658912.799999997</v>
      </c>
      <c r="G161" s="8">
        <f t="shared" si="5"/>
        <v>8.9123703211283246E-3</v>
      </c>
      <c r="H161" s="112"/>
    </row>
    <row r="162" spans="1:8" ht="26.25" customHeight="1" x14ac:dyDescent="0.25">
      <c r="A162" s="25" t="s">
        <v>262</v>
      </c>
      <c r="B162" s="25" t="s">
        <v>175</v>
      </c>
      <c r="C162" s="25" t="s">
        <v>176</v>
      </c>
      <c r="D162" s="25" t="s">
        <v>102</v>
      </c>
      <c r="E162" s="6">
        <v>10395</v>
      </c>
      <c r="F162" s="7">
        <v>7470886.5</v>
      </c>
      <c r="G162" s="8">
        <f t="shared" si="5"/>
        <v>1.3408128241405694E-3</v>
      </c>
      <c r="H162" s="112"/>
    </row>
    <row r="163" spans="1:8" ht="30.75" customHeight="1" x14ac:dyDescent="0.25">
      <c r="A163" s="25" t="s">
        <v>382</v>
      </c>
      <c r="B163" s="25" t="s">
        <v>171</v>
      </c>
      <c r="C163" s="25" t="s">
        <v>172</v>
      </c>
      <c r="D163" s="25" t="s">
        <v>379</v>
      </c>
      <c r="E163" s="6">
        <v>4175</v>
      </c>
      <c r="F163" s="7">
        <v>6885410</v>
      </c>
      <c r="G163" s="8">
        <f t="shared" si="5"/>
        <v>1.2357363516987867E-3</v>
      </c>
      <c r="H163" s="112"/>
    </row>
    <row r="164" spans="1:8" ht="27.75" customHeight="1" x14ac:dyDescent="0.25">
      <c r="A164" s="25" t="s">
        <v>643</v>
      </c>
      <c r="B164" s="25" t="s">
        <v>642</v>
      </c>
      <c r="C164" s="9" t="s">
        <v>178</v>
      </c>
      <c r="D164" s="9" t="s">
        <v>641</v>
      </c>
      <c r="E164" s="6">
        <v>9745</v>
      </c>
      <c r="F164" s="7">
        <v>15674832.5</v>
      </c>
      <c r="G164" s="8">
        <f t="shared" si="5"/>
        <v>2.8131890950632678E-3</v>
      </c>
      <c r="H164" s="112"/>
    </row>
    <row r="165" spans="1:8" ht="33.75" customHeight="1" x14ac:dyDescent="0.25">
      <c r="A165" s="69" t="s">
        <v>260</v>
      </c>
      <c r="B165" s="69" t="s">
        <v>531</v>
      </c>
      <c r="C165" s="127" t="s">
        <v>192</v>
      </c>
      <c r="D165" s="127" t="s">
        <v>99</v>
      </c>
      <c r="E165" s="6">
        <v>6000</v>
      </c>
      <c r="F165" s="7">
        <v>8090400</v>
      </c>
      <c r="G165" s="8">
        <f t="shared" si="5"/>
        <v>1.4519979753978144E-3</v>
      </c>
      <c r="H165" s="112"/>
    </row>
    <row r="166" spans="1:8" ht="33.75" customHeight="1" x14ac:dyDescent="0.25">
      <c r="A166" s="80" t="s">
        <v>259</v>
      </c>
      <c r="B166" s="80" t="s">
        <v>532</v>
      </c>
      <c r="C166" s="82" t="s">
        <v>164</v>
      </c>
      <c r="D166" s="82" t="s">
        <v>100</v>
      </c>
      <c r="E166" s="6">
        <v>25920</v>
      </c>
      <c r="F166" s="7">
        <v>14981760</v>
      </c>
      <c r="G166" s="8">
        <f t="shared" si="5"/>
        <v>2.6888021838099426E-3</v>
      </c>
      <c r="H166" s="112"/>
    </row>
    <row r="167" spans="1:8" ht="33.75" customHeight="1" x14ac:dyDescent="0.25">
      <c r="A167" s="124" t="s">
        <v>657</v>
      </c>
      <c r="B167" s="124" t="s">
        <v>149</v>
      </c>
      <c r="C167" s="9" t="s">
        <v>160</v>
      </c>
      <c r="D167" s="124" t="s">
        <v>656</v>
      </c>
      <c r="E167" s="6">
        <v>1070</v>
      </c>
      <c r="F167" s="7">
        <v>8186570</v>
      </c>
      <c r="G167" s="8">
        <f t="shared" si="5"/>
        <v>1.4692577703763084E-3</v>
      </c>
      <c r="H167" s="112"/>
    </row>
    <row r="168" spans="1:8" x14ac:dyDescent="0.25">
      <c r="A168" s="25" t="s">
        <v>199</v>
      </c>
      <c r="B168" s="25"/>
      <c r="C168" s="25"/>
      <c r="D168" s="69"/>
      <c r="E168" s="6"/>
      <c r="F168" s="7">
        <f>SUM(F158:F167)</f>
        <v>148489382.80000001</v>
      </c>
      <c r="G168" s="8">
        <f t="shared" si="5"/>
        <v>2.6649644417293464E-2</v>
      </c>
      <c r="H168" s="112"/>
    </row>
    <row r="169" spans="1:8" x14ac:dyDescent="0.25">
      <c r="A169" s="13"/>
      <c r="B169" s="13"/>
      <c r="C169" s="13"/>
      <c r="D169" s="13"/>
      <c r="E169" s="14"/>
      <c r="F169" s="15"/>
      <c r="G169" s="16"/>
    </row>
    <row r="170" spans="1:8" x14ac:dyDescent="0.25">
      <c r="A170" s="3" t="s">
        <v>309</v>
      </c>
    </row>
    <row r="171" spans="1:8" ht="28.5" customHeight="1" x14ac:dyDescent="0.25">
      <c r="A171" s="25" t="s">
        <v>3</v>
      </c>
      <c r="B171" s="25" t="s">
        <v>1</v>
      </c>
      <c r="C171" s="25" t="s">
        <v>317</v>
      </c>
      <c r="D171" s="25" t="s">
        <v>7</v>
      </c>
      <c r="E171" s="25" t="s">
        <v>5</v>
      </c>
      <c r="F171" s="25" t="s">
        <v>12</v>
      </c>
      <c r="G171" s="25" t="s">
        <v>2</v>
      </c>
    </row>
    <row r="172" spans="1:8" ht="28.5" customHeight="1" x14ac:dyDescent="0.25">
      <c r="A172" s="127" t="s">
        <v>618</v>
      </c>
      <c r="B172" s="11">
        <v>1027700342890</v>
      </c>
      <c r="C172" s="9" t="s">
        <v>658</v>
      </c>
      <c r="D172" s="129">
        <v>45643</v>
      </c>
      <c r="E172" s="6">
        <v>103000000</v>
      </c>
      <c r="F172" s="57">
        <v>100987810.72</v>
      </c>
      <c r="G172" s="58">
        <f t="shared" ref="G172:G181" si="6">F172/$F$268</f>
        <v>1.8124455738319206E-2</v>
      </c>
    </row>
    <row r="173" spans="1:8" ht="28.5" customHeight="1" x14ac:dyDescent="0.25">
      <c r="A173" s="127" t="s">
        <v>201</v>
      </c>
      <c r="B173" s="11">
        <v>1027700167110</v>
      </c>
      <c r="C173" s="9" t="s">
        <v>659</v>
      </c>
      <c r="D173" s="129">
        <v>45644</v>
      </c>
      <c r="E173" s="6">
        <v>50000000</v>
      </c>
      <c r="F173" s="7">
        <v>49084776.189999998</v>
      </c>
      <c r="G173" s="58">
        <f t="shared" si="6"/>
        <v>8.8093290382100804E-3</v>
      </c>
    </row>
    <row r="174" spans="1:8" ht="28.5" customHeight="1" x14ac:dyDescent="0.25">
      <c r="A174" s="121" t="s">
        <v>617</v>
      </c>
      <c r="B174" s="11">
        <v>1027700262270</v>
      </c>
      <c r="C174" s="55" t="s">
        <v>619</v>
      </c>
      <c r="D174" s="56">
        <v>45373</v>
      </c>
      <c r="E174" s="2">
        <v>57000000</v>
      </c>
      <c r="F174" s="57">
        <v>58780712.259999998</v>
      </c>
      <c r="G174" s="58">
        <f t="shared" si="6"/>
        <v>1.0549475328038351E-2</v>
      </c>
    </row>
    <row r="175" spans="1:8" ht="28.5" customHeight="1" x14ac:dyDescent="0.25">
      <c r="A175" s="121" t="s">
        <v>608</v>
      </c>
      <c r="B175" s="11">
        <v>1027739609391</v>
      </c>
      <c r="C175" s="55" t="s">
        <v>620</v>
      </c>
      <c r="D175" s="56">
        <v>45376</v>
      </c>
      <c r="E175" s="2">
        <v>25700000</v>
      </c>
      <c r="F175" s="57">
        <v>26469506.359999999</v>
      </c>
      <c r="G175" s="58">
        <f t="shared" si="6"/>
        <v>4.7505277420769763E-3</v>
      </c>
    </row>
    <row r="176" spans="1:8" ht="28.5" customHeight="1" x14ac:dyDescent="0.25">
      <c r="A176" s="121" t="s">
        <v>618</v>
      </c>
      <c r="B176" s="11">
        <v>1027700342890</v>
      </c>
      <c r="C176" s="55" t="s">
        <v>621</v>
      </c>
      <c r="D176" s="56">
        <v>45377</v>
      </c>
      <c r="E176" s="2">
        <v>2600000</v>
      </c>
      <c r="F176" s="57">
        <v>2669469.94</v>
      </c>
      <c r="G176" s="58">
        <f t="shared" si="6"/>
        <v>4.7909435235159262E-4</v>
      </c>
    </row>
    <row r="177" spans="1:7" ht="28.5" customHeight="1" x14ac:dyDescent="0.25">
      <c r="A177" s="121" t="s">
        <v>608</v>
      </c>
      <c r="B177" s="11">
        <v>1027739609391</v>
      </c>
      <c r="C177" s="55" t="s">
        <v>622</v>
      </c>
      <c r="D177" s="56">
        <v>45373</v>
      </c>
      <c r="E177" s="2">
        <v>900000</v>
      </c>
      <c r="F177" s="57">
        <v>928175.64</v>
      </c>
      <c r="G177" s="58">
        <f t="shared" si="6"/>
        <v>1.6658127535023863E-4</v>
      </c>
    </row>
    <row r="178" spans="1:7" ht="28.5" customHeight="1" x14ac:dyDescent="0.25">
      <c r="A178" s="121" t="s">
        <v>618</v>
      </c>
      <c r="B178" s="11">
        <v>1027700342890</v>
      </c>
      <c r="C178" s="55" t="s">
        <v>623</v>
      </c>
      <c r="D178" s="56">
        <v>45377</v>
      </c>
      <c r="E178" s="2">
        <v>1500000</v>
      </c>
      <c r="F178" s="57">
        <v>1540078.81</v>
      </c>
      <c r="G178" s="58">
        <f t="shared" si="6"/>
        <v>2.7640058761903925E-4</v>
      </c>
    </row>
    <row r="179" spans="1:7" ht="28.5" customHeight="1" x14ac:dyDescent="0.25">
      <c r="A179" s="121" t="s">
        <v>608</v>
      </c>
      <c r="B179" s="11">
        <v>1027739609391</v>
      </c>
      <c r="C179" s="55" t="s">
        <v>624</v>
      </c>
      <c r="D179" s="56">
        <v>45373</v>
      </c>
      <c r="E179" s="2">
        <v>650000</v>
      </c>
      <c r="F179" s="57">
        <v>670349.06999999995</v>
      </c>
      <c r="G179" s="58">
        <f t="shared" si="6"/>
        <v>1.2030869826582216E-4</v>
      </c>
    </row>
    <row r="180" spans="1:7" ht="28.5" customHeight="1" x14ac:dyDescent="0.25">
      <c r="A180" s="111" t="s">
        <v>201</v>
      </c>
      <c r="B180" s="11">
        <v>1027700167110</v>
      </c>
      <c r="C180" s="55" t="s">
        <v>625</v>
      </c>
      <c r="D180" s="56">
        <v>45636</v>
      </c>
      <c r="E180" s="2">
        <v>30000000</v>
      </c>
      <c r="F180" s="57">
        <v>30137815.460000001</v>
      </c>
      <c r="G180" s="58">
        <f t="shared" si="6"/>
        <v>5.4088854730091158E-3</v>
      </c>
    </row>
    <row r="181" spans="1:7" ht="28.5" customHeight="1" x14ac:dyDescent="0.25">
      <c r="A181" s="111" t="s">
        <v>609</v>
      </c>
      <c r="B181" s="11">
        <v>1027700132195</v>
      </c>
      <c r="C181" s="55" t="s">
        <v>626</v>
      </c>
      <c r="D181" s="56">
        <v>45645</v>
      </c>
      <c r="E181" s="2">
        <v>100000000</v>
      </c>
      <c r="F181" s="57">
        <v>100498811.83</v>
      </c>
      <c r="G181" s="58">
        <f t="shared" si="6"/>
        <v>1.8036694268150636E-2</v>
      </c>
    </row>
    <row r="182" spans="1:7" ht="28.5" customHeight="1" x14ac:dyDescent="0.25">
      <c r="A182" s="124" t="s">
        <v>609</v>
      </c>
      <c r="B182" s="11">
        <v>1027700132195</v>
      </c>
      <c r="C182" s="55" t="s">
        <v>645</v>
      </c>
      <c r="D182" s="56">
        <v>45407</v>
      </c>
      <c r="E182" s="2">
        <v>9100000</v>
      </c>
      <c r="F182" s="57">
        <v>9234671.3200000003</v>
      </c>
      <c r="G182" s="58">
        <f t="shared" ref="G182:G183" si="7">F182/$F$268</f>
        <v>1.6573623133719299E-3</v>
      </c>
    </row>
    <row r="183" spans="1:7" ht="28.5" customHeight="1" x14ac:dyDescent="0.25">
      <c r="A183" s="124" t="s">
        <v>608</v>
      </c>
      <c r="B183" s="11">
        <v>1027739609391</v>
      </c>
      <c r="C183" s="55" t="s">
        <v>644</v>
      </c>
      <c r="D183" s="56">
        <v>45407</v>
      </c>
      <c r="E183" s="2">
        <v>30500000</v>
      </c>
      <c r="F183" s="57">
        <v>30981250</v>
      </c>
      <c r="G183" s="58">
        <f t="shared" si="7"/>
        <v>5.5602581176818862E-3</v>
      </c>
    </row>
    <row r="184" spans="1:7" ht="16.5" customHeight="1" x14ac:dyDescent="0.25">
      <c r="A184" s="25" t="s">
        <v>199</v>
      </c>
      <c r="B184" s="25"/>
      <c r="C184" s="25"/>
      <c r="D184" s="25"/>
      <c r="E184" s="6"/>
      <c r="F184" s="7">
        <f>SUM(F172:F183)</f>
        <v>411983427.5999999</v>
      </c>
      <c r="G184" s="8">
        <f>F184/$F$268</f>
        <v>7.3939372932444861E-2</v>
      </c>
    </row>
    <row r="186" spans="1:7" ht="45" customHeight="1" x14ac:dyDescent="0.25">
      <c r="A186" s="3" t="s">
        <v>310</v>
      </c>
    </row>
    <row r="187" spans="1:7" ht="111" customHeight="1" x14ac:dyDescent="0.25">
      <c r="A187" s="25" t="s">
        <v>11</v>
      </c>
      <c r="B187" s="25" t="s">
        <v>8</v>
      </c>
      <c r="C187" s="25" t="s">
        <v>9</v>
      </c>
      <c r="D187" s="25" t="s">
        <v>17</v>
      </c>
      <c r="E187" s="25" t="s">
        <v>10</v>
      </c>
      <c r="F187" s="25" t="s">
        <v>6</v>
      </c>
      <c r="G187" s="25" t="s">
        <v>2</v>
      </c>
    </row>
    <row r="188" spans="1:7" x14ac:dyDescent="0.25">
      <c r="A188" s="25" t="s">
        <v>199</v>
      </c>
      <c r="B188" s="25"/>
      <c r="C188" s="25"/>
      <c r="D188" s="25"/>
      <c r="E188" s="6"/>
      <c r="F188" s="7"/>
      <c r="G188" s="8"/>
    </row>
    <row r="190" spans="1:7" ht="58.5" customHeight="1" x14ac:dyDescent="0.25">
      <c r="A190" s="3" t="s">
        <v>311</v>
      </c>
    </row>
    <row r="191" spans="1:7" ht="28.5" customHeight="1" x14ac:dyDescent="0.25">
      <c r="A191" s="25" t="s">
        <v>15</v>
      </c>
      <c r="B191" s="25" t="s">
        <v>14</v>
      </c>
      <c r="C191" s="25" t="s">
        <v>16</v>
      </c>
      <c r="D191" s="134" t="s">
        <v>13</v>
      </c>
      <c r="E191" s="135"/>
      <c r="F191" s="25" t="s">
        <v>6</v>
      </c>
      <c r="G191" s="25" t="s">
        <v>2</v>
      </c>
    </row>
    <row r="192" spans="1:7" x14ac:dyDescent="0.25">
      <c r="A192" s="25" t="s">
        <v>199</v>
      </c>
      <c r="B192" s="25"/>
      <c r="C192" s="25"/>
      <c r="D192" s="134"/>
      <c r="E192" s="135"/>
      <c r="F192" s="7"/>
      <c r="G192" s="8"/>
    </row>
    <row r="194" spans="1:7" ht="42.75" customHeight="1" x14ac:dyDescent="0.25">
      <c r="A194" s="3" t="s">
        <v>312</v>
      </c>
    </row>
    <row r="195" spans="1:7" ht="32.25" customHeight="1" x14ac:dyDescent="0.25">
      <c r="A195" s="25" t="s">
        <v>3</v>
      </c>
      <c r="B195" s="21" t="s">
        <v>1</v>
      </c>
      <c r="C195" s="25" t="s">
        <v>317</v>
      </c>
      <c r="D195" s="134" t="s">
        <v>4</v>
      </c>
      <c r="E195" s="135"/>
      <c r="F195" s="22" t="s">
        <v>18</v>
      </c>
      <c r="G195" s="44" t="s">
        <v>2</v>
      </c>
    </row>
    <row r="196" spans="1:7" x14ac:dyDescent="0.25">
      <c r="A196" s="25" t="s">
        <v>201</v>
      </c>
      <c r="B196" s="34">
        <v>1027700167110</v>
      </c>
      <c r="C196" s="35" t="s">
        <v>320</v>
      </c>
      <c r="D196" s="144" t="s">
        <v>200</v>
      </c>
      <c r="E196" s="144"/>
      <c r="F196" s="7">
        <v>2510972.3199999998</v>
      </c>
      <c r="G196" s="8">
        <f t="shared" ref="G196:G204" si="8">F196/$F$268</f>
        <v>4.5064851242459614E-4</v>
      </c>
    </row>
    <row r="197" spans="1:7" x14ac:dyDescent="0.25">
      <c r="A197" s="25" t="s">
        <v>201</v>
      </c>
      <c r="B197" s="34">
        <v>1027700167110</v>
      </c>
      <c r="C197" s="35" t="s">
        <v>321</v>
      </c>
      <c r="D197" s="144" t="s">
        <v>200</v>
      </c>
      <c r="E197" s="144"/>
      <c r="F197" s="7">
        <v>1190944.07</v>
      </c>
      <c r="G197" s="8">
        <f t="shared" si="8"/>
        <v>2.1374077653169596E-4</v>
      </c>
    </row>
    <row r="198" spans="1:7" ht="28.5" customHeight="1" x14ac:dyDescent="0.25">
      <c r="A198" s="25" t="s">
        <v>201</v>
      </c>
      <c r="B198" s="34">
        <v>1027700167110</v>
      </c>
      <c r="C198" s="35" t="s">
        <v>319</v>
      </c>
      <c r="D198" s="144" t="s">
        <v>200</v>
      </c>
      <c r="E198" s="144"/>
      <c r="F198" s="7">
        <v>45706347.57</v>
      </c>
      <c r="G198" s="8">
        <f t="shared" si="8"/>
        <v>8.2029966546114923E-3</v>
      </c>
    </row>
    <row r="199" spans="1:7" x14ac:dyDescent="0.25">
      <c r="A199" s="25" t="s">
        <v>201</v>
      </c>
      <c r="B199" s="34">
        <v>1027700167110</v>
      </c>
      <c r="C199" s="35" t="s">
        <v>318</v>
      </c>
      <c r="D199" s="144" t="s">
        <v>200</v>
      </c>
      <c r="E199" s="144"/>
      <c r="F199" s="7">
        <v>219271.63</v>
      </c>
      <c r="G199" s="8">
        <f t="shared" si="8"/>
        <v>3.9353055821983911E-5</v>
      </c>
    </row>
    <row r="200" spans="1:7" ht="30" x14ac:dyDescent="0.25">
      <c r="A200" s="25" t="s">
        <v>202</v>
      </c>
      <c r="B200" s="34">
        <v>1027700167110</v>
      </c>
      <c r="C200" s="19" t="s">
        <v>485</v>
      </c>
      <c r="D200" s="136" t="s">
        <v>200</v>
      </c>
      <c r="E200" s="136"/>
      <c r="F200" s="7">
        <v>122088.16</v>
      </c>
      <c r="G200" s="8">
        <f t="shared" si="8"/>
        <v>2.1911371642940327E-5</v>
      </c>
    </row>
    <row r="201" spans="1:7" ht="30" hidden="1" customHeight="1" x14ac:dyDescent="0.25">
      <c r="A201" s="65" t="s">
        <v>202</v>
      </c>
      <c r="B201" s="34">
        <v>1027700167111</v>
      </c>
      <c r="C201" s="19" t="s">
        <v>543</v>
      </c>
      <c r="D201" s="136" t="s">
        <v>200</v>
      </c>
      <c r="E201" s="136"/>
      <c r="F201" s="7">
        <v>0</v>
      </c>
      <c r="G201" s="8">
        <f t="shared" si="8"/>
        <v>0</v>
      </c>
    </row>
    <row r="202" spans="1:7" x14ac:dyDescent="0.25">
      <c r="A202" s="25" t="s">
        <v>201</v>
      </c>
      <c r="B202" s="34">
        <v>1027700167110</v>
      </c>
      <c r="C202" s="35" t="s">
        <v>487</v>
      </c>
      <c r="D202" s="136" t="s">
        <v>200</v>
      </c>
      <c r="E202" s="136"/>
      <c r="F202" s="7">
        <v>13402384.57</v>
      </c>
      <c r="G202" s="8">
        <f t="shared" si="8"/>
        <v>2.4053489643457563E-3</v>
      </c>
    </row>
    <row r="203" spans="1:7" ht="30" customHeight="1" x14ac:dyDescent="0.25">
      <c r="A203" s="25" t="s">
        <v>201</v>
      </c>
      <c r="B203" s="34">
        <v>1027700167110</v>
      </c>
      <c r="C203" s="35" t="s">
        <v>486</v>
      </c>
      <c r="D203" s="136" t="s">
        <v>200</v>
      </c>
      <c r="E203" s="136"/>
      <c r="F203" s="7">
        <v>474825.33</v>
      </c>
      <c r="G203" s="8">
        <f t="shared" si="8"/>
        <v>8.5217717026055454E-5</v>
      </c>
    </row>
    <row r="204" spans="1:7" ht="30" customHeight="1" x14ac:dyDescent="0.25">
      <c r="A204" s="25" t="s">
        <v>199</v>
      </c>
      <c r="B204" s="143"/>
      <c r="C204" s="143"/>
      <c r="D204" s="142"/>
      <c r="E204" s="142"/>
      <c r="F204" s="7">
        <f>SUM(F196:F203)</f>
        <v>63626833.649999999</v>
      </c>
      <c r="G204" s="8">
        <f t="shared" si="8"/>
        <v>1.1419217052404519E-2</v>
      </c>
    </row>
    <row r="206" spans="1:7" ht="15.75" x14ac:dyDescent="0.25">
      <c r="A206" s="3" t="s">
        <v>313</v>
      </c>
      <c r="B206" s="26"/>
    </row>
    <row r="207" spans="1:7" ht="30" x14ac:dyDescent="0.25">
      <c r="A207" s="25" t="s">
        <v>19</v>
      </c>
      <c r="B207" s="28" t="s">
        <v>1</v>
      </c>
      <c r="C207" s="24" t="s">
        <v>322</v>
      </c>
      <c r="D207" s="138" t="s">
        <v>324</v>
      </c>
      <c r="E207" s="139"/>
      <c r="F207" s="22" t="s">
        <v>18</v>
      </c>
      <c r="G207" s="25" t="s">
        <v>2</v>
      </c>
    </row>
    <row r="208" spans="1:7" ht="30" x14ac:dyDescent="0.25">
      <c r="A208" s="25" t="s">
        <v>201</v>
      </c>
      <c r="B208" s="36">
        <v>1027700167110</v>
      </c>
      <c r="C208" s="25" t="s">
        <v>323</v>
      </c>
      <c r="D208" s="130" t="s">
        <v>326</v>
      </c>
      <c r="E208" s="131"/>
      <c r="F208" s="40">
        <v>54859.91</v>
      </c>
      <c r="G208" s="41">
        <f t="shared" ref="G208:G214" si="9">F208/$F$268</f>
        <v>9.8458022162694448E-6</v>
      </c>
    </row>
    <row r="209" spans="1:7" ht="30" x14ac:dyDescent="0.25">
      <c r="A209" s="25" t="s">
        <v>201</v>
      </c>
      <c r="B209" s="36">
        <v>1027700167110</v>
      </c>
      <c r="C209" s="25" t="s">
        <v>323</v>
      </c>
      <c r="D209" s="130" t="s">
        <v>327</v>
      </c>
      <c r="E209" s="131"/>
      <c r="F209" s="40">
        <v>2296.94</v>
      </c>
      <c r="G209" s="41">
        <f t="shared" si="9"/>
        <v>4.1223576456173439E-7</v>
      </c>
    </row>
    <row r="210" spans="1:7" ht="30" x14ac:dyDescent="0.25">
      <c r="A210" s="25" t="s">
        <v>201</v>
      </c>
      <c r="B210" s="36">
        <v>1027700167110</v>
      </c>
      <c r="C210" s="25" t="s">
        <v>323</v>
      </c>
      <c r="D210" s="130" t="s">
        <v>328</v>
      </c>
      <c r="E210" s="131"/>
      <c r="F210" s="40">
        <v>1773.22</v>
      </c>
      <c r="G210" s="41">
        <f t="shared" si="9"/>
        <v>3.1824283718171074E-7</v>
      </c>
    </row>
    <row r="211" spans="1:7" ht="30" x14ac:dyDescent="0.25">
      <c r="A211" s="25" t="s">
        <v>469</v>
      </c>
      <c r="B211" s="36">
        <v>1027700067328</v>
      </c>
      <c r="C211" s="25" t="s">
        <v>469</v>
      </c>
      <c r="D211" s="130" t="s">
        <v>325</v>
      </c>
      <c r="E211" s="131"/>
      <c r="F211" s="40">
        <v>73879.16</v>
      </c>
      <c r="G211" s="41">
        <f t="shared" si="9"/>
        <v>1.3259219660843864E-5</v>
      </c>
    </row>
    <row r="212" spans="1:7" ht="30" x14ac:dyDescent="0.25">
      <c r="A212" s="25" t="s">
        <v>614</v>
      </c>
      <c r="B212" s="36">
        <v>1047796383030</v>
      </c>
      <c r="C212" s="25" t="s">
        <v>613</v>
      </c>
      <c r="D212" s="130" t="s">
        <v>329</v>
      </c>
      <c r="E212" s="131"/>
      <c r="F212" s="40">
        <v>2248635.9300000002</v>
      </c>
      <c r="G212" s="41">
        <f t="shared" si="9"/>
        <v>4.035665502035476E-4</v>
      </c>
    </row>
    <row r="213" spans="1:7" ht="30.75" customHeight="1" x14ac:dyDescent="0.25">
      <c r="A213" s="25" t="s">
        <v>614</v>
      </c>
      <c r="B213" s="36">
        <v>1047796383030</v>
      </c>
      <c r="C213" s="114" t="s">
        <v>613</v>
      </c>
      <c r="D213" s="130" t="s">
        <v>330</v>
      </c>
      <c r="E213" s="131"/>
      <c r="F213" s="40">
        <v>11090.69</v>
      </c>
      <c r="G213" s="41">
        <f t="shared" si="9"/>
        <v>1.9904651717794899E-6</v>
      </c>
    </row>
    <row r="214" spans="1:7" ht="34.5" customHeight="1" x14ac:dyDescent="0.25">
      <c r="A214" s="25" t="s">
        <v>199</v>
      </c>
      <c r="B214" s="137"/>
      <c r="C214" s="138"/>
      <c r="D214" s="138"/>
      <c r="E214" s="139"/>
      <c r="F214" s="7">
        <f>SUM(F208:F213)</f>
        <v>2392535.85</v>
      </c>
      <c r="G214" s="8">
        <f t="shared" si="9"/>
        <v>4.2939251585418382E-4</v>
      </c>
    </row>
    <row r="216" spans="1:7" x14ac:dyDescent="0.25">
      <c r="A216" s="3" t="s">
        <v>314</v>
      </c>
    </row>
    <row r="217" spans="1:7" ht="30" x14ac:dyDescent="0.25">
      <c r="A217" s="25" t="s">
        <v>20</v>
      </c>
      <c r="B217" s="143" t="s">
        <v>1</v>
      </c>
      <c r="C217" s="143"/>
      <c r="D217" s="143" t="s">
        <v>22</v>
      </c>
      <c r="E217" s="143"/>
      <c r="F217" s="31" t="s">
        <v>21</v>
      </c>
      <c r="G217" s="25" t="s">
        <v>2</v>
      </c>
    </row>
    <row r="218" spans="1:7" x14ac:dyDescent="0.25">
      <c r="A218" s="90" t="s">
        <v>586</v>
      </c>
      <c r="B218" s="132" t="s">
        <v>114</v>
      </c>
      <c r="C218" s="133"/>
      <c r="D218" s="134" t="s">
        <v>347</v>
      </c>
      <c r="E218" s="135"/>
      <c r="F218" s="37">
        <v>179520</v>
      </c>
      <c r="G218" s="41">
        <f t="shared" ref="G218:G233" si="10">F218/$F$268</f>
        <v>3.2218762551099531E-5</v>
      </c>
    </row>
    <row r="219" spans="1:7" x14ac:dyDescent="0.25">
      <c r="A219" s="127" t="s">
        <v>660</v>
      </c>
      <c r="B219" s="132" t="s">
        <v>194</v>
      </c>
      <c r="C219" s="133"/>
      <c r="D219" s="134" t="s">
        <v>606</v>
      </c>
      <c r="E219" s="135"/>
      <c r="F219" s="37">
        <v>632250</v>
      </c>
      <c r="G219" s="41">
        <f t="shared" si="10"/>
        <v>1.1347099277480324E-4</v>
      </c>
    </row>
    <row r="220" spans="1:7" hidden="1" x14ac:dyDescent="0.25">
      <c r="A220" s="89" t="s">
        <v>598</v>
      </c>
      <c r="B220" s="132" t="s">
        <v>183</v>
      </c>
      <c r="C220" s="133"/>
      <c r="D220" s="134" t="s">
        <v>361</v>
      </c>
      <c r="E220" s="135"/>
      <c r="F220" s="37"/>
      <c r="G220" s="41">
        <f t="shared" si="10"/>
        <v>0</v>
      </c>
    </row>
    <row r="221" spans="1:7" ht="15" hidden="1" customHeight="1" x14ac:dyDescent="0.25">
      <c r="A221" s="83" t="s">
        <v>552</v>
      </c>
      <c r="B221" s="132" t="s">
        <v>156</v>
      </c>
      <c r="C221" s="133"/>
      <c r="D221" s="134" t="s">
        <v>359</v>
      </c>
      <c r="E221" s="135"/>
      <c r="F221" s="37"/>
      <c r="G221" s="41">
        <f t="shared" si="10"/>
        <v>0</v>
      </c>
    </row>
    <row r="222" spans="1:7" ht="15" hidden="1" customHeight="1" x14ac:dyDescent="0.25">
      <c r="A222" s="83" t="s">
        <v>103</v>
      </c>
      <c r="B222" s="132" t="s">
        <v>156</v>
      </c>
      <c r="C222" s="133"/>
      <c r="D222" s="134" t="s">
        <v>84</v>
      </c>
      <c r="E222" s="135"/>
      <c r="F222" s="37"/>
      <c r="G222" s="41">
        <f t="shared" si="10"/>
        <v>0</v>
      </c>
    </row>
    <row r="223" spans="1:7" ht="15" hidden="1" customHeight="1" x14ac:dyDescent="0.25">
      <c r="A223" s="124" t="s">
        <v>103</v>
      </c>
      <c r="B223" s="132" t="s">
        <v>156</v>
      </c>
      <c r="C223" s="133"/>
      <c r="D223" s="134" t="s">
        <v>427</v>
      </c>
      <c r="E223" s="135"/>
      <c r="F223" s="37"/>
      <c r="G223" s="41">
        <f t="shared" si="10"/>
        <v>0</v>
      </c>
    </row>
    <row r="224" spans="1:7" ht="15" hidden="1" customHeight="1" x14ac:dyDescent="0.25">
      <c r="A224" s="124" t="s">
        <v>103</v>
      </c>
      <c r="B224" s="132" t="s">
        <v>156</v>
      </c>
      <c r="C224" s="133"/>
      <c r="D224" s="134" t="s">
        <v>85</v>
      </c>
      <c r="E224" s="135"/>
      <c r="F224" s="37"/>
      <c r="G224" s="41">
        <f t="shared" si="10"/>
        <v>0</v>
      </c>
    </row>
    <row r="225" spans="1:7" ht="15" hidden="1" customHeight="1" x14ac:dyDescent="0.25">
      <c r="A225" s="124" t="s">
        <v>646</v>
      </c>
      <c r="B225" s="122"/>
      <c r="C225" s="123"/>
      <c r="D225" s="134" t="s">
        <v>527</v>
      </c>
      <c r="E225" s="135"/>
      <c r="F225" s="37"/>
      <c r="G225" s="41">
        <f t="shared" si="10"/>
        <v>0</v>
      </c>
    </row>
    <row r="226" spans="1:7" ht="15" hidden="1" customHeight="1" x14ac:dyDescent="0.25">
      <c r="A226" s="83" t="s">
        <v>553</v>
      </c>
      <c r="B226" s="132"/>
      <c r="C226" s="133"/>
      <c r="D226" s="134" t="s">
        <v>404</v>
      </c>
      <c r="E226" s="135"/>
      <c r="F226" s="37"/>
      <c r="G226" s="41">
        <f t="shared" si="10"/>
        <v>0</v>
      </c>
    </row>
    <row r="227" spans="1:7" ht="15" hidden="1" customHeight="1" x14ac:dyDescent="0.25">
      <c r="A227" s="83" t="s">
        <v>552</v>
      </c>
      <c r="B227" s="132"/>
      <c r="C227" s="133"/>
      <c r="D227" s="134" t="s">
        <v>470</v>
      </c>
      <c r="E227" s="135"/>
      <c r="F227" s="37"/>
      <c r="G227" s="41">
        <f t="shared" si="10"/>
        <v>0</v>
      </c>
    </row>
    <row r="228" spans="1:7" ht="15" hidden="1" customHeight="1" x14ac:dyDescent="0.25">
      <c r="A228" s="83" t="s">
        <v>554</v>
      </c>
      <c r="B228" s="132"/>
      <c r="C228" s="133"/>
      <c r="D228" s="134" t="s">
        <v>71</v>
      </c>
      <c r="E228" s="135"/>
      <c r="F228" s="37"/>
      <c r="G228" s="41">
        <f t="shared" si="10"/>
        <v>0</v>
      </c>
    </row>
    <row r="229" spans="1:7" ht="15" hidden="1" customHeight="1" x14ac:dyDescent="0.25">
      <c r="A229" s="111" t="s">
        <v>566</v>
      </c>
      <c r="B229" s="132"/>
      <c r="C229" s="133"/>
      <c r="D229" s="134" t="s">
        <v>459</v>
      </c>
      <c r="E229" s="135"/>
      <c r="F229" s="37"/>
      <c r="G229" s="41">
        <f t="shared" si="10"/>
        <v>0</v>
      </c>
    </row>
    <row r="230" spans="1:7" ht="15" hidden="1" customHeight="1" x14ac:dyDescent="0.25">
      <c r="A230" s="111" t="s">
        <v>552</v>
      </c>
      <c r="B230" s="132" t="s">
        <v>180</v>
      </c>
      <c r="C230" s="133"/>
      <c r="D230" s="134" t="s">
        <v>511</v>
      </c>
      <c r="E230" s="135"/>
      <c r="F230" s="37"/>
      <c r="G230" s="41">
        <f t="shared" si="10"/>
        <v>0</v>
      </c>
    </row>
    <row r="231" spans="1:7" ht="15" hidden="1" customHeight="1" x14ac:dyDescent="0.25">
      <c r="A231" s="111" t="s">
        <v>627</v>
      </c>
      <c r="B231" s="132" t="s">
        <v>158</v>
      </c>
      <c r="C231" s="133"/>
      <c r="D231" s="134" t="s">
        <v>60</v>
      </c>
      <c r="E231" s="135"/>
      <c r="F231" s="37"/>
      <c r="G231" s="41">
        <f t="shared" si="10"/>
        <v>0</v>
      </c>
    </row>
    <row r="232" spans="1:7" ht="15" hidden="1" customHeight="1" x14ac:dyDescent="0.25">
      <c r="A232" s="65" t="s">
        <v>628</v>
      </c>
      <c r="B232" s="132" t="s">
        <v>580</v>
      </c>
      <c r="C232" s="133"/>
      <c r="D232" s="134" t="s">
        <v>581</v>
      </c>
      <c r="E232" s="135"/>
      <c r="F232" s="37"/>
      <c r="G232" s="41">
        <f t="shared" si="10"/>
        <v>0</v>
      </c>
    </row>
    <row r="233" spans="1:7" x14ac:dyDescent="0.25">
      <c r="A233" s="25" t="s">
        <v>199</v>
      </c>
      <c r="B233" s="153"/>
      <c r="C233" s="154"/>
      <c r="D233" s="134"/>
      <c r="E233" s="135"/>
      <c r="F233" s="7">
        <f>SUM(F218:F232)</f>
        <v>811770</v>
      </c>
      <c r="G233" s="41">
        <f t="shared" si="10"/>
        <v>1.4568975532590277E-4</v>
      </c>
    </row>
    <row r="235" spans="1:7" x14ac:dyDescent="0.25">
      <c r="A235" s="3" t="s">
        <v>315</v>
      </c>
    </row>
    <row r="236" spans="1:7" ht="34.5" customHeight="1" x14ac:dyDescent="0.25">
      <c r="A236" s="25" t="s">
        <v>23</v>
      </c>
      <c r="B236" s="134" t="s">
        <v>20</v>
      </c>
      <c r="C236" s="135"/>
      <c r="D236" s="25" t="s">
        <v>22</v>
      </c>
      <c r="E236" s="25" t="s">
        <v>24</v>
      </c>
      <c r="F236" s="25" t="s">
        <v>21</v>
      </c>
      <c r="G236" s="25" t="s">
        <v>2</v>
      </c>
    </row>
    <row r="237" spans="1:7" ht="45" x14ac:dyDescent="0.25">
      <c r="A237" s="25" t="s">
        <v>203</v>
      </c>
      <c r="B237" s="153" t="s">
        <v>103</v>
      </c>
      <c r="C237" s="154"/>
      <c r="D237" s="127" t="s">
        <v>661</v>
      </c>
      <c r="E237" s="2">
        <v>49100</v>
      </c>
      <c r="F237" s="7">
        <v>33605212.289999999</v>
      </c>
      <c r="G237" s="8">
        <f t="shared" ref="G237:G248" si="11">F237/$F$268</f>
        <v>6.0311851339728256E-3</v>
      </c>
    </row>
    <row r="238" spans="1:7" ht="45" x14ac:dyDescent="0.25">
      <c r="A238" s="83" t="s">
        <v>203</v>
      </c>
      <c r="B238" s="153" t="s">
        <v>103</v>
      </c>
      <c r="C238" s="154"/>
      <c r="D238" s="127" t="s">
        <v>662</v>
      </c>
      <c r="E238" s="2">
        <v>3771</v>
      </c>
      <c r="F238" s="7">
        <v>3003721.79</v>
      </c>
      <c r="G238" s="8">
        <f t="shared" si="11"/>
        <v>5.3908310562373913E-4</v>
      </c>
    </row>
    <row r="239" spans="1:7" ht="45" x14ac:dyDescent="0.25">
      <c r="A239" s="127" t="s">
        <v>203</v>
      </c>
      <c r="B239" s="153" t="s">
        <v>103</v>
      </c>
      <c r="C239" s="154"/>
      <c r="D239" s="127" t="s">
        <v>662</v>
      </c>
      <c r="E239" s="2">
        <v>12633</v>
      </c>
      <c r="F239" s="7">
        <v>10062587.5</v>
      </c>
      <c r="G239" s="8">
        <f t="shared" ref="G239:G241" si="12">F239/$F$268</f>
        <v>1.8059498513378022E-3</v>
      </c>
    </row>
    <row r="240" spans="1:7" ht="45" x14ac:dyDescent="0.25">
      <c r="A240" s="127" t="s">
        <v>203</v>
      </c>
      <c r="B240" s="153" t="s">
        <v>103</v>
      </c>
      <c r="C240" s="154"/>
      <c r="D240" s="127" t="s">
        <v>61</v>
      </c>
      <c r="E240" s="2">
        <v>56729</v>
      </c>
      <c r="F240" s="7">
        <v>68599860.150000006</v>
      </c>
      <c r="G240" s="8">
        <f t="shared" si="12"/>
        <v>1.2311734654698557E-2</v>
      </c>
    </row>
    <row r="241" spans="1:7" ht="45" x14ac:dyDescent="0.25">
      <c r="A241" s="127" t="s">
        <v>203</v>
      </c>
      <c r="B241" s="153" t="s">
        <v>103</v>
      </c>
      <c r="C241" s="154"/>
      <c r="D241" s="127" t="s">
        <v>84</v>
      </c>
      <c r="E241" s="2">
        <v>6181</v>
      </c>
      <c r="F241" s="7">
        <v>3659575.91</v>
      </c>
      <c r="G241" s="8">
        <f t="shared" si="12"/>
        <v>6.5679037033207434E-4</v>
      </c>
    </row>
    <row r="242" spans="1:7" ht="52.5" customHeight="1" x14ac:dyDescent="0.25">
      <c r="A242" s="25" t="s">
        <v>203</v>
      </c>
      <c r="B242" s="153" t="s">
        <v>103</v>
      </c>
      <c r="C242" s="154"/>
      <c r="D242" s="127" t="s">
        <v>84</v>
      </c>
      <c r="E242" s="2">
        <v>68488</v>
      </c>
      <c r="F242" s="7">
        <v>40549593.090000004</v>
      </c>
      <c r="G242" s="8">
        <f t="shared" si="11"/>
        <v>7.2775050763726401E-3</v>
      </c>
    </row>
    <row r="243" spans="1:7" ht="45" customHeight="1" x14ac:dyDescent="0.25">
      <c r="A243" s="54" t="s">
        <v>203</v>
      </c>
      <c r="B243" s="153" t="s">
        <v>103</v>
      </c>
      <c r="C243" s="154"/>
      <c r="D243" s="127" t="s">
        <v>647</v>
      </c>
      <c r="E243" s="2">
        <v>65566</v>
      </c>
      <c r="F243" s="7">
        <v>49999826.869999997</v>
      </c>
      <c r="G243" s="8">
        <f t="shared" si="11"/>
        <v>8.9735547544597585E-3</v>
      </c>
    </row>
    <row r="244" spans="1:7" ht="45" customHeight="1" x14ac:dyDescent="0.25">
      <c r="A244" s="66" t="s">
        <v>203</v>
      </c>
      <c r="B244" s="153" t="s">
        <v>103</v>
      </c>
      <c r="C244" s="154"/>
      <c r="D244" s="127" t="s">
        <v>663</v>
      </c>
      <c r="E244" s="2">
        <v>103755</v>
      </c>
      <c r="F244" s="7">
        <v>99999588.200000003</v>
      </c>
      <c r="G244" s="8">
        <f t="shared" si="11"/>
        <v>1.7947097746343219E-2</v>
      </c>
    </row>
    <row r="245" spans="1:7" ht="45" customHeight="1" x14ac:dyDescent="0.25">
      <c r="A245" s="93" t="s">
        <v>203</v>
      </c>
      <c r="B245" s="153" t="s">
        <v>103</v>
      </c>
      <c r="C245" s="154"/>
      <c r="D245" s="127" t="s">
        <v>84</v>
      </c>
      <c r="E245" s="2">
        <v>7220</v>
      </c>
      <c r="F245" s="7">
        <v>4274735.16</v>
      </c>
      <c r="G245" s="8">
        <f t="shared" si="11"/>
        <v>7.6719405686762737E-4</v>
      </c>
    </row>
    <row r="246" spans="1:7" ht="45" customHeight="1" x14ac:dyDescent="0.25">
      <c r="A246" s="121" t="s">
        <v>203</v>
      </c>
      <c r="B246" s="153" t="s">
        <v>103</v>
      </c>
      <c r="C246" s="154"/>
      <c r="D246" s="127" t="s">
        <v>583</v>
      </c>
      <c r="E246" s="2">
        <v>10489</v>
      </c>
      <c r="F246" s="7">
        <v>10107440.91</v>
      </c>
      <c r="G246" s="8">
        <f t="shared" si="11"/>
        <v>1.8139997698226344E-3</v>
      </c>
    </row>
    <row r="247" spans="1:7" ht="45" customHeight="1" x14ac:dyDescent="0.25">
      <c r="A247" s="93" t="s">
        <v>203</v>
      </c>
      <c r="B247" s="153" t="s">
        <v>103</v>
      </c>
      <c r="C247" s="154"/>
      <c r="D247" s="127" t="s">
        <v>583</v>
      </c>
      <c r="E247" s="2">
        <v>251205</v>
      </c>
      <c r="F247" s="7">
        <v>242066897.88999999</v>
      </c>
      <c r="G247" s="8">
        <f t="shared" si="11"/>
        <v>4.3444161678916918E-2</v>
      </c>
    </row>
    <row r="248" spans="1:7" ht="45" customHeight="1" x14ac:dyDescent="0.25">
      <c r="A248" s="25" t="s">
        <v>199</v>
      </c>
      <c r="B248" s="146"/>
      <c r="C248" s="146"/>
      <c r="D248" s="30"/>
      <c r="E248" s="1"/>
      <c r="F248" s="7">
        <f>SUM(F237:F247)</f>
        <v>565929039.75999999</v>
      </c>
      <c r="G248" s="8">
        <f t="shared" si="11"/>
        <v>0.10156825619874779</v>
      </c>
    </row>
    <row r="249" spans="1:7" ht="12.75" customHeight="1" x14ac:dyDescent="0.25"/>
    <row r="250" spans="1:7" ht="14.25" customHeight="1" x14ac:dyDescent="0.25">
      <c r="A250" s="3" t="s">
        <v>316</v>
      </c>
    </row>
    <row r="251" spans="1:7" ht="30" x14ac:dyDescent="0.25">
      <c r="A251" s="147" t="s">
        <v>25</v>
      </c>
      <c r="B251" s="148"/>
      <c r="C251" s="148"/>
      <c r="D251" s="148"/>
      <c r="E251" s="149"/>
      <c r="F251" s="25" t="s">
        <v>21</v>
      </c>
      <c r="G251" s="25" t="s">
        <v>2</v>
      </c>
    </row>
    <row r="252" spans="1:7" hidden="1" x14ac:dyDescent="0.25">
      <c r="A252" s="102" t="s">
        <v>600</v>
      </c>
      <c r="B252" s="104"/>
      <c r="C252" s="104"/>
      <c r="D252" s="104"/>
      <c r="E252" s="105"/>
      <c r="F252" s="7"/>
      <c r="G252" s="8">
        <f t="shared" ref="G252" si="13">F252/$F$268</f>
        <v>0</v>
      </c>
    </row>
    <row r="253" spans="1:7" hidden="1" x14ac:dyDescent="0.25">
      <c r="A253" s="47" t="s">
        <v>555</v>
      </c>
      <c r="B253" s="48"/>
      <c r="C253" s="48"/>
      <c r="D253" s="48"/>
      <c r="E253" s="49"/>
      <c r="F253" s="7"/>
      <c r="G253" s="8">
        <f>F253/$F$268</f>
        <v>0</v>
      </c>
    </row>
    <row r="254" spans="1:7" hidden="1" x14ac:dyDescent="0.25">
      <c r="A254" s="95" t="s">
        <v>588</v>
      </c>
      <c r="B254" s="99"/>
      <c r="C254" s="99"/>
      <c r="D254" s="99"/>
      <c r="E254" s="100"/>
      <c r="F254" s="7"/>
      <c r="G254" s="8">
        <f>F254/$F$268</f>
        <v>0</v>
      </c>
    </row>
    <row r="255" spans="1:7" hidden="1" x14ac:dyDescent="0.25">
      <c r="A255" s="73" t="s">
        <v>517</v>
      </c>
      <c r="B255" s="74"/>
      <c r="C255" s="74"/>
      <c r="D255" s="74"/>
      <c r="E255" s="75"/>
      <c r="F255" s="7"/>
      <c r="G255" s="8">
        <f>F255/$F$268</f>
        <v>0</v>
      </c>
    </row>
    <row r="256" spans="1:7" hidden="1" x14ac:dyDescent="0.25">
      <c r="A256" s="47" t="s">
        <v>629</v>
      </c>
      <c r="B256" s="51"/>
      <c r="C256" s="48"/>
      <c r="D256" s="48"/>
      <c r="E256" s="49"/>
      <c r="F256" s="7"/>
      <c r="G256" s="8">
        <f>F256/$F$268</f>
        <v>0</v>
      </c>
    </row>
    <row r="257" spans="1:7" hidden="1" x14ac:dyDescent="0.25">
      <c r="A257" s="73" t="s">
        <v>630</v>
      </c>
      <c r="B257" s="51"/>
      <c r="C257" s="74"/>
      <c r="D257" s="74"/>
      <c r="E257" s="75"/>
      <c r="F257" s="7"/>
      <c r="G257" s="8">
        <f t="shared" ref="G257:G258" si="14">F257/$F$268</f>
        <v>0</v>
      </c>
    </row>
    <row r="258" spans="1:7" hidden="1" x14ac:dyDescent="0.25">
      <c r="A258" s="73" t="s">
        <v>518</v>
      </c>
      <c r="B258" s="51"/>
      <c r="C258" s="74"/>
      <c r="D258" s="74"/>
      <c r="E258" s="75"/>
      <c r="F258" s="7"/>
      <c r="G258" s="8">
        <f t="shared" si="14"/>
        <v>0</v>
      </c>
    </row>
    <row r="259" spans="1:7" hidden="1" x14ac:dyDescent="0.25">
      <c r="A259" s="150" t="s">
        <v>589</v>
      </c>
      <c r="B259" s="151"/>
      <c r="C259" s="151"/>
      <c r="D259" s="151"/>
      <c r="E259" s="152"/>
      <c r="F259" s="7"/>
      <c r="G259" s="8">
        <f>F259/$F$268</f>
        <v>0</v>
      </c>
    </row>
    <row r="260" spans="1:7" x14ac:dyDescent="0.25">
      <c r="A260" s="150" t="s">
        <v>664</v>
      </c>
      <c r="B260" s="151"/>
      <c r="C260" s="151"/>
      <c r="D260" s="151"/>
      <c r="E260" s="152"/>
      <c r="F260" s="7">
        <v>1035.93</v>
      </c>
      <c r="G260" s="8">
        <f>F260/$F$268</f>
        <v>1.8592013530281047E-7</v>
      </c>
    </row>
    <row r="261" spans="1:7" hidden="1" x14ac:dyDescent="0.25">
      <c r="A261" s="96" t="s">
        <v>648</v>
      </c>
      <c r="B261" s="97"/>
      <c r="C261" s="97"/>
      <c r="D261" s="97"/>
      <c r="E261" s="98"/>
      <c r="F261" s="7"/>
      <c r="G261" s="8">
        <f>F261/$F$268</f>
        <v>0</v>
      </c>
    </row>
    <row r="262" spans="1:7" hidden="1" x14ac:dyDescent="0.25">
      <c r="A262" s="155" t="s">
        <v>488</v>
      </c>
      <c r="B262" s="156"/>
      <c r="C262" s="156"/>
      <c r="D262" s="156"/>
      <c r="E262" s="157"/>
      <c r="F262" s="54"/>
      <c r="G262" s="8">
        <f t="shared" ref="G262:G266" si="15">F262/$F$268</f>
        <v>0</v>
      </c>
    </row>
    <row r="263" spans="1:7" ht="15" hidden="1" customHeight="1" x14ac:dyDescent="0.25">
      <c r="A263" s="155" t="s">
        <v>489</v>
      </c>
      <c r="B263" s="156"/>
      <c r="C263" s="156"/>
      <c r="D263" s="156"/>
      <c r="E263" s="157"/>
      <c r="F263" s="54"/>
      <c r="G263" s="8">
        <f t="shared" si="15"/>
        <v>0</v>
      </c>
    </row>
    <row r="264" spans="1:7" ht="15" hidden="1" customHeight="1" x14ac:dyDescent="0.25">
      <c r="A264" s="155" t="s">
        <v>632</v>
      </c>
      <c r="B264" s="156"/>
      <c r="C264" s="156"/>
      <c r="D264" s="156"/>
      <c r="E264" s="157"/>
      <c r="F264" s="7"/>
      <c r="G264" s="8">
        <f t="shared" si="15"/>
        <v>0</v>
      </c>
    </row>
    <row r="265" spans="1:7" ht="15" hidden="1" customHeight="1" x14ac:dyDescent="0.25">
      <c r="A265" s="155" t="s">
        <v>631</v>
      </c>
      <c r="B265" s="156"/>
      <c r="C265" s="156"/>
      <c r="D265" s="156"/>
      <c r="E265" s="157"/>
      <c r="F265" s="7"/>
      <c r="G265" s="8">
        <f t="shared" si="15"/>
        <v>0</v>
      </c>
    </row>
    <row r="266" spans="1:7" ht="15" customHeight="1" x14ac:dyDescent="0.25">
      <c r="A266" s="134" t="s">
        <v>199</v>
      </c>
      <c r="B266" s="145"/>
      <c r="C266" s="145"/>
      <c r="D266" s="145"/>
      <c r="E266" s="135"/>
      <c r="F266" s="7">
        <f>F260+F261</f>
        <v>1035.93</v>
      </c>
      <c r="G266" s="8">
        <f t="shared" si="15"/>
        <v>1.8592013530281047E-7</v>
      </c>
    </row>
    <row r="267" spans="1:7" ht="15" customHeight="1" x14ac:dyDescent="0.25"/>
    <row r="268" spans="1:7" ht="15" customHeight="1" x14ac:dyDescent="0.25">
      <c r="A268" s="158" t="s">
        <v>26</v>
      </c>
      <c r="B268" s="159"/>
      <c r="C268" s="159"/>
      <c r="D268" s="159"/>
      <c r="E268" s="160"/>
      <c r="F268" s="7">
        <f>F154+F184+F188+F192+F204+F214+F233+F248+F266+F168</f>
        <v>5571908595.6600008</v>
      </c>
      <c r="G268" s="8">
        <f>F268/$F$268</f>
        <v>1</v>
      </c>
    </row>
    <row r="269" spans="1:7" ht="15" customHeight="1" x14ac:dyDescent="0.25"/>
  </sheetData>
  <mergeCells count="77">
    <mergeCell ref="B228:C228"/>
    <mergeCell ref="B222:C222"/>
    <mergeCell ref="D221:E221"/>
    <mergeCell ref="D222:E222"/>
    <mergeCell ref="B226:C226"/>
    <mergeCell ref="B227:C227"/>
    <mergeCell ref="B246:C246"/>
    <mergeCell ref="B229:C229"/>
    <mergeCell ref="B230:C230"/>
    <mergeCell ref="A268:E268"/>
    <mergeCell ref="B244:C244"/>
    <mergeCell ref="B232:C232"/>
    <mergeCell ref="D229:E229"/>
    <mergeCell ref="B239:C239"/>
    <mergeCell ref="B240:C240"/>
    <mergeCell ref="B241:C241"/>
    <mergeCell ref="A264:E264"/>
    <mergeCell ref="B238:C238"/>
    <mergeCell ref="A262:E262"/>
    <mergeCell ref="A263:E263"/>
    <mergeCell ref="B245:C245"/>
    <mergeCell ref="B247:C247"/>
    <mergeCell ref="D228:E228"/>
    <mergeCell ref="D232:E232"/>
    <mergeCell ref="A266:E266"/>
    <mergeCell ref="B248:C248"/>
    <mergeCell ref="A251:E251"/>
    <mergeCell ref="A260:E260"/>
    <mergeCell ref="B242:C242"/>
    <mergeCell ref="B237:C237"/>
    <mergeCell ref="B243:C243"/>
    <mergeCell ref="A265:E265"/>
    <mergeCell ref="B233:C233"/>
    <mergeCell ref="D233:E233"/>
    <mergeCell ref="A259:E259"/>
    <mergeCell ref="D230:E230"/>
    <mergeCell ref="B231:C231"/>
    <mergeCell ref="D231:E231"/>
    <mergeCell ref="A1:G1"/>
    <mergeCell ref="B236:C236"/>
    <mergeCell ref="D204:E204"/>
    <mergeCell ref="B217:C217"/>
    <mergeCell ref="D217:E217"/>
    <mergeCell ref="B204:C204"/>
    <mergeCell ref="D196:E196"/>
    <mergeCell ref="D191:E191"/>
    <mergeCell ref="D195:E195"/>
    <mergeCell ref="D197:E197"/>
    <mergeCell ref="D198:E198"/>
    <mergeCell ref="D200:E200"/>
    <mergeCell ref="D199:E199"/>
    <mergeCell ref="D192:E192"/>
    <mergeCell ref="D201:E201"/>
    <mergeCell ref="D212:E212"/>
    <mergeCell ref="D202:E202"/>
    <mergeCell ref="D203:E203"/>
    <mergeCell ref="D227:E227"/>
    <mergeCell ref="B214:E214"/>
    <mergeCell ref="B220:C220"/>
    <mergeCell ref="D220:E220"/>
    <mergeCell ref="D207:E207"/>
    <mergeCell ref="D208:E208"/>
    <mergeCell ref="D209:E209"/>
    <mergeCell ref="D210:E210"/>
    <mergeCell ref="D211:E211"/>
    <mergeCell ref="B218:C218"/>
    <mergeCell ref="D218:E218"/>
    <mergeCell ref="D226:E226"/>
    <mergeCell ref="B223:C223"/>
    <mergeCell ref="B219:C219"/>
    <mergeCell ref="D213:E213"/>
    <mergeCell ref="B224:C224"/>
    <mergeCell ref="D223:E223"/>
    <mergeCell ref="D224:E224"/>
    <mergeCell ref="D225:E225"/>
    <mergeCell ref="D219:E219"/>
    <mergeCell ref="B221:C2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3"/>
  <sheetViews>
    <sheetView tabSelected="1" topLeftCell="A165" zoomScale="80" zoomScaleNormal="80" workbookViewId="0">
      <selection activeCell="I184" sqref="I184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0" t="s">
        <v>665</v>
      </c>
      <c r="B1" s="141"/>
      <c r="C1" s="141"/>
      <c r="D1" s="141"/>
      <c r="E1" s="141"/>
      <c r="F1" s="141"/>
      <c r="G1" s="141"/>
    </row>
    <row r="2" spans="1:8" ht="18.75" x14ac:dyDescent="0.3">
      <c r="A2" s="4"/>
      <c r="B2" s="4"/>
      <c r="C2" s="4"/>
    </row>
    <row r="3" spans="1:8" x14ac:dyDescent="0.25">
      <c r="A3" s="3" t="s">
        <v>307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306</v>
      </c>
    </row>
    <row r="5" spans="1:8" ht="30" x14ac:dyDescent="0.25">
      <c r="A5" s="5" t="s">
        <v>268</v>
      </c>
      <c r="B5" s="5" t="s">
        <v>129</v>
      </c>
      <c r="C5" s="5" t="s">
        <v>130</v>
      </c>
      <c r="D5" s="87" t="s">
        <v>278</v>
      </c>
      <c r="E5" s="6">
        <v>1002</v>
      </c>
      <c r="F5" s="7">
        <v>992561.16</v>
      </c>
      <c r="G5" s="8">
        <f t="shared" ref="G5:G36" si="0">F5/$F$203</f>
        <v>5.4172366945078867E-4</v>
      </c>
      <c r="H5" s="112"/>
    </row>
    <row r="6" spans="1:8" x14ac:dyDescent="0.25">
      <c r="A6" s="79" t="s">
        <v>442</v>
      </c>
      <c r="B6" s="79" t="s">
        <v>103</v>
      </c>
      <c r="C6" s="79" t="s">
        <v>104</v>
      </c>
      <c r="D6" s="79" t="s">
        <v>443</v>
      </c>
      <c r="E6" s="6">
        <v>30800</v>
      </c>
      <c r="F6" s="7">
        <v>28040012</v>
      </c>
      <c r="G6" s="8">
        <f t="shared" si="0"/>
        <v>1.5303780567118048E-2</v>
      </c>
      <c r="H6" s="112"/>
    </row>
    <row r="7" spans="1:8" x14ac:dyDescent="0.25">
      <c r="A7" s="125" t="s">
        <v>301</v>
      </c>
      <c r="B7" s="125" t="s">
        <v>193</v>
      </c>
      <c r="C7" s="125">
        <v>1077711000102</v>
      </c>
      <c r="D7" s="125" t="s">
        <v>47</v>
      </c>
      <c r="E7" s="6">
        <v>9840</v>
      </c>
      <c r="F7" s="7">
        <v>10072420.800000001</v>
      </c>
      <c r="G7" s="8">
        <f t="shared" si="0"/>
        <v>5.4973627580072234E-3</v>
      </c>
      <c r="H7" s="112"/>
    </row>
    <row r="8" spans="1:8" ht="30" x14ac:dyDescent="0.25">
      <c r="A8" s="94" t="s">
        <v>395</v>
      </c>
      <c r="B8" s="94" t="s">
        <v>129</v>
      </c>
      <c r="C8" s="94" t="s">
        <v>130</v>
      </c>
      <c r="D8" s="94" t="s">
        <v>392</v>
      </c>
      <c r="E8" s="6">
        <v>1000</v>
      </c>
      <c r="F8" s="7">
        <v>1023560</v>
      </c>
      <c r="G8" s="8">
        <f t="shared" si="0"/>
        <v>5.5864233001324496E-4</v>
      </c>
      <c r="H8" s="112"/>
    </row>
    <row r="9" spans="1:8" x14ac:dyDescent="0.25">
      <c r="A9" s="5" t="s">
        <v>267</v>
      </c>
      <c r="B9" s="5" t="s">
        <v>109</v>
      </c>
      <c r="C9" s="5" t="s">
        <v>110</v>
      </c>
      <c r="D9" s="5" t="s">
        <v>277</v>
      </c>
      <c r="E9" s="6">
        <v>5000</v>
      </c>
      <c r="F9" s="7">
        <v>5121589.95</v>
      </c>
      <c r="G9" s="8">
        <f t="shared" si="0"/>
        <v>2.7952801428743003E-3</v>
      </c>
      <c r="H9" s="112"/>
    </row>
    <row r="10" spans="1:8" ht="30" x14ac:dyDescent="0.25">
      <c r="A10" s="5" t="s">
        <v>240</v>
      </c>
      <c r="B10" s="5" t="s">
        <v>163</v>
      </c>
      <c r="C10" s="5" t="s">
        <v>164</v>
      </c>
      <c r="D10" s="5" t="s">
        <v>75</v>
      </c>
      <c r="E10" s="6">
        <v>4000</v>
      </c>
      <c r="F10" s="7">
        <v>3973360</v>
      </c>
      <c r="G10" s="8">
        <f t="shared" si="0"/>
        <v>2.1685949904074278E-3</v>
      </c>
      <c r="H10" s="112"/>
    </row>
    <row r="11" spans="1:8" x14ac:dyDescent="0.25">
      <c r="A11" s="5" t="s">
        <v>36</v>
      </c>
      <c r="B11" s="5" t="s">
        <v>103</v>
      </c>
      <c r="C11" s="5" t="s">
        <v>104</v>
      </c>
      <c r="D11" s="5" t="s">
        <v>85</v>
      </c>
      <c r="E11" s="6">
        <v>25000</v>
      </c>
      <c r="F11" s="7">
        <v>25635250</v>
      </c>
      <c r="G11" s="8">
        <f t="shared" si="0"/>
        <v>1.3991300744921683E-2</v>
      </c>
      <c r="H11" s="112"/>
    </row>
    <row r="12" spans="1:8" ht="30" x14ac:dyDescent="0.25">
      <c r="A12" s="94" t="s">
        <v>230</v>
      </c>
      <c r="B12" s="94" t="s">
        <v>151</v>
      </c>
      <c r="C12" s="94" t="s">
        <v>152</v>
      </c>
      <c r="D12" s="94" t="s">
        <v>56</v>
      </c>
      <c r="E12" s="6">
        <v>741</v>
      </c>
      <c r="F12" s="7">
        <v>757716.96</v>
      </c>
      <c r="G12" s="8">
        <f t="shared" si="0"/>
        <v>4.1354954084269873E-4</v>
      </c>
      <c r="H12" s="112"/>
    </row>
    <row r="13" spans="1:8" ht="30" x14ac:dyDescent="0.25">
      <c r="A13" s="5" t="s">
        <v>232</v>
      </c>
      <c r="B13" s="5" t="s">
        <v>151</v>
      </c>
      <c r="C13" s="5" t="s">
        <v>152</v>
      </c>
      <c r="D13" s="5" t="s">
        <v>57</v>
      </c>
      <c r="E13" s="6">
        <v>22100</v>
      </c>
      <c r="F13" s="7">
        <v>21373352</v>
      </c>
      <c r="G13" s="8">
        <f t="shared" si="0"/>
        <v>1.1665226426856509E-2</v>
      </c>
      <c r="H13" s="112"/>
    </row>
    <row r="14" spans="1:8" ht="30" x14ac:dyDescent="0.25">
      <c r="A14" s="5" t="s">
        <v>217</v>
      </c>
      <c r="B14" s="5" t="s">
        <v>129</v>
      </c>
      <c r="C14" s="5" t="s">
        <v>130</v>
      </c>
      <c r="D14" s="5" t="s">
        <v>70</v>
      </c>
      <c r="E14" s="6">
        <v>4700</v>
      </c>
      <c r="F14" s="7">
        <v>4431012.33</v>
      </c>
      <c r="G14" s="8">
        <f t="shared" si="0"/>
        <v>2.4183741572048707E-3</v>
      </c>
      <c r="H14" s="112"/>
    </row>
    <row r="15" spans="1:8" ht="30" x14ac:dyDescent="0.25">
      <c r="A15" s="66" t="s">
        <v>233</v>
      </c>
      <c r="B15" s="66" t="s">
        <v>151</v>
      </c>
      <c r="C15" s="66" t="s">
        <v>152</v>
      </c>
      <c r="D15" s="66" t="s">
        <v>351</v>
      </c>
      <c r="E15" s="6">
        <v>2440</v>
      </c>
      <c r="F15" s="7">
        <v>2359016.4</v>
      </c>
      <c r="G15" s="8">
        <f t="shared" si="0"/>
        <v>1.2875126208873511E-3</v>
      </c>
      <c r="H15" s="112"/>
    </row>
    <row r="16" spans="1:8" x14ac:dyDescent="0.25">
      <c r="A16" s="72" t="s">
        <v>266</v>
      </c>
      <c r="B16" s="72" t="s">
        <v>288</v>
      </c>
      <c r="C16" s="72" t="s">
        <v>289</v>
      </c>
      <c r="D16" s="72" t="s">
        <v>275</v>
      </c>
      <c r="E16" s="6">
        <v>142</v>
      </c>
      <c r="F16" s="7">
        <v>27996.22</v>
      </c>
      <c r="G16" s="8">
        <f t="shared" si="0"/>
        <v>1.5279879608780538E-5</v>
      </c>
      <c r="H16" s="112"/>
    </row>
    <row r="17" spans="1:8" x14ac:dyDescent="0.25">
      <c r="A17" s="5" t="s">
        <v>27</v>
      </c>
      <c r="B17" s="5" t="s">
        <v>103</v>
      </c>
      <c r="C17" s="5" t="s">
        <v>104</v>
      </c>
      <c r="D17" s="5" t="s">
        <v>76</v>
      </c>
      <c r="E17" s="6">
        <v>13000</v>
      </c>
      <c r="F17" s="7">
        <v>10358400</v>
      </c>
      <c r="G17" s="8">
        <f t="shared" si="0"/>
        <v>5.6534455344183013E-3</v>
      </c>
      <c r="H17" s="112"/>
    </row>
    <row r="18" spans="1:8" ht="30" x14ac:dyDescent="0.25">
      <c r="A18" s="5" t="s">
        <v>231</v>
      </c>
      <c r="B18" s="5" t="s">
        <v>151</v>
      </c>
      <c r="C18" s="70" t="s">
        <v>152</v>
      </c>
      <c r="D18" s="5" t="s">
        <v>54</v>
      </c>
      <c r="E18" s="6">
        <v>21849</v>
      </c>
      <c r="F18" s="7">
        <v>21070301.640000001</v>
      </c>
      <c r="G18" s="8">
        <f t="shared" si="0"/>
        <v>1.1499826490143712E-2</v>
      </c>
      <c r="H18" s="112"/>
    </row>
    <row r="19" spans="1:8" ht="30" x14ac:dyDescent="0.25">
      <c r="A19" s="5" t="s">
        <v>241</v>
      </c>
      <c r="B19" s="5" t="s">
        <v>163</v>
      </c>
      <c r="C19" s="62" t="s">
        <v>164</v>
      </c>
      <c r="D19" s="5" t="s">
        <v>72</v>
      </c>
      <c r="E19" s="6">
        <v>10098</v>
      </c>
      <c r="F19" s="7">
        <v>10296324.720000001</v>
      </c>
      <c r="G19" s="8">
        <f t="shared" si="0"/>
        <v>5.6195658604808437E-3</v>
      </c>
      <c r="H19" s="112"/>
    </row>
    <row r="20" spans="1:8" x14ac:dyDescent="0.25">
      <c r="A20" s="5" t="s">
        <v>584</v>
      </c>
      <c r="B20" s="5" t="s">
        <v>587</v>
      </c>
      <c r="C20" s="9" t="s">
        <v>114</v>
      </c>
      <c r="D20" s="5" t="s">
        <v>585</v>
      </c>
      <c r="E20" s="6">
        <v>5000</v>
      </c>
      <c r="F20" s="7">
        <v>5029350</v>
      </c>
      <c r="G20" s="8">
        <f t="shared" si="0"/>
        <v>2.7449370847357395E-3</v>
      </c>
      <c r="H20" s="112"/>
    </row>
    <row r="21" spans="1:8" ht="30" x14ac:dyDescent="0.25">
      <c r="A21" s="79" t="s">
        <v>214</v>
      </c>
      <c r="B21" s="79" t="s">
        <v>129</v>
      </c>
      <c r="C21" s="125" t="s">
        <v>130</v>
      </c>
      <c r="D21" s="79" t="s">
        <v>66</v>
      </c>
      <c r="E21" s="6">
        <v>4737</v>
      </c>
      <c r="F21" s="7">
        <v>4378645.95</v>
      </c>
      <c r="G21" s="8">
        <f t="shared" si="0"/>
        <v>2.3897934423102295E-3</v>
      </c>
      <c r="H21" s="112"/>
    </row>
    <row r="22" spans="1:8" x14ac:dyDescent="0.25">
      <c r="A22" s="5" t="s">
        <v>374</v>
      </c>
      <c r="B22" s="5" t="s">
        <v>177</v>
      </c>
      <c r="C22" s="5" t="s">
        <v>178</v>
      </c>
      <c r="D22" s="5" t="s">
        <v>372</v>
      </c>
      <c r="E22" s="6">
        <v>4000</v>
      </c>
      <c r="F22" s="7">
        <v>3787600</v>
      </c>
      <c r="G22" s="8">
        <f t="shared" si="0"/>
        <v>2.0672102164584066E-3</v>
      </c>
      <c r="H22" s="112"/>
    </row>
    <row r="23" spans="1:8" ht="30" x14ac:dyDescent="0.25">
      <c r="A23" s="70" t="s">
        <v>242</v>
      </c>
      <c r="B23" s="70" t="s">
        <v>163</v>
      </c>
      <c r="C23" s="94" t="s">
        <v>164</v>
      </c>
      <c r="D23" s="70" t="s">
        <v>73</v>
      </c>
      <c r="E23" s="6">
        <v>4000</v>
      </c>
      <c r="F23" s="7">
        <v>3810000</v>
      </c>
      <c r="G23" s="8">
        <f t="shared" si="0"/>
        <v>2.0794357705952392E-3</v>
      </c>
      <c r="H23" s="112"/>
    </row>
    <row r="24" spans="1:8" x14ac:dyDescent="0.25">
      <c r="A24" s="82" t="s">
        <v>269</v>
      </c>
      <c r="B24" s="82" t="s">
        <v>133</v>
      </c>
      <c r="C24" s="82" t="s">
        <v>134</v>
      </c>
      <c r="D24" s="82" t="s">
        <v>279</v>
      </c>
      <c r="E24" s="6">
        <v>20000</v>
      </c>
      <c r="F24" s="7">
        <v>18707200</v>
      </c>
      <c r="G24" s="8">
        <f t="shared" si="0"/>
        <v>1.0210084211989308E-2</v>
      </c>
      <c r="H24" s="112"/>
    </row>
    <row r="25" spans="1:8" x14ac:dyDescent="0.25">
      <c r="A25" s="5" t="s">
        <v>271</v>
      </c>
      <c r="B25" s="5" t="s">
        <v>133</v>
      </c>
      <c r="C25" s="5" t="s">
        <v>134</v>
      </c>
      <c r="D25" s="5" t="s">
        <v>281</v>
      </c>
      <c r="E25" s="6">
        <v>5500</v>
      </c>
      <c r="F25" s="7">
        <v>5152180</v>
      </c>
      <c r="G25" s="8">
        <f t="shared" si="0"/>
        <v>2.8119756925315958E-3</v>
      </c>
      <c r="H25" s="112"/>
    </row>
    <row r="26" spans="1:8" ht="16.5" customHeight="1" x14ac:dyDescent="0.25">
      <c r="A26" s="5" t="s">
        <v>236</v>
      </c>
      <c r="B26" s="5" t="s">
        <v>153</v>
      </c>
      <c r="C26" s="5" t="s">
        <v>154</v>
      </c>
      <c r="D26" s="5" t="s">
        <v>52</v>
      </c>
      <c r="E26" s="6">
        <v>29647</v>
      </c>
      <c r="F26" s="7">
        <v>30658555.640000001</v>
      </c>
      <c r="G26" s="8">
        <f t="shared" si="0"/>
        <v>1.6732938916693026E-2</v>
      </c>
      <c r="H26" s="112"/>
    </row>
    <row r="27" spans="1:8" x14ac:dyDescent="0.25">
      <c r="A27" s="5" t="s">
        <v>248</v>
      </c>
      <c r="B27" s="5" t="s">
        <v>167</v>
      </c>
      <c r="C27" s="66" t="s">
        <v>168</v>
      </c>
      <c r="D27" s="5" t="s">
        <v>87</v>
      </c>
      <c r="E27" s="6">
        <v>23998</v>
      </c>
      <c r="F27" s="7">
        <v>24815851.84</v>
      </c>
      <c r="G27" s="8">
        <f t="shared" si="0"/>
        <v>1.3544086612568947E-2</v>
      </c>
      <c r="H27" s="112"/>
    </row>
    <row r="28" spans="1:8" x14ac:dyDescent="0.25">
      <c r="A28" s="113" t="s">
        <v>38</v>
      </c>
      <c r="B28" s="113" t="s">
        <v>103</v>
      </c>
      <c r="C28" s="113" t="s">
        <v>104</v>
      </c>
      <c r="D28" s="113" t="s">
        <v>61</v>
      </c>
      <c r="E28" s="6">
        <v>50324</v>
      </c>
      <c r="F28" s="7">
        <v>65500087.909999996</v>
      </c>
      <c r="G28" s="8">
        <f t="shared" si="0"/>
        <v>3.5748878156741937E-2</v>
      </c>
      <c r="H28" s="112"/>
    </row>
    <row r="29" spans="1:8" ht="30" x14ac:dyDescent="0.25">
      <c r="A29" s="5" t="s">
        <v>216</v>
      </c>
      <c r="B29" s="5" t="s">
        <v>129</v>
      </c>
      <c r="C29" s="5" t="s">
        <v>130</v>
      </c>
      <c r="D29" s="5" t="s">
        <v>67</v>
      </c>
      <c r="E29" s="6">
        <v>630</v>
      </c>
      <c r="F29" s="7">
        <v>623454.30000000005</v>
      </c>
      <c r="G29" s="8">
        <f t="shared" si="0"/>
        <v>3.4027117395050283E-4</v>
      </c>
      <c r="H29" s="112"/>
    </row>
    <row r="30" spans="1:8" ht="30" x14ac:dyDescent="0.25">
      <c r="A30" s="5" t="s">
        <v>218</v>
      </c>
      <c r="B30" s="5" t="s">
        <v>129</v>
      </c>
      <c r="C30" s="5" t="s">
        <v>130</v>
      </c>
      <c r="D30" s="5" t="s">
        <v>68</v>
      </c>
      <c r="E30" s="6">
        <v>2000</v>
      </c>
      <c r="F30" s="7">
        <v>1994800</v>
      </c>
      <c r="G30" s="8">
        <f t="shared" si="0"/>
        <v>1.088729258578316E-3</v>
      </c>
      <c r="H30" s="112"/>
    </row>
    <row r="31" spans="1:8" x14ac:dyDescent="0.25">
      <c r="A31" s="45" t="s">
        <v>29</v>
      </c>
      <c r="B31" s="45" t="s">
        <v>103</v>
      </c>
      <c r="C31" s="45" t="s">
        <v>104</v>
      </c>
      <c r="D31" s="45" t="s">
        <v>78</v>
      </c>
      <c r="E31" s="6">
        <v>40961</v>
      </c>
      <c r="F31" s="7">
        <v>38541843.340000004</v>
      </c>
      <c r="G31" s="8">
        <f t="shared" si="0"/>
        <v>2.1035508584218873E-2</v>
      </c>
      <c r="H31" s="112"/>
    </row>
    <row r="32" spans="1:8" x14ac:dyDescent="0.25">
      <c r="A32" s="5" t="s">
        <v>30</v>
      </c>
      <c r="B32" s="5" t="s">
        <v>103</v>
      </c>
      <c r="C32" s="5" t="s">
        <v>104</v>
      </c>
      <c r="D32" s="87" t="s">
        <v>79</v>
      </c>
      <c r="E32" s="6">
        <v>86650</v>
      </c>
      <c r="F32" s="7">
        <v>85793898</v>
      </c>
      <c r="G32" s="8">
        <f t="shared" si="0"/>
        <v>4.6824908241469648E-2</v>
      </c>
      <c r="H32" s="112"/>
    </row>
    <row r="33" spans="1:8" x14ac:dyDescent="0.25">
      <c r="A33" s="5" t="s">
        <v>31</v>
      </c>
      <c r="B33" s="5" t="s">
        <v>103</v>
      </c>
      <c r="C33" s="5" t="s">
        <v>104</v>
      </c>
      <c r="D33" s="5" t="s">
        <v>80</v>
      </c>
      <c r="E33" s="6">
        <v>10000</v>
      </c>
      <c r="F33" s="7">
        <v>8410500</v>
      </c>
      <c r="G33" s="8">
        <f t="shared" si="0"/>
        <v>4.5903135298139795E-3</v>
      </c>
      <c r="H33" s="112"/>
    </row>
    <row r="34" spans="1:8" x14ac:dyDescent="0.25">
      <c r="A34" s="5" t="s">
        <v>250</v>
      </c>
      <c r="B34" s="5" t="s">
        <v>173</v>
      </c>
      <c r="C34" s="5" t="s">
        <v>174</v>
      </c>
      <c r="D34" s="5" t="s">
        <v>90</v>
      </c>
      <c r="E34" s="6">
        <v>4545</v>
      </c>
      <c r="F34" s="7">
        <v>4548617.87</v>
      </c>
      <c r="G34" s="8">
        <f t="shared" si="0"/>
        <v>2.4825613400647575E-3</v>
      </c>
      <c r="H34" s="112"/>
    </row>
    <row r="35" spans="1:8" x14ac:dyDescent="0.25">
      <c r="A35" s="5" t="s">
        <v>32</v>
      </c>
      <c r="B35" s="5" t="s">
        <v>103</v>
      </c>
      <c r="C35" s="5" t="s">
        <v>104</v>
      </c>
      <c r="D35" s="5" t="s">
        <v>81</v>
      </c>
      <c r="E35" s="6">
        <v>59126</v>
      </c>
      <c r="F35" s="7">
        <v>55155097.840000004</v>
      </c>
      <c r="G35" s="8">
        <f t="shared" si="0"/>
        <v>3.0102751543090875E-2</v>
      </c>
      <c r="H35" s="112"/>
    </row>
    <row r="36" spans="1:8" x14ac:dyDescent="0.25">
      <c r="A36" s="54" t="s">
        <v>238</v>
      </c>
      <c r="B36" s="54" t="s">
        <v>157</v>
      </c>
      <c r="C36" s="54" t="s">
        <v>158</v>
      </c>
      <c r="D36" s="54" t="s">
        <v>60</v>
      </c>
      <c r="E36" s="6">
        <v>2000</v>
      </c>
      <c r="F36" s="7">
        <v>1888660</v>
      </c>
      <c r="G36" s="8">
        <f t="shared" si="0"/>
        <v>1.0307997801817337E-3</v>
      </c>
      <c r="H36" s="112"/>
    </row>
    <row r="37" spans="1:8" ht="30" x14ac:dyDescent="0.25">
      <c r="A37" s="71" t="s">
        <v>251</v>
      </c>
      <c r="B37" s="71" t="s">
        <v>342</v>
      </c>
      <c r="C37" s="71" t="s">
        <v>183</v>
      </c>
      <c r="D37" s="71" t="s">
        <v>43</v>
      </c>
      <c r="E37" s="6">
        <v>17548</v>
      </c>
      <c r="F37" s="7">
        <v>16032730.199999999</v>
      </c>
      <c r="G37" s="8">
        <f t="shared" ref="G37:G68" si="1">F37/$F$203</f>
        <v>8.7504022777382066E-3</v>
      </c>
      <c r="H37" s="112"/>
    </row>
    <row r="38" spans="1:8" x14ac:dyDescent="0.25">
      <c r="A38" s="5" t="s">
        <v>235</v>
      </c>
      <c r="B38" s="5" t="s">
        <v>153</v>
      </c>
      <c r="C38" s="5" t="s">
        <v>154</v>
      </c>
      <c r="D38" s="5" t="s">
        <v>53</v>
      </c>
      <c r="E38" s="6">
        <v>2813</v>
      </c>
      <c r="F38" s="7">
        <v>2698004.56</v>
      </c>
      <c r="G38" s="8">
        <f t="shared" si="1"/>
        <v>1.4725268218616981E-3</v>
      </c>
      <c r="H38" s="112"/>
    </row>
    <row r="39" spans="1:8" x14ac:dyDescent="0.25">
      <c r="A39" s="121" t="s">
        <v>399</v>
      </c>
      <c r="B39" s="121" t="s">
        <v>121</v>
      </c>
      <c r="C39" s="121" t="s">
        <v>122</v>
      </c>
      <c r="D39" s="121" t="s">
        <v>398</v>
      </c>
      <c r="E39" s="6">
        <v>1499</v>
      </c>
      <c r="F39" s="7">
        <v>1369137.33</v>
      </c>
      <c r="G39" s="8">
        <f t="shared" si="1"/>
        <v>7.4725279235151145E-4</v>
      </c>
      <c r="H39" s="112"/>
    </row>
    <row r="40" spans="1:8" x14ac:dyDescent="0.25">
      <c r="A40" s="38" t="s">
        <v>462</v>
      </c>
      <c r="B40" s="38" t="s">
        <v>193</v>
      </c>
      <c r="C40" s="38" t="s">
        <v>194</v>
      </c>
      <c r="D40" s="38" t="s">
        <v>49</v>
      </c>
      <c r="E40" s="6">
        <v>136</v>
      </c>
      <c r="F40" s="7">
        <v>119805.12</v>
      </c>
      <c r="G40" s="8">
        <f t="shared" si="1"/>
        <v>6.5387677697757249E-5</v>
      </c>
      <c r="H40" s="112"/>
    </row>
    <row r="41" spans="1:8" x14ac:dyDescent="0.25">
      <c r="A41" s="65" t="s">
        <v>34</v>
      </c>
      <c r="B41" s="65" t="s">
        <v>103</v>
      </c>
      <c r="C41" s="9" t="s">
        <v>104</v>
      </c>
      <c r="D41" s="65" t="s">
        <v>83</v>
      </c>
      <c r="E41" s="6">
        <v>22100</v>
      </c>
      <c r="F41" s="7">
        <v>18820139</v>
      </c>
      <c r="G41" s="8">
        <f t="shared" si="1"/>
        <v>1.0271724473536619E-2</v>
      </c>
      <c r="H41" s="112"/>
    </row>
    <row r="42" spans="1:8" x14ac:dyDescent="0.25">
      <c r="A42" s="5" t="s">
        <v>211</v>
      </c>
      <c r="B42" s="5" t="s">
        <v>125</v>
      </c>
      <c r="C42" s="9" t="s">
        <v>126</v>
      </c>
      <c r="D42" s="70" t="s">
        <v>93</v>
      </c>
      <c r="E42" s="6">
        <v>2350</v>
      </c>
      <c r="F42" s="7">
        <v>857139</v>
      </c>
      <c r="G42" s="8">
        <f t="shared" si="1"/>
        <v>4.678124663969115E-4</v>
      </c>
      <c r="H42" s="112"/>
    </row>
    <row r="43" spans="1:8" x14ac:dyDescent="0.25">
      <c r="A43" s="5" t="s">
        <v>272</v>
      </c>
      <c r="B43" s="5" t="s">
        <v>290</v>
      </c>
      <c r="C43" s="5" t="s">
        <v>291</v>
      </c>
      <c r="D43" s="5" t="s">
        <v>282</v>
      </c>
      <c r="E43" s="6">
        <v>2314</v>
      </c>
      <c r="F43" s="7">
        <v>1129741.08</v>
      </c>
      <c r="G43" s="8">
        <f t="shared" si="1"/>
        <v>6.165942292028604E-4</v>
      </c>
      <c r="H43" s="112"/>
    </row>
    <row r="44" spans="1:8" x14ac:dyDescent="0.25">
      <c r="A44" s="113" t="s">
        <v>396</v>
      </c>
      <c r="B44" s="113" t="s">
        <v>103</v>
      </c>
      <c r="C44" s="113" t="s">
        <v>104</v>
      </c>
      <c r="D44" s="113" t="s">
        <v>393</v>
      </c>
      <c r="E44" s="6">
        <v>31820</v>
      </c>
      <c r="F44" s="7">
        <v>32339620.600000001</v>
      </c>
      <c r="G44" s="8">
        <f t="shared" si="1"/>
        <v>1.7650436714729312E-2</v>
      </c>
      <c r="H44" s="112"/>
    </row>
    <row r="45" spans="1:8" x14ac:dyDescent="0.25">
      <c r="A45" s="5" t="s">
        <v>227</v>
      </c>
      <c r="B45" s="5" t="s">
        <v>147</v>
      </c>
      <c r="C45" s="5" t="s">
        <v>148</v>
      </c>
      <c r="D45" s="5" t="s">
        <v>91</v>
      </c>
      <c r="E45" s="6">
        <v>5000</v>
      </c>
      <c r="F45" s="7">
        <v>4729050</v>
      </c>
      <c r="G45" s="8">
        <f t="shared" si="1"/>
        <v>2.5810382495888235E-3</v>
      </c>
      <c r="H45" s="112"/>
    </row>
    <row r="46" spans="1:8" ht="30" x14ac:dyDescent="0.25">
      <c r="A46" s="5" t="s">
        <v>375</v>
      </c>
      <c r="B46" s="5" t="s">
        <v>123</v>
      </c>
      <c r="C46" s="5" t="s">
        <v>124</v>
      </c>
      <c r="D46" s="126" t="s">
        <v>373</v>
      </c>
      <c r="E46" s="6">
        <v>4600</v>
      </c>
      <c r="F46" s="7">
        <v>4063870</v>
      </c>
      <c r="G46" s="8">
        <f t="shared" si="1"/>
        <v>2.2179938700915684E-3</v>
      </c>
      <c r="H46" s="112"/>
    </row>
    <row r="47" spans="1:8" x14ac:dyDescent="0.25">
      <c r="A47" s="5" t="s">
        <v>247</v>
      </c>
      <c r="B47" s="5" t="s">
        <v>167</v>
      </c>
      <c r="C47" s="38" t="s">
        <v>168</v>
      </c>
      <c r="D47" s="125" t="s">
        <v>88</v>
      </c>
      <c r="E47" s="6">
        <v>4950</v>
      </c>
      <c r="F47" s="7">
        <v>4181413.5</v>
      </c>
      <c r="G47" s="8">
        <f t="shared" si="1"/>
        <v>2.2821471925327658E-3</v>
      </c>
      <c r="H47" s="112"/>
    </row>
    <row r="48" spans="1:8" ht="30" x14ac:dyDescent="0.25">
      <c r="A48" s="5" t="s">
        <v>219</v>
      </c>
      <c r="B48" s="5" t="s">
        <v>129</v>
      </c>
      <c r="C48" s="5" t="s">
        <v>130</v>
      </c>
      <c r="D48" s="121" t="s">
        <v>69</v>
      </c>
      <c r="E48" s="6">
        <v>13000</v>
      </c>
      <c r="F48" s="7">
        <v>11469640</v>
      </c>
      <c r="G48" s="8">
        <f t="shared" si="1"/>
        <v>6.2599421763385775E-3</v>
      </c>
      <c r="H48" s="112"/>
    </row>
    <row r="49" spans="1:8" x14ac:dyDescent="0.25">
      <c r="A49" s="5" t="s">
        <v>273</v>
      </c>
      <c r="B49" s="5" t="s">
        <v>292</v>
      </c>
      <c r="C49" s="9" t="s">
        <v>293</v>
      </c>
      <c r="D49" s="5" t="s">
        <v>283</v>
      </c>
      <c r="E49" s="6">
        <v>11990</v>
      </c>
      <c r="F49" s="7">
        <v>11164921.82</v>
      </c>
      <c r="G49" s="8">
        <f t="shared" si="1"/>
        <v>6.0936319707105783E-3</v>
      </c>
      <c r="H49" s="112"/>
    </row>
    <row r="50" spans="1:8" x14ac:dyDescent="0.25">
      <c r="A50" s="5" t="s">
        <v>341</v>
      </c>
      <c r="B50" s="5" t="s">
        <v>103</v>
      </c>
      <c r="C50" s="125" t="s">
        <v>104</v>
      </c>
      <c r="D50" s="113" t="s">
        <v>340</v>
      </c>
      <c r="E50" s="6">
        <v>27894</v>
      </c>
      <c r="F50" s="7">
        <v>24948114.66</v>
      </c>
      <c r="G50" s="8">
        <f t="shared" si="1"/>
        <v>1.3616273499452885E-2</v>
      </c>
      <c r="H50" s="112"/>
    </row>
    <row r="51" spans="1:8" x14ac:dyDescent="0.25">
      <c r="A51" s="5" t="s">
        <v>270</v>
      </c>
      <c r="B51" s="5" t="s">
        <v>133</v>
      </c>
      <c r="C51" s="121" t="s">
        <v>134</v>
      </c>
      <c r="D51" s="87" t="s">
        <v>280</v>
      </c>
      <c r="E51" s="6">
        <v>3000</v>
      </c>
      <c r="F51" s="7">
        <v>2768760</v>
      </c>
      <c r="G51" s="8">
        <f t="shared" si="1"/>
        <v>1.5111439853525655E-3</v>
      </c>
      <c r="H51" s="112"/>
    </row>
    <row r="52" spans="1:8" x14ac:dyDescent="0.25">
      <c r="A52" s="5" t="s">
        <v>222</v>
      </c>
      <c r="B52" s="5" t="s">
        <v>133</v>
      </c>
      <c r="C52" s="5" t="s">
        <v>134</v>
      </c>
      <c r="D52" s="5" t="s">
        <v>50</v>
      </c>
      <c r="E52" s="6">
        <v>1000</v>
      </c>
      <c r="F52" s="7">
        <v>830930</v>
      </c>
      <c r="G52" s="8">
        <f t="shared" si="1"/>
        <v>4.5350802227315021E-4</v>
      </c>
      <c r="H52" s="112"/>
    </row>
    <row r="53" spans="1:8" x14ac:dyDescent="0.25">
      <c r="A53" s="113" t="s">
        <v>209</v>
      </c>
      <c r="B53" s="113" t="s">
        <v>117</v>
      </c>
      <c r="C53" s="9" t="s">
        <v>118</v>
      </c>
      <c r="D53" s="113" t="s">
        <v>71</v>
      </c>
      <c r="E53" s="6">
        <v>23500</v>
      </c>
      <c r="F53" s="7">
        <v>21947355</v>
      </c>
      <c r="G53" s="8">
        <f t="shared" si="1"/>
        <v>1.1978507888963853E-2</v>
      </c>
      <c r="H53" s="112"/>
    </row>
    <row r="54" spans="1:8" ht="30" x14ac:dyDescent="0.25">
      <c r="A54" s="5" t="s">
        <v>239</v>
      </c>
      <c r="B54" s="5" t="s">
        <v>161</v>
      </c>
      <c r="C54" s="113" t="s">
        <v>162</v>
      </c>
      <c r="D54" s="5" t="s">
        <v>89</v>
      </c>
      <c r="E54" s="6">
        <v>3250</v>
      </c>
      <c r="F54" s="7">
        <v>2985153.57</v>
      </c>
      <c r="G54" s="8">
        <f t="shared" si="1"/>
        <v>1.6292480614640628E-3</v>
      </c>
      <c r="H54" s="112"/>
    </row>
    <row r="55" spans="1:8" x14ac:dyDescent="0.25">
      <c r="A55" s="5" t="s">
        <v>441</v>
      </c>
      <c r="B55" s="5" t="s">
        <v>139</v>
      </c>
      <c r="C55" s="94" t="s">
        <v>140</v>
      </c>
      <c r="D55" s="79" t="s">
        <v>440</v>
      </c>
      <c r="E55" s="6">
        <v>460</v>
      </c>
      <c r="F55" s="7">
        <v>447966.4</v>
      </c>
      <c r="G55" s="8">
        <f t="shared" si="1"/>
        <v>2.4449274440545282E-4</v>
      </c>
      <c r="H55" s="112"/>
    </row>
    <row r="56" spans="1:8" x14ac:dyDescent="0.25">
      <c r="A56" s="5" t="s">
        <v>39</v>
      </c>
      <c r="B56" s="5" t="s">
        <v>103</v>
      </c>
      <c r="C56" s="87" t="s">
        <v>104</v>
      </c>
      <c r="D56" s="70" t="s">
        <v>62</v>
      </c>
      <c r="E56" s="6">
        <v>31000</v>
      </c>
      <c r="F56" s="7">
        <v>35264355.289999999</v>
      </c>
      <c r="G56" s="8">
        <f t="shared" si="1"/>
        <v>1.9246709138321643E-2</v>
      </c>
      <c r="H56" s="112"/>
    </row>
    <row r="57" spans="1:8" x14ac:dyDescent="0.25">
      <c r="A57" s="5" t="s">
        <v>265</v>
      </c>
      <c r="B57" s="87" t="s">
        <v>286</v>
      </c>
      <c r="C57" s="87" t="s">
        <v>287</v>
      </c>
      <c r="D57" s="87" t="s">
        <v>274</v>
      </c>
      <c r="E57" s="6">
        <v>28800</v>
      </c>
      <c r="F57" s="7">
        <v>17472096</v>
      </c>
      <c r="G57" s="8">
        <f t="shared" si="1"/>
        <v>9.5359846219616792E-3</v>
      </c>
      <c r="H57" s="112"/>
    </row>
    <row r="58" spans="1:8" ht="30" x14ac:dyDescent="0.25">
      <c r="A58" s="72" t="s">
        <v>220</v>
      </c>
      <c r="B58" s="72" t="s">
        <v>131</v>
      </c>
      <c r="C58" s="82" t="s">
        <v>132</v>
      </c>
      <c r="D58" s="72" t="s">
        <v>46</v>
      </c>
      <c r="E58" s="6">
        <v>2500</v>
      </c>
      <c r="F58" s="7">
        <v>2238625</v>
      </c>
      <c r="G58" s="8">
        <f t="shared" si="1"/>
        <v>1.2218049611414088E-3</v>
      </c>
      <c r="H58" s="112"/>
    </row>
    <row r="59" spans="1:8" x14ac:dyDescent="0.25">
      <c r="A59" s="5" t="s">
        <v>304</v>
      </c>
      <c r="B59" s="5" t="s">
        <v>195</v>
      </c>
      <c r="C59" s="71" t="s">
        <v>196</v>
      </c>
      <c r="D59" s="66" t="s">
        <v>42</v>
      </c>
      <c r="E59" s="6">
        <v>6555</v>
      </c>
      <c r="F59" s="7">
        <v>5256670.82</v>
      </c>
      <c r="G59" s="8">
        <f t="shared" si="1"/>
        <v>2.8690050754205275E-3</v>
      </c>
      <c r="H59" s="112"/>
    </row>
    <row r="60" spans="1:8" ht="30" x14ac:dyDescent="0.25">
      <c r="A60" s="5" t="s">
        <v>367</v>
      </c>
      <c r="B60" s="5" t="s">
        <v>129</v>
      </c>
      <c r="C60" s="66" t="s">
        <v>130</v>
      </c>
      <c r="D60" s="65" t="s">
        <v>365</v>
      </c>
      <c r="E60" s="6">
        <v>9900</v>
      </c>
      <c r="F60" s="7">
        <v>8457174</v>
      </c>
      <c r="G60" s="8">
        <f t="shared" si="1"/>
        <v>4.6157874366792714E-3</v>
      </c>
      <c r="H60" s="112"/>
    </row>
    <row r="61" spans="1:8" x14ac:dyDescent="0.25">
      <c r="A61" s="113" t="s">
        <v>397</v>
      </c>
      <c r="B61" s="113" t="s">
        <v>115</v>
      </c>
      <c r="C61" s="9" t="s">
        <v>116</v>
      </c>
      <c r="D61" s="113" t="s">
        <v>394</v>
      </c>
      <c r="E61" s="6">
        <v>3000</v>
      </c>
      <c r="F61" s="7">
        <v>3048450</v>
      </c>
      <c r="G61" s="8">
        <f t="shared" si="1"/>
        <v>1.6637942191262617E-3</v>
      </c>
      <c r="H61" s="112"/>
    </row>
    <row r="62" spans="1:8" x14ac:dyDescent="0.25">
      <c r="A62" s="5" t="s">
        <v>403</v>
      </c>
      <c r="B62" s="5" t="s">
        <v>159</v>
      </c>
      <c r="C62" s="9" t="s">
        <v>160</v>
      </c>
      <c r="D62" s="5" t="s">
        <v>404</v>
      </c>
      <c r="E62" s="6">
        <v>3000</v>
      </c>
      <c r="F62" s="7">
        <v>3005310</v>
      </c>
      <c r="G62" s="8">
        <f t="shared" si="1"/>
        <v>1.640249111739522E-3</v>
      </c>
      <c r="H62" s="112"/>
    </row>
    <row r="63" spans="1:8" x14ac:dyDescent="0.25">
      <c r="A63" s="5" t="s">
        <v>405</v>
      </c>
      <c r="B63" s="5" t="s">
        <v>370</v>
      </c>
      <c r="C63" s="9" t="s">
        <v>371</v>
      </c>
      <c r="D63" s="54" t="s">
        <v>406</v>
      </c>
      <c r="E63" s="6">
        <v>5000</v>
      </c>
      <c r="F63" s="7">
        <v>4996400</v>
      </c>
      <c r="G63" s="8">
        <f t="shared" si="1"/>
        <v>2.7269535129139252E-3</v>
      </c>
      <c r="H63" s="112"/>
    </row>
    <row r="64" spans="1:8" x14ac:dyDescent="0.25">
      <c r="A64" s="5" t="s">
        <v>425</v>
      </c>
      <c r="B64" s="5" t="s">
        <v>103</v>
      </c>
      <c r="C64" s="125" t="s">
        <v>104</v>
      </c>
      <c r="D64" s="32" t="s">
        <v>427</v>
      </c>
      <c r="E64" s="6">
        <v>10000</v>
      </c>
      <c r="F64" s="7">
        <v>7595800</v>
      </c>
      <c r="G64" s="8">
        <f t="shared" si="1"/>
        <v>4.145663576453365E-3</v>
      </c>
      <c r="H64" s="112"/>
    </row>
    <row r="65" spans="1:8" x14ac:dyDescent="0.25">
      <c r="A65" s="5" t="s">
        <v>418</v>
      </c>
      <c r="B65" s="5" t="s">
        <v>416</v>
      </c>
      <c r="C65" s="9" t="s">
        <v>417</v>
      </c>
      <c r="D65" s="5" t="s">
        <v>415</v>
      </c>
      <c r="E65" s="6">
        <v>4000</v>
      </c>
      <c r="F65" s="7">
        <v>3718760</v>
      </c>
      <c r="G65" s="8">
        <f t="shared" si="1"/>
        <v>2.0296384688343184E-3</v>
      </c>
      <c r="H65" s="112"/>
    </row>
    <row r="66" spans="1:8" x14ac:dyDescent="0.25">
      <c r="A66" s="72" t="s">
        <v>413</v>
      </c>
      <c r="B66" s="72" t="s">
        <v>412</v>
      </c>
      <c r="C66" s="9" t="s">
        <v>414</v>
      </c>
      <c r="D66" s="72" t="s">
        <v>407</v>
      </c>
      <c r="E66" s="6">
        <v>7033</v>
      </c>
      <c r="F66" s="7">
        <v>6580004.4699999997</v>
      </c>
      <c r="G66" s="8">
        <f t="shared" si="1"/>
        <v>3.5912589673476559E-3</v>
      </c>
      <c r="H66" s="112"/>
    </row>
    <row r="67" spans="1:8" ht="30" x14ac:dyDescent="0.25">
      <c r="A67" s="5" t="s">
        <v>410</v>
      </c>
      <c r="B67" s="5" t="s">
        <v>409</v>
      </c>
      <c r="C67" s="125" t="s">
        <v>411</v>
      </c>
      <c r="D67" s="5" t="s">
        <v>408</v>
      </c>
      <c r="E67" s="6">
        <v>8000</v>
      </c>
      <c r="F67" s="7">
        <v>7854880</v>
      </c>
      <c r="G67" s="8">
        <f t="shared" si="1"/>
        <v>4.287065208853841E-3</v>
      </c>
      <c r="H67" s="112"/>
    </row>
    <row r="68" spans="1:8" ht="30" x14ac:dyDescent="0.25">
      <c r="A68" s="5" t="s">
        <v>419</v>
      </c>
      <c r="B68" s="5" t="s">
        <v>119</v>
      </c>
      <c r="C68" s="121" t="s">
        <v>120</v>
      </c>
      <c r="D68" s="5" t="s">
        <v>420</v>
      </c>
      <c r="E68" s="6">
        <v>6250</v>
      </c>
      <c r="F68" s="7">
        <v>6116437.5</v>
      </c>
      <c r="G68" s="8">
        <f t="shared" si="1"/>
        <v>3.3382516866430761E-3</v>
      </c>
      <c r="H68" s="112"/>
    </row>
    <row r="69" spans="1:8" x14ac:dyDescent="0.25">
      <c r="A69" s="5" t="s">
        <v>445</v>
      </c>
      <c r="B69" s="5" t="s">
        <v>103</v>
      </c>
      <c r="C69" s="113" t="s">
        <v>104</v>
      </c>
      <c r="D69" s="5" t="s">
        <v>444</v>
      </c>
      <c r="E69" s="6">
        <v>15300</v>
      </c>
      <c r="F69" s="7">
        <v>16107913.4</v>
      </c>
      <c r="G69" s="8">
        <f t="shared" ref="G69:G100" si="2">F69/$F$203</f>
        <v>8.7914360403176864E-3</v>
      </c>
      <c r="H69" s="112"/>
    </row>
    <row r="70" spans="1:8" x14ac:dyDescent="0.25">
      <c r="A70" s="5" t="s">
        <v>421</v>
      </c>
      <c r="B70" s="5" t="s">
        <v>139</v>
      </c>
      <c r="C70" s="94" t="s">
        <v>140</v>
      </c>
      <c r="D70" s="5" t="s">
        <v>422</v>
      </c>
      <c r="E70" s="6">
        <v>8000</v>
      </c>
      <c r="F70" s="7">
        <v>8086000</v>
      </c>
      <c r="G70" s="8">
        <f t="shared" si="2"/>
        <v>4.4132067299299492E-3</v>
      </c>
      <c r="H70" s="112"/>
    </row>
    <row r="71" spans="1:8" ht="30" x14ac:dyDescent="0.25">
      <c r="A71" s="5" t="s">
        <v>431</v>
      </c>
      <c r="B71" s="5" t="s">
        <v>119</v>
      </c>
      <c r="C71" s="113" t="s">
        <v>120</v>
      </c>
      <c r="D71" s="54" t="s">
        <v>429</v>
      </c>
      <c r="E71" s="6">
        <v>2500</v>
      </c>
      <c r="F71" s="7">
        <v>2592750</v>
      </c>
      <c r="G71" s="8">
        <f t="shared" si="2"/>
        <v>1.4150806021550675E-3</v>
      </c>
      <c r="H71" s="112"/>
    </row>
    <row r="72" spans="1:8" x14ac:dyDescent="0.25">
      <c r="A72" s="5" t="s">
        <v>423</v>
      </c>
      <c r="B72" s="5" t="s">
        <v>370</v>
      </c>
      <c r="C72" s="9" t="s">
        <v>371</v>
      </c>
      <c r="D72" s="65" t="s">
        <v>424</v>
      </c>
      <c r="E72" s="6">
        <v>68995</v>
      </c>
      <c r="F72" s="7">
        <v>69620094.700000003</v>
      </c>
      <c r="G72" s="8">
        <f t="shared" si="2"/>
        <v>3.7997510569923371E-2</v>
      </c>
      <c r="H72" s="112"/>
    </row>
    <row r="73" spans="1:8" x14ac:dyDescent="0.25">
      <c r="A73" s="5" t="s">
        <v>433</v>
      </c>
      <c r="B73" s="5" t="s">
        <v>432</v>
      </c>
      <c r="C73" s="9" t="s">
        <v>434</v>
      </c>
      <c r="D73" s="5" t="s">
        <v>430</v>
      </c>
      <c r="E73" s="6">
        <v>2000</v>
      </c>
      <c r="F73" s="7">
        <v>1810760</v>
      </c>
      <c r="G73" s="8">
        <f t="shared" si="2"/>
        <v>9.8828323253622981E-4</v>
      </c>
      <c r="H73" s="112"/>
    </row>
    <row r="74" spans="1:8" x14ac:dyDescent="0.25">
      <c r="A74" s="66" t="s">
        <v>491</v>
      </c>
      <c r="B74" s="66" t="s">
        <v>184</v>
      </c>
      <c r="C74" s="125" t="s">
        <v>185</v>
      </c>
      <c r="D74" s="66" t="s">
        <v>492</v>
      </c>
      <c r="E74" s="6">
        <v>20000</v>
      </c>
      <c r="F74" s="7">
        <v>19860800</v>
      </c>
      <c r="G74" s="8">
        <f t="shared" si="2"/>
        <v>1.0839700250036203E-2</v>
      </c>
      <c r="H74" s="112"/>
    </row>
    <row r="75" spans="1:8" x14ac:dyDescent="0.25">
      <c r="A75" s="5" t="s">
        <v>436</v>
      </c>
      <c r="B75" s="5" t="s">
        <v>135</v>
      </c>
      <c r="C75" s="121" t="s">
        <v>136</v>
      </c>
      <c r="D75" s="70" t="s">
        <v>435</v>
      </c>
      <c r="E75" s="6">
        <v>8000</v>
      </c>
      <c r="F75" s="7">
        <v>7747280</v>
      </c>
      <c r="G75" s="8">
        <f t="shared" si="2"/>
        <v>4.228338886303697E-3</v>
      </c>
      <c r="H75" s="112"/>
    </row>
    <row r="76" spans="1:8" ht="30" x14ac:dyDescent="0.25">
      <c r="A76" s="5" t="s">
        <v>475</v>
      </c>
      <c r="B76" s="5" t="s">
        <v>476</v>
      </c>
      <c r="C76" s="9" t="s">
        <v>477</v>
      </c>
      <c r="D76" s="5" t="s">
        <v>474</v>
      </c>
      <c r="E76" s="6">
        <v>27500</v>
      </c>
      <c r="F76" s="7">
        <v>27004175</v>
      </c>
      <c r="G76" s="8">
        <f t="shared" si="2"/>
        <v>1.4738437651027218E-2</v>
      </c>
      <c r="H76" s="112"/>
    </row>
    <row r="77" spans="1:8" x14ac:dyDescent="0.25">
      <c r="A77" s="128" t="s">
        <v>465</v>
      </c>
      <c r="B77" s="128" t="s">
        <v>412</v>
      </c>
      <c r="C77" s="9" t="s">
        <v>414</v>
      </c>
      <c r="D77" s="128" t="s">
        <v>466</v>
      </c>
      <c r="E77" s="6">
        <v>2000</v>
      </c>
      <c r="F77" s="7">
        <v>1901580</v>
      </c>
      <c r="G77" s="8">
        <f t="shared" si="2"/>
        <v>1.0378513051570854E-3</v>
      </c>
      <c r="H77" s="112"/>
    </row>
    <row r="78" spans="1:8" x14ac:dyDescent="0.25">
      <c r="A78" s="5" t="s">
        <v>467</v>
      </c>
      <c r="B78" s="5" t="s">
        <v>193</v>
      </c>
      <c r="C78" s="128" t="s">
        <v>194</v>
      </c>
      <c r="D78" s="5" t="s">
        <v>468</v>
      </c>
      <c r="E78" s="6">
        <v>23000</v>
      </c>
      <c r="F78" s="7">
        <v>21372520</v>
      </c>
      <c r="G78" s="8">
        <f t="shared" si="2"/>
        <v>1.1664772334845712E-2</v>
      </c>
      <c r="H78" s="112"/>
    </row>
    <row r="79" spans="1:8" ht="30" x14ac:dyDescent="0.25">
      <c r="A79" s="5" t="s">
        <v>471</v>
      </c>
      <c r="B79" s="5" t="s">
        <v>179</v>
      </c>
      <c r="C79" s="125" t="s">
        <v>180</v>
      </c>
      <c r="D79" s="5" t="s">
        <v>470</v>
      </c>
      <c r="E79" s="6">
        <v>3000</v>
      </c>
      <c r="F79" s="7">
        <v>2693004.9</v>
      </c>
      <c r="G79" s="8">
        <f t="shared" si="2"/>
        <v>1.4697980890940304E-3</v>
      </c>
      <c r="H79" s="112"/>
    </row>
    <row r="80" spans="1:8" ht="30" x14ac:dyDescent="0.25">
      <c r="A80" s="5" t="s">
        <v>490</v>
      </c>
      <c r="B80" s="5" t="s">
        <v>149</v>
      </c>
      <c r="C80" s="121" t="s">
        <v>150</v>
      </c>
      <c r="D80" s="5" t="s">
        <v>483</v>
      </c>
      <c r="E80" s="6">
        <v>28223</v>
      </c>
      <c r="F80" s="7">
        <v>27679142.789999999</v>
      </c>
      <c r="G80" s="8">
        <f t="shared" si="2"/>
        <v>1.5106824046440764E-2</v>
      </c>
      <c r="H80" s="112"/>
    </row>
    <row r="81" spans="1:8" x14ac:dyDescent="0.25">
      <c r="A81" s="5" t="s">
        <v>498</v>
      </c>
      <c r="B81" s="5" t="s">
        <v>500</v>
      </c>
      <c r="C81" s="9" t="s">
        <v>499</v>
      </c>
      <c r="D81" s="5" t="s">
        <v>497</v>
      </c>
      <c r="E81" s="6">
        <v>10000</v>
      </c>
      <c r="F81" s="7">
        <v>9912200</v>
      </c>
      <c r="G81" s="8">
        <f t="shared" si="2"/>
        <v>5.4099168622819245E-3</v>
      </c>
      <c r="H81" s="112"/>
    </row>
    <row r="82" spans="1:8" x14ac:dyDescent="0.25">
      <c r="A82" s="5" t="s">
        <v>502</v>
      </c>
      <c r="B82" s="5" t="s">
        <v>139</v>
      </c>
      <c r="C82" s="128" t="s">
        <v>140</v>
      </c>
      <c r="D82" s="5" t="s">
        <v>503</v>
      </c>
      <c r="E82" s="6">
        <v>15000</v>
      </c>
      <c r="F82" s="7">
        <v>14450850</v>
      </c>
      <c r="G82" s="8">
        <f t="shared" si="2"/>
        <v>7.8870379017076681E-3</v>
      </c>
      <c r="H82" s="112"/>
    </row>
    <row r="83" spans="1:8" x14ac:dyDescent="0.25">
      <c r="A83" s="128" t="s">
        <v>505</v>
      </c>
      <c r="B83" s="128" t="s">
        <v>193</v>
      </c>
      <c r="C83" s="128" t="s">
        <v>194</v>
      </c>
      <c r="D83" s="128" t="s">
        <v>504</v>
      </c>
      <c r="E83" s="6">
        <v>10000</v>
      </c>
      <c r="F83" s="7">
        <v>9904300</v>
      </c>
      <c r="G83" s="8">
        <f t="shared" si="2"/>
        <v>5.4056051713140237E-3</v>
      </c>
      <c r="H83" s="112"/>
    </row>
    <row r="84" spans="1:8" ht="30" x14ac:dyDescent="0.25">
      <c r="A84" s="5" t="s">
        <v>508</v>
      </c>
      <c r="B84" s="5" t="s">
        <v>169</v>
      </c>
      <c r="C84" s="9" t="s">
        <v>170</v>
      </c>
      <c r="D84" s="5" t="s">
        <v>509</v>
      </c>
      <c r="E84" s="6">
        <v>15000</v>
      </c>
      <c r="F84" s="7">
        <v>14668050</v>
      </c>
      <c r="G84" s="8">
        <f t="shared" si="2"/>
        <v>8.0055821141416014E-3</v>
      </c>
      <c r="H84" s="112"/>
    </row>
    <row r="85" spans="1:8" ht="30" x14ac:dyDescent="0.25">
      <c r="A85" s="5" t="s">
        <v>513</v>
      </c>
      <c r="B85" s="5" t="s">
        <v>439</v>
      </c>
      <c r="C85" s="11">
        <v>1057746555812</v>
      </c>
      <c r="D85" s="5" t="s">
        <v>511</v>
      </c>
      <c r="E85" s="6">
        <v>15000</v>
      </c>
      <c r="F85" s="7">
        <v>14333550</v>
      </c>
      <c r="G85" s="8">
        <f t="shared" si="2"/>
        <v>7.8230174775893429E-3</v>
      </c>
      <c r="H85" s="112"/>
    </row>
    <row r="86" spans="1:8" x14ac:dyDescent="0.25">
      <c r="A86" s="5" t="s">
        <v>561</v>
      </c>
      <c r="B86" s="5" t="s">
        <v>103</v>
      </c>
      <c r="C86" s="128" t="s">
        <v>104</v>
      </c>
      <c r="D86" s="5" t="s">
        <v>562</v>
      </c>
      <c r="E86" s="6">
        <v>26500</v>
      </c>
      <c r="F86" s="7">
        <v>24524425</v>
      </c>
      <c r="G86" s="8">
        <f t="shared" si="2"/>
        <v>1.3385030603223137E-2</v>
      </c>
      <c r="H86" s="112"/>
    </row>
    <row r="87" spans="1:8" ht="30" x14ac:dyDescent="0.25">
      <c r="A87" s="62" t="s">
        <v>526</v>
      </c>
      <c r="B87" s="62" t="s">
        <v>169</v>
      </c>
      <c r="C87" s="128" t="s">
        <v>170</v>
      </c>
      <c r="D87" s="62" t="s">
        <v>527</v>
      </c>
      <c r="E87" s="6">
        <v>12000</v>
      </c>
      <c r="F87" s="7">
        <v>11212920</v>
      </c>
      <c r="G87" s="8">
        <f t="shared" si="2"/>
        <v>6.1198285933918035E-3</v>
      </c>
      <c r="H87" s="112"/>
    </row>
    <row r="88" spans="1:8" x14ac:dyDescent="0.25">
      <c r="A88" s="5" t="s">
        <v>524</v>
      </c>
      <c r="B88" s="5" t="s">
        <v>167</v>
      </c>
      <c r="C88" s="125" t="s">
        <v>168</v>
      </c>
      <c r="D88" s="5" t="s">
        <v>525</v>
      </c>
      <c r="E88" s="6">
        <v>11000</v>
      </c>
      <c r="F88" s="7">
        <v>10239680</v>
      </c>
      <c r="G88" s="8">
        <f t="shared" si="2"/>
        <v>5.5886500974930871E-3</v>
      </c>
      <c r="H88" s="112"/>
    </row>
    <row r="89" spans="1:8" x14ac:dyDescent="0.25">
      <c r="A89" s="5" t="s">
        <v>530</v>
      </c>
      <c r="B89" s="5" t="s">
        <v>165</v>
      </c>
      <c r="C89" s="121" t="s">
        <v>166</v>
      </c>
      <c r="D89" s="5" t="s">
        <v>529</v>
      </c>
      <c r="E89" s="6">
        <v>13000</v>
      </c>
      <c r="F89" s="7">
        <v>12257700</v>
      </c>
      <c r="G89" s="8">
        <f t="shared" si="2"/>
        <v>6.6900524528150304E-3</v>
      </c>
      <c r="H89" s="112"/>
    </row>
    <row r="90" spans="1:8" x14ac:dyDescent="0.25">
      <c r="A90" s="5" t="s">
        <v>521</v>
      </c>
      <c r="B90" s="5" t="s">
        <v>522</v>
      </c>
      <c r="C90" s="9" t="s">
        <v>523</v>
      </c>
      <c r="D90" s="5" t="s">
        <v>520</v>
      </c>
      <c r="E90" s="39">
        <v>7000</v>
      </c>
      <c r="F90" s="7">
        <v>6859300</v>
      </c>
      <c r="G90" s="8">
        <f t="shared" si="2"/>
        <v>3.7436939058383008E-3</v>
      </c>
      <c r="H90" s="112"/>
    </row>
    <row r="91" spans="1:8" x14ac:dyDescent="0.25">
      <c r="A91" s="5" t="s">
        <v>538</v>
      </c>
      <c r="B91" s="5" t="s">
        <v>500</v>
      </c>
      <c r="C91" s="9" t="s">
        <v>499</v>
      </c>
      <c r="D91" s="5" t="s">
        <v>537</v>
      </c>
      <c r="E91" s="6">
        <v>9000</v>
      </c>
      <c r="F91" s="7">
        <v>8933400</v>
      </c>
      <c r="G91" s="8">
        <f t="shared" si="2"/>
        <v>4.8757038091956726E-3</v>
      </c>
      <c r="H91" s="112"/>
    </row>
    <row r="92" spans="1:8" x14ac:dyDescent="0.25">
      <c r="A92" s="87" t="s">
        <v>540</v>
      </c>
      <c r="B92" s="87" t="s">
        <v>541</v>
      </c>
      <c r="C92" s="9" t="s">
        <v>542</v>
      </c>
      <c r="D92" s="87" t="s">
        <v>539</v>
      </c>
      <c r="E92" s="6">
        <v>4000</v>
      </c>
      <c r="F92" s="7">
        <v>3898760</v>
      </c>
      <c r="G92" s="8">
        <f t="shared" si="2"/>
        <v>2.12787952886244E-3</v>
      </c>
      <c r="H92" s="112"/>
    </row>
    <row r="93" spans="1:8" x14ac:dyDescent="0.25">
      <c r="A93" s="72" t="s">
        <v>557</v>
      </c>
      <c r="B93" s="72" t="s">
        <v>531</v>
      </c>
      <c r="C93" s="9" t="s">
        <v>192</v>
      </c>
      <c r="D93" s="72" t="s">
        <v>556</v>
      </c>
      <c r="E93" s="6">
        <v>4000</v>
      </c>
      <c r="F93" s="7">
        <v>3738960</v>
      </c>
      <c r="G93" s="8">
        <f t="shared" si="2"/>
        <v>2.0406632989041409E-3</v>
      </c>
      <c r="H93" s="112"/>
    </row>
    <row r="94" spans="1:8" ht="30" x14ac:dyDescent="0.25">
      <c r="A94" s="91" t="s">
        <v>558</v>
      </c>
      <c r="B94" s="91" t="s">
        <v>149</v>
      </c>
      <c r="C94" s="128" t="s">
        <v>150</v>
      </c>
      <c r="D94" s="91" t="s">
        <v>549</v>
      </c>
      <c r="E94" s="6">
        <v>15000</v>
      </c>
      <c r="F94" s="7">
        <v>15183600</v>
      </c>
      <c r="G94" s="8">
        <f t="shared" si="2"/>
        <v>8.2869608835721455E-3</v>
      </c>
      <c r="H94" s="112"/>
    </row>
    <row r="95" spans="1:8" x14ac:dyDescent="0.25">
      <c r="A95" s="72" t="s">
        <v>550</v>
      </c>
      <c r="B95" s="72" t="s">
        <v>184</v>
      </c>
      <c r="C95" s="128" t="s">
        <v>185</v>
      </c>
      <c r="D95" s="72" t="s">
        <v>551</v>
      </c>
      <c r="E95" s="6">
        <v>18000</v>
      </c>
      <c r="F95" s="7">
        <v>17018460</v>
      </c>
      <c r="G95" s="8">
        <f t="shared" si="2"/>
        <v>9.2883975024788071E-3</v>
      </c>
      <c r="H95" s="112"/>
    </row>
    <row r="96" spans="1:8" x14ac:dyDescent="0.25">
      <c r="A96" s="5" t="s">
        <v>611</v>
      </c>
      <c r="B96" s="5" t="s">
        <v>103</v>
      </c>
      <c r="C96" s="125" t="s">
        <v>104</v>
      </c>
      <c r="D96" s="5" t="s">
        <v>610</v>
      </c>
      <c r="E96" s="6">
        <v>6000</v>
      </c>
      <c r="F96" s="7">
        <v>5110980</v>
      </c>
      <c r="G96" s="8">
        <f t="shared" si="2"/>
        <v>2.7894894054584928E-3</v>
      </c>
      <c r="H96" s="112"/>
    </row>
    <row r="97" spans="1:8" ht="30" x14ac:dyDescent="0.25">
      <c r="A97" s="5" t="s">
        <v>574</v>
      </c>
      <c r="B97" s="5" t="s">
        <v>169</v>
      </c>
      <c r="C97" s="121" t="s">
        <v>170</v>
      </c>
      <c r="D97" s="5" t="s">
        <v>573</v>
      </c>
      <c r="E97" s="6">
        <v>20000</v>
      </c>
      <c r="F97" s="7">
        <v>19244000</v>
      </c>
      <c r="G97" s="8">
        <f t="shared" si="2"/>
        <v>1.0503060884339839E-2</v>
      </c>
      <c r="H97" s="112"/>
    </row>
    <row r="98" spans="1:8" x14ac:dyDescent="0.25">
      <c r="A98" s="5" t="s">
        <v>571</v>
      </c>
      <c r="B98" s="5" t="s">
        <v>570</v>
      </c>
      <c r="C98" s="9" t="s">
        <v>572</v>
      </c>
      <c r="D98" s="5" t="s">
        <v>569</v>
      </c>
      <c r="E98" s="39">
        <v>10000</v>
      </c>
      <c r="F98" s="7">
        <v>9526200</v>
      </c>
      <c r="G98" s="8">
        <f t="shared" si="2"/>
        <v>5.1992443668882858E-3</v>
      </c>
      <c r="H98" s="112"/>
    </row>
    <row r="99" spans="1:8" x14ac:dyDescent="0.25">
      <c r="A99" s="70" t="s">
        <v>568</v>
      </c>
      <c r="B99" s="70" t="s">
        <v>500</v>
      </c>
      <c r="C99" s="9" t="s">
        <v>499</v>
      </c>
      <c r="D99" s="70" t="s">
        <v>567</v>
      </c>
      <c r="E99" s="6">
        <v>10000</v>
      </c>
      <c r="F99" s="7">
        <v>9517600</v>
      </c>
      <c r="G99" s="8">
        <f t="shared" si="2"/>
        <v>5.1945506273536092E-3</v>
      </c>
      <c r="H99" s="112"/>
    </row>
    <row r="100" spans="1:8" ht="30" x14ac:dyDescent="0.25">
      <c r="A100" s="5" t="s">
        <v>595</v>
      </c>
      <c r="B100" s="5" t="s">
        <v>129</v>
      </c>
      <c r="C100" s="128" t="s">
        <v>130</v>
      </c>
      <c r="D100" s="5" t="s">
        <v>594</v>
      </c>
      <c r="E100" s="6">
        <v>64177</v>
      </c>
      <c r="F100" s="7">
        <v>65059433.75</v>
      </c>
      <c r="G100" s="8">
        <f t="shared" si="2"/>
        <v>3.5508376313496369E-2</v>
      </c>
      <c r="H100" s="112"/>
    </row>
    <row r="101" spans="1:8" x14ac:dyDescent="0.25">
      <c r="A101" s="91" t="s">
        <v>640</v>
      </c>
      <c r="B101" s="91" t="s">
        <v>103</v>
      </c>
      <c r="C101" s="128" t="s">
        <v>104</v>
      </c>
      <c r="D101" s="91" t="s">
        <v>639</v>
      </c>
      <c r="E101" s="6">
        <v>10550</v>
      </c>
      <c r="F101" s="7">
        <v>10363687</v>
      </c>
      <c r="G101" s="8">
        <f t="shared" ref="G101:G132" si="3">F101/$F$203</f>
        <v>5.6563310926647939E-3</v>
      </c>
      <c r="H101" s="112"/>
    </row>
    <row r="102" spans="1:8" x14ac:dyDescent="0.25">
      <c r="A102" s="71" t="s">
        <v>605</v>
      </c>
      <c r="B102" s="71" t="s">
        <v>153</v>
      </c>
      <c r="C102" s="125" t="s">
        <v>154</v>
      </c>
      <c r="D102" s="71" t="s">
        <v>604</v>
      </c>
      <c r="E102" s="6">
        <v>8566</v>
      </c>
      <c r="F102" s="7">
        <v>8661253.9199999999</v>
      </c>
      <c r="G102" s="8">
        <f t="shared" si="3"/>
        <v>4.727170923741795E-3</v>
      </c>
      <c r="H102" s="112"/>
    </row>
    <row r="103" spans="1:8" x14ac:dyDescent="0.25">
      <c r="A103" s="79" t="s">
        <v>612</v>
      </c>
      <c r="B103" s="79" t="s">
        <v>193</v>
      </c>
      <c r="C103" s="121" t="s">
        <v>194</v>
      </c>
      <c r="D103" s="79" t="s">
        <v>606</v>
      </c>
      <c r="E103" s="6">
        <v>10200</v>
      </c>
      <c r="F103" s="7">
        <v>10263240</v>
      </c>
      <c r="G103" s="8">
        <f t="shared" si="3"/>
        <v>5.6015087606834345E-3</v>
      </c>
      <c r="H103" s="112"/>
    </row>
    <row r="104" spans="1:8" ht="30" x14ac:dyDescent="0.25">
      <c r="A104" s="79" t="s">
        <v>634</v>
      </c>
      <c r="B104" s="79" t="s">
        <v>342</v>
      </c>
      <c r="C104" s="87" t="s">
        <v>183</v>
      </c>
      <c r="D104" s="79" t="s">
        <v>633</v>
      </c>
      <c r="E104" s="6">
        <v>30000</v>
      </c>
      <c r="F104" s="7">
        <v>30926700</v>
      </c>
      <c r="G104" s="8">
        <f t="shared" si="3"/>
        <v>1.6879287728731703E-2</v>
      </c>
      <c r="H104" s="112"/>
    </row>
    <row r="105" spans="1:8" ht="30" x14ac:dyDescent="0.25">
      <c r="A105" s="72" t="s">
        <v>653</v>
      </c>
      <c r="B105" s="72" t="s">
        <v>476</v>
      </c>
      <c r="C105" s="9" t="s">
        <v>477</v>
      </c>
      <c r="D105" s="72" t="s">
        <v>652</v>
      </c>
      <c r="E105" s="6">
        <v>15000</v>
      </c>
      <c r="F105" s="7">
        <v>15119700</v>
      </c>
      <c r="G105" s="8">
        <f t="shared" si="3"/>
        <v>8.2520853072621629E-3</v>
      </c>
      <c r="H105" s="112"/>
    </row>
    <row r="106" spans="1:8" ht="30" x14ac:dyDescent="0.25">
      <c r="A106" s="128" t="s">
        <v>655</v>
      </c>
      <c r="B106" s="128" t="s">
        <v>342</v>
      </c>
      <c r="C106" s="128" t="s">
        <v>183</v>
      </c>
      <c r="D106" s="128" t="s">
        <v>654</v>
      </c>
      <c r="E106" s="6">
        <v>7000</v>
      </c>
      <c r="F106" s="7">
        <v>7051030</v>
      </c>
      <c r="G106" s="8">
        <f t="shared" si="3"/>
        <v>3.8483370082782547E-3</v>
      </c>
      <c r="H106" s="112"/>
    </row>
    <row r="107" spans="1:8" x14ac:dyDescent="0.25">
      <c r="A107" s="91" t="s">
        <v>667</v>
      </c>
      <c r="B107" s="91" t="s">
        <v>500</v>
      </c>
      <c r="C107" s="9" t="s">
        <v>499</v>
      </c>
      <c r="D107" s="91" t="s">
        <v>666</v>
      </c>
      <c r="E107" s="6">
        <v>2000</v>
      </c>
      <c r="F107" s="7">
        <v>2019440</v>
      </c>
      <c r="G107" s="8">
        <f t="shared" si="3"/>
        <v>1.1021773681288321E-3</v>
      </c>
      <c r="H107" s="112"/>
    </row>
    <row r="108" spans="1:8" ht="16.5" customHeight="1" x14ac:dyDescent="0.25">
      <c r="A108" s="5" t="s">
        <v>199</v>
      </c>
      <c r="B108" s="5"/>
      <c r="C108" s="5"/>
      <c r="D108" s="5"/>
      <c r="E108" s="6"/>
      <c r="F108" s="7">
        <f>SUM(F5:F107)</f>
        <v>1355313112.25</v>
      </c>
      <c r="G108" s="8">
        <f t="shared" si="3"/>
        <v>0.73970776009695827</v>
      </c>
      <c r="H108" s="112"/>
    </row>
    <row r="109" spans="1:8" ht="16.5" customHeight="1" x14ac:dyDescent="0.25">
      <c r="A109" s="13"/>
      <c r="B109" s="13"/>
      <c r="C109" s="13"/>
      <c r="D109" s="13"/>
      <c r="E109" s="14"/>
      <c r="F109" s="15"/>
      <c r="G109" s="16"/>
      <c r="H109" s="112"/>
    </row>
    <row r="110" spans="1:8" ht="16.5" customHeight="1" x14ac:dyDescent="0.25">
      <c r="A110" s="17" t="s">
        <v>308</v>
      </c>
      <c r="B110" s="13"/>
      <c r="C110" s="13"/>
      <c r="D110" s="13"/>
      <c r="E110" s="14"/>
      <c r="F110" s="15"/>
      <c r="G110" s="16"/>
      <c r="H110" s="112"/>
    </row>
    <row r="111" spans="1:8" ht="45" x14ac:dyDescent="0.25">
      <c r="A111" s="5" t="s">
        <v>0</v>
      </c>
      <c r="B111" s="5" t="s">
        <v>20</v>
      </c>
      <c r="C111" s="5" t="s">
        <v>1</v>
      </c>
      <c r="D111" s="5" t="s">
        <v>22</v>
      </c>
      <c r="E111" s="5" t="s">
        <v>10</v>
      </c>
      <c r="F111" s="5" t="s">
        <v>6</v>
      </c>
      <c r="G111" s="5" t="s">
        <v>306</v>
      </c>
      <c r="H111" s="112"/>
    </row>
    <row r="112" spans="1:8" ht="30" x14ac:dyDescent="0.25">
      <c r="A112" s="5" t="s">
        <v>254</v>
      </c>
      <c r="B112" s="5" t="s">
        <v>186</v>
      </c>
      <c r="C112" s="5" t="s">
        <v>187</v>
      </c>
      <c r="D112" s="5" t="s">
        <v>94</v>
      </c>
      <c r="E112" s="6">
        <v>5</v>
      </c>
      <c r="F112" s="7">
        <v>356.55</v>
      </c>
      <c r="G112" s="8">
        <f t="shared" ref="G112:G125" si="4">F112/$F$203</f>
        <v>1.9459916640570411E-7</v>
      </c>
      <c r="H112" s="112"/>
    </row>
    <row r="113" spans="1:8" ht="30" x14ac:dyDescent="0.25">
      <c r="A113" s="5" t="s">
        <v>255</v>
      </c>
      <c r="B113" s="5" t="s">
        <v>149</v>
      </c>
      <c r="C113" s="5" t="s">
        <v>150</v>
      </c>
      <c r="D113" s="5" t="s">
        <v>96</v>
      </c>
      <c r="E113" s="6">
        <v>390</v>
      </c>
      <c r="F113" s="7">
        <v>5680740</v>
      </c>
      <c r="G113" s="8">
        <f t="shared" si="4"/>
        <v>3.1004551074675065E-3</v>
      </c>
      <c r="H113" s="112"/>
    </row>
    <row r="114" spans="1:8" x14ac:dyDescent="0.25">
      <c r="A114" s="5" t="s">
        <v>258</v>
      </c>
      <c r="B114" s="5" t="s">
        <v>157</v>
      </c>
      <c r="C114" s="5" t="s">
        <v>158</v>
      </c>
      <c r="D114" s="5" t="s">
        <v>98</v>
      </c>
      <c r="E114" s="6">
        <v>25000</v>
      </c>
      <c r="F114" s="7">
        <v>7271250</v>
      </c>
      <c r="G114" s="8">
        <f t="shared" si="4"/>
        <v>3.9685294873859937E-3</v>
      </c>
      <c r="H114" s="112"/>
    </row>
    <row r="115" spans="1:8" ht="30" x14ac:dyDescent="0.25">
      <c r="A115" s="5" t="s">
        <v>257</v>
      </c>
      <c r="B115" s="5" t="s">
        <v>190</v>
      </c>
      <c r="C115" s="5" t="s">
        <v>191</v>
      </c>
      <c r="D115" s="5" t="s">
        <v>97</v>
      </c>
      <c r="E115" s="6">
        <v>1740</v>
      </c>
      <c r="F115" s="7">
        <v>12837720</v>
      </c>
      <c r="G115" s="8">
        <f t="shared" si="4"/>
        <v>7.0066178952456473E-3</v>
      </c>
      <c r="H115" s="112"/>
    </row>
    <row r="116" spans="1:8" x14ac:dyDescent="0.25">
      <c r="A116" s="5" t="s">
        <v>261</v>
      </c>
      <c r="B116" s="5" t="s">
        <v>294</v>
      </c>
      <c r="C116" s="5" t="s">
        <v>295</v>
      </c>
      <c r="D116" s="5" t="s">
        <v>284</v>
      </c>
      <c r="E116" s="6">
        <v>43</v>
      </c>
      <c r="F116" s="7">
        <v>2664.5</v>
      </c>
      <c r="G116" s="8">
        <f t="shared" si="4"/>
        <v>1.4542405802496103E-6</v>
      </c>
      <c r="H116" s="112"/>
    </row>
    <row r="117" spans="1:8" ht="16.5" customHeight="1" x14ac:dyDescent="0.25">
      <c r="A117" s="5" t="s">
        <v>264</v>
      </c>
      <c r="B117" s="5" t="s">
        <v>184</v>
      </c>
      <c r="C117" s="5" t="s">
        <v>185</v>
      </c>
      <c r="D117" s="5" t="s">
        <v>101</v>
      </c>
      <c r="E117" s="6">
        <v>55000</v>
      </c>
      <c r="F117" s="7">
        <v>16069900</v>
      </c>
      <c r="G117" s="8">
        <f t="shared" si="4"/>
        <v>8.7706889474772811E-3</v>
      </c>
      <c r="H117" s="112"/>
    </row>
    <row r="118" spans="1:8" ht="30" x14ac:dyDescent="0.25">
      <c r="A118" s="5" t="s">
        <v>262</v>
      </c>
      <c r="B118" s="5" t="s">
        <v>175</v>
      </c>
      <c r="C118" s="5" t="s">
        <v>176</v>
      </c>
      <c r="D118" s="5" t="s">
        <v>102</v>
      </c>
      <c r="E118" s="6">
        <v>4200</v>
      </c>
      <c r="F118" s="7">
        <v>3018540</v>
      </c>
      <c r="G118" s="8">
        <f t="shared" si="4"/>
        <v>1.6474698296515889E-3</v>
      </c>
      <c r="H118" s="112"/>
    </row>
    <row r="119" spans="1:8" ht="30" x14ac:dyDescent="0.25">
      <c r="A119" s="5" t="s">
        <v>381</v>
      </c>
      <c r="B119" s="5" t="s">
        <v>380</v>
      </c>
      <c r="C119" s="5" t="s">
        <v>383</v>
      </c>
      <c r="D119" s="5" t="s">
        <v>378</v>
      </c>
      <c r="E119" s="6">
        <v>6900</v>
      </c>
      <c r="F119" s="7">
        <v>1381932</v>
      </c>
      <c r="G119" s="8">
        <f t="shared" si="4"/>
        <v>7.5423591425990034E-4</v>
      </c>
      <c r="H119" s="112"/>
    </row>
    <row r="120" spans="1:8" ht="16.5" customHeight="1" x14ac:dyDescent="0.25">
      <c r="A120" s="5" t="s">
        <v>382</v>
      </c>
      <c r="B120" s="5" t="s">
        <v>171</v>
      </c>
      <c r="C120" s="5" t="s">
        <v>172</v>
      </c>
      <c r="D120" s="5" t="s">
        <v>379</v>
      </c>
      <c r="E120" s="6">
        <v>1000</v>
      </c>
      <c r="F120" s="7">
        <v>1649200</v>
      </c>
      <c r="G120" s="8">
        <f t="shared" si="4"/>
        <v>9.0010642332432255E-4</v>
      </c>
      <c r="H120" s="112"/>
    </row>
    <row r="121" spans="1:8" ht="30" x14ac:dyDescent="0.25">
      <c r="A121" s="5" t="s">
        <v>402</v>
      </c>
      <c r="B121" s="5" t="s">
        <v>401</v>
      </c>
      <c r="C121" s="18">
        <v>1027402166835</v>
      </c>
      <c r="D121" s="5" t="s">
        <v>400</v>
      </c>
      <c r="E121" s="6">
        <v>22000</v>
      </c>
      <c r="F121" s="7">
        <v>1206480</v>
      </c>
      <c r="G121" s="8">
        <f t="shared" si="4"/>
        <v>6.5847707834848935E-4</v>
      </c>
      <c r="H121" s="112"/>
    </row>
    <row r="122" spans="1:8" ht="30" x14ac:dyDescent="0.25">
      <c r="A122" s="5" t="s">
        <v>259</v>
      </c>
      <c r="B122" s="5" t="s">
        <v>163</v>
      </c>
      <c r="C122" s="5" t="s">
        <v>164</v>
      </c>
      <c r="D122" s="5" t="s">
        <v>100</v>
      </c>
      <c r="E122" s="6">
        <v>2704</v>
      </c>
      <c r="F122" s="7">
        <v>1562912</v>
      </c>
      <c r="G122" s="8">
        <f t="shared" si="4"/>
        <v>8.530118422815083E-4</v>
      </c>
      <c r="H122" s="112"/>
    </row>
    <row r="123" spans="1:8" x14ac:dyDescent="0.25">
      <c r="A123" s="5" t="s">
        <v>438</v>
      </c>
      <c r="B123" s="5" t="s">
        <v>165</v>
      </c>
      <c r="C123" s="5" t="s">
        <v>166</v>
      </c>
      <c r="D123" s="5" t="s">
        <v>437</v>
      </c>
      <c r="E123" s="6">
        <v>20</v>
      </c>
      <c r="F123" s="7">
        <v>220040</v>
      </c>
      <c r="G123" s="8">
        <f t="shared" si="4"/>
        <v>1.2009423804771036E-4</v>
      </c>
      <c r="H123" s="112"/>
    </row>
    <row r="124" spans="1:8" ht="30" x14ac:dyDescent="0.25">
      <c r="A124" s="5" t="s">
        <v>263</v>
      </c>
      <c r="B124" s="5" t="s">
        <v>296</v>
      </c>
      <c r="C124" s="5" t="s">
        <v>297</v>
      </c>
      <c r="D124" s="5" t="s">
        <v>285</v>
      </c>
      <c r="E124" s="6">
        <v>3</v>
      </c>
      <c r="F124" s="7">
        <v>598.5</v>
      </c>
      <c r="G124" s="8">
        <f t="shared" si="4"/>
        <v>3.2665152459350413E-7</v>
      </c>
      <c r="H124" s="112"/>
    </row>
    <row r="125" spans="1:8" ht="16.5" customHeight="1" x14ac:dyDescent="0.25">
      <c r="A125" s="5" t="s">
        <v>199</v>
      </c>
      <c r="B125" s="5"/>
      <c r="C125" s="5"/>
      <c r="D125" s="5"/>
      <c r="E125" s="6"/>
      <c r="F125" s="7">
        <f>SUM(F112:F124)</f>
        <v>50902333.549999997</v>
      </c>
      <c r="G125" s="8">
        <f t="shared" si="4"/>
        <v>2.7781662254761193E-2</v>
      </c>
    </row>
    <row r="127" spans="1:8" x14ac:dyDescent="0.25">
      <c r="A127" s="3" t="s">
        <v>309</v>
      </c>
    </row>
    <row r="128" spans="1:8" ht="45" customHeight="1" x14ac:dyDescent="0.25">
      <c r="A128" s="5" t="s">
        <v>3</v>
      </c>
      <c r="B128" s="5" t="s">
        <v>1</v>
      </c>
      <c r="C128" s="5" t="s">
        <v>317</v>
      </c>
      <c r="D128" s="5" t="s">
        <v>7</v>
      </c>
      <c r="E128" s="5" t="s">
        <v>5</v>
      </c>
      <c r="F128" s="5" t="s">
        <v>12</v>
      </c>
      <c r="G128" s="5" t="s">
        <v>306</v>
      </c>
    </row>
    <row r="129" spans="1:8" ht="16.5" customHeight="1" x14ac:dyDescent="0.25">
      <c r="A129" s="121" t="s">
        <v>201</v>
      </c>
      <c r="B129" s="11">
        <v>1027700167110</v>
      </c>
      <c r="C129" s="55" t="s">
        <v>649</v>
      </c>
      <c r="D129" s="56">
        <v>45393</v>
      </c>
      <c r="E129" s="2">
        <v>10000000</v>
      </c>
      <c r="F129" s="57">
        <v>10220232.24</v>
      </c>
      <c r="G129" s="58">
        <f t="shared" ref="G129:G139" si="5">F129/$F$203</f>
        <v>5.5780358277287955E-3</v>
      </c>
    </row>
    <row r="130" spans="1:8" ht="16.5" customHeight="1" x14ac:dyDescent="0.25">
      <c r="A130" s="121" t="s">
        <v>201</v>
      </c>
      <c r="B130" s="11">
        <v>1027700167110</v>
      </c>
      <c r="C130" s="55" t="s">
        <v>650</v>
      </c>
      <c r="D130" s="56">
        <v>45377</v>
      </c>
      <c r="E130" s="2">
        <v>13500000</v>
      </c>
      <c r="F130" s="57">
        <v>13701785.66</v>
      </c>
      <c r="G130" s="58">
        <f t="shared" si="5"/>
        <v>7.4782108195361949E-3</v>
      </c>
    </row>
    <row r="131" spans="1:8" ht="16.5" customHeight="1" x14ac:dyDescent="0.25">
      <c r="A131" s="121" t="s">
        <v>608</v>
      </c>
      <c r="B131" s="11">
        <v>1027739609391</v>
      </c>
      <c r="C131" s="55" t="s">
        <v>669</v>
      </c>
      <c r="D131" s="56">
        <v>45439</v>
      </c>
      <c r="E131" s="2">
        <v>10000000</v>
      </c>
      <c r="F131" s="57">
        <v>10096990.939999999</v>
      </c>
      <c r="G131" s="58">
        <f t="shared" si="5"/>
        <v>5.510772739110774E-3</v>
      </c>
      <c r="H131" s="112"/>
    </row>
    <row r="132" spans="1:8" ht="16.5" customHeight="1" x14ac:dyDescent="0.25">
      <c r="A132" s="121" t="s">
        <v>201</v>
      </c>
      <c r="B132" s="11">
        <v>1027700167110</v>
      </c>
      <c r="C132" s="55" t="s">
        <v>635</v>
      </c>
      <c r="D132" s="56">
        <v>45377</v>
      </c>
      <c r="E132" s="2">
        <v>7400000</v>
      </c>
      <c r="F132" s="57">
        <v>7610992.8799999999</v>
      </c>
      <c r="G132" s="58">
        <f t="shared" si="5"/>
        <v>4.1539556022093648E-3</v>
      </c>
      <c r="H132" s="112"/>
    </row>
    <row r="133" spans="1:8" ht="16.5" customHeight="1" x14ac:dyDescent="0.25">
      <c r="A133" s="59" t="s">
        <v>608</v>
      </c>
      <c r="B133" s="60">
        <v>1027739609391</v>
      </c>
      <c r="C133" s="55" t="s">
        <v>636</v>
      </c>
      <c r="D133" s="56">
        <v>45376</v>
      </c>
      <c r="E133" s="2">
        <v>17200000</v>
      </c>
      <c r="F133" s="57">
        <v>17715000.370000001</v>
      </c>
      <c r="G133" s="58">
        <f t="shared" si="5"/>
        <v>9.6685578597075859E-3</v>
      </c>
      <c r="H133" s="112"/>
    </row>
    <row r="134" spans="1:8" ht="16.5" customHeight="1" x14ac:dyDescent="0.25">
      <c r="A134" s="121" t="s">
        <v>608</v>
      </c>
      <c r="B134" s="11">
        <v>1027739609391</v>
      </c>
      <c r="C134" s="55" t="s">
        <v>670</v>
      </c>
      <c r="D134" s="56">
        <v>45407</v>
      </c>
      <c r="E134" s="2">
        <v>20000000</v>
      </c>
      <c r="F134" s="57">
        <v>20187622.949999999</v>
      </c>
      <c r="G134" s="58">
        <f t="shared" si="5"/>
        <v>1.1018074878089078E-2</v>
      </c>
    </row>
    <row r="135" spans="1:8" ht="16.5" customHeight="1" x14ac:dyDescent="0.25">
      <c r="A135" s="59" t="s">
        <v>119</v>
      </c>
      <c r="B135" s="60">
        <v>1027700342890</v>
      </c>
      <c r="C135" s="115" t="s">
        <v>637</v>
      </c>
      <c r="D135" s="116">
        <v>45377</v>
      </c>
      <c r="E135" s="117">
        <v>17500000</v>
      </c>
      <c r="F135" s="117">
        <v>17967586.129999999</v>
      </c>
      <c r="G135" s="58">
        <f t="shared" si="5"/>
        <v>9.8064150419876327E-3</v>
      </c>
      <c r="H135" s="112"/>
    </row>
    <row r="136" spans="1:8" ht="16.5" customHeight="1" x14ac:dyDescent="0.25">
      <c r="A136" s="121" t="s">
        <v>201</v>
      </c>
      <c r="B136" s="11">
        <v>1027700167110</v>
      </c>
      <c r="C136" s="55" t="s">
        <v>638</v>
      </c>
      <c r="D136" s="56">
        <v>45362</v>
      </c>
      <c r="E136" s="57">
        <v>18000000</v>
      </c>
      <c r="F136" s="57">
        <v>18514731.68</v>
      </c>
      <c r="G136" s="58">
        <f t="shared" si="5"/>
        <v>1.0105038146552465E-2</v>
      </c>
      <c r="H136" s="112"/>
    </row>
    <row r="137" spans="1:8" ht="16.5" customHeight="1" x14ac:dyDescent="0.25">
      <c r="A137" s="59" t="s">
        <v>608</v>
      </c>
      <c r="B137" s="11">
        <v>1027739609391</v>
      </c>
      <c r="C137" s="55" t="s">
        <v>671</v>
      </c>
      <c r="D137" s="56">
        <v>45419</v>
      </c>
      <c r="E137" s="57">
        <v>33500000</v>
      </c>
      <c r="F137" s="57">
        <v>33815229.509999998</v>
      </c>
      <c r="G137" s="58">
        <f t="shared" si="5"/>
        <v>1.8455799956425649E-2</v>
      </c>
    </row>
    <row r="138" spans="1:8" ht="16.5" customHeight="1" x14ac:dyDescent="0.25">
      <c r="A138" s="59" t="s">
        <v>668</v>
      </c>
      <c r="B138" s="11">
        <v>1027739460737</v>
      </c>
      <c r="C138" s="55" t="s">
        <v>672</v>
      </c>
      <c r="D138" s="56">
        <v>45512</v>
      </c>
      <c r="E138" s="57">
        <v>42500000</v>
      </c>
      <c r="F138" s="57">
        <v>42748110.229999997</v>
      </c>
      <c r="G138" s="58">
        <f t="shared" si="5"/>
        <v>2.3331220351078815E-2</v>
      </c>
    </row>
    <row r="139" spans="1:8" ht="17.25" customHeight="1" x14ac:dyDescent="0.25">
      <c r="A139" s="5" t="s">
        <v>199</v>
      </c>
      <c r="B139" s="5"/>
      <c r="C139" s="5"/>
      <c r="D139" s="5"/>
      <c r="E139" s="6"/>
      <c r="F139" s="7">
        <f>SUM(F129:F138)</f>
        <v>192578282.58999997</v>
      </c>
      <c r="G139" s="8">
        <f t="shared" si="5"/>
        <v>0.10510608122242635</v>
      </c>
      <c r="H139" s="42"/>
    </row>
    <row r="141" spans="1:8" x14ac:dyDescent="0.25">
      <c r="A141" s="3" t="s">
        <v>310</v>
      </c>
    </row>
    <row r="142" spans="1:8" ht="58.5" customHeight="1" x14ac:dyDescent="0.25">
      <c r="A142" s="5" t="s">
        <v>11</v>
      </c>
      <c r="B142" s="5" t="s">
        <v>8</v>
      </c>
      <c r="C142" s="5" t="s">
        <v>9</v>
      </c>
      <c r="D142" s="5" t="s">
        <v>17</v>
      </c>
      <c r="E142" s="5" t="s">
        <v>10</v>
      </c>
      <c r="F142" s="5" t="s">
        <v>6</v>
      </c>
      <c r="G142" s="5" t="s">
        <v>306</v>
      </c>
    </row>
    <row r="143" spans="1:8" ht="45" hidden="1" customHeight="1" x14ac:dyDescent="0.25">
      <c r="A143" s="5"/>
      <c r="B143" s="5"/>
      <c r="C143" s="5"/>
      <c r="D143" s="5"/>
      <c r="E143" s="20"/>
      <c r="F143" s="7"/>
      <c r="G143" s="8">
        <f>F143/$F$203</f>
        <v>0</v>
      </c>
    </row>
    <row r="144" spans="1:8" ht="17.25" customHeight="1" x14ac:dyDescent="0.25">
      <c r="A144" s="5" t="s">
        <v>199</v>
      </c>
      <c r="B144" s="5"/>
      <c r="C144" s="5"/>
      <c r="D144" s="5"/>
      <c r="E144" s="6"/>
      <c r="F144" s="7"/>
      <c r="G144" s="8">
        <f>F144/$F$203</f>
        <v>0</v>
      </c>
    </row>
    <row r="146" spans="1:23" x14ac:dyDescent="0.25">
      <c r="A146" s="3" t="s">
        <v>311</v>
      </c>
    </row>
    <row r="147" spans="1:23" ht="42.75" customHeight="1" x14ac:dyDescent="0.25">
      <c r="A147" s="5" t="s">
        <v>15</v>
      </c>
      <c r="B147" s="5" t="s">
        <v>14</v>
      </c>
      <c r="C147" s="5" t="s">
        <v>16</v>
      </c>
      <c r="D147" s="134" t="s">
        <v>13</v>
      </c>
      <c r="E147" s="135"/>
      <c r="F147" s="5" t="s">
        <v>6</v>
      </c>
      <c r="G147" s="5" t="s">
        <v>306</v>
      </c>
    </row>
    <row r="148" spans="1:23" ht="17.25" customHeight="1" x14ac:dyDescent="0.25">
      <c r="A148" s="5" t="s">
        <v>199</v>
      </c>
      <c r="B148" s="5"/>
      <c r="C148" s="5"/>
      <c r="D148" s="134"/>
      <c r="E148" s="135"/>
      <c r="F148" s="7"/>
      <c r="G148" s="8"/>
    </row>
    <row r="150" spans="1:23" x14ac:dyDescent="0.25">
      <c r="A150" s="3" t="s">
        <v>312</v>
      </c>
    </row>
    <row r="151" spans="1:23" ht="47.25" customHeight="1" x14ac:dyDescent="0.25">
      <c r="A151" s="5" t="s">
        <v>3</v>
      </c>
      <c r="B151" s="5" t="s">
        <v>1</v>
      </c>
      <c r="C151" s="5" t="s">
        <v>317</v>
      </c>
      <c r="D151" s="134" t="s">
        <v>4</v>
      </c>
      <c r="E151" s="135"/>
      <c r="F151" s="10" t="s">
        <v>18</v>
      </c>
      <c r="G151" s="5" t="s">
        <v>306</v>
      </c>
    </row>
    <row r="152" spans="1:23" x14ac:dyDescent="0.25">
      <c r="A152" s="5" t="s">
        <v>201</v>
      </c>
      <c r="B152" s="11">
        <v>1027700167110</v>
      </c>
      <c r="C152" s="23" t="s">
        <v>331</v>
      </c>
      <c r="D152" s="136" t="s">
        <v>200</v>
      </c>
      <c r="E152" s="136"/>
      <c r="F152" s="7">
        <v>164011.94</v>
      </c>
      <c r="G152" s="8">
        <f t="shared" ref="G152:G158" si="6">F152/$F$203</f>
        <v>8.951503801593705E-5</v>
      </c>
      <c r="V152" s="43"/>
      <c r="W152" s="43"/>
    </row>
    <row r="153" spans="1:23" x14ac:dyDescent="0.25">
      <c r="A153" s="5" t="s">
        <v>201</v>
      </c>
      <c r="B153" s="11">
        <v>1027700167110</v>
      </c>
      <c r="C153" s="23" t="s">
        <v>332</v>
      </c>
      <c r="D153" s="136" t="s">
        <v>200</v>
      </c>
      <c r="E153" s="136"/>
      <c r="F153" s="7">
        <v>2797962.65</v>
      </c>
      <c r="G153" s="8">
        <f t="shared" si="6"/>
        <v>1.5270823147505114E-3</v>
      </c>
      <c r="V153" s="43"/>
      <c r="W153" s="43"/>
    </row>
    <row r="154" spans="1:23" ht="30" x14ac:dyDescent="0.25">
      <c r="A154" s="5" t="s">
        <v>298</v>
      </c>
      <c r="B154" s="11">
        <v>1021600000124</v>
      </c>
      <c r="C154" s="23" t="s">
        <v>333</v>
      </c>
      <c r="D154" s="136" t="s">
        <v>200</v>
      </c>
      <c r="E154" s="136"/>
      <c r="F154" s="7">
        <v>14474.45</v>
      </c>
      <c r="G154" s="8">
        <f t="shared" si="6"/>
        <v>7.899918396244689E-6</v>
      </c>
      <c r="V154" s="43"/>
      <c r="W154" s="43"/>
    </row>
    <row r="155" spans="1:23" ht="30" x14ac:dyDescent="0.25">
      <c r="A155" s="5" t="s">
        <v>298</v>
      </c>
      <c r="B155" s="11">
        <v>1021600000124</v>
      </c>
      <c r="C155" s="23" t="s">
        <v>334</v>
      </c>
      <c r="D155" s="136" t="s">
        <v>200</v>
      </c>
      <c r="E155" s="136"/>
      <c r="F155" s="7">
        <v>8766787.9399999995</v>
      </c>
      <c r="G155" s="8">
        <f t="shared" si="6"/>
        <v>4.7847696681519551E-3</v>
      </c>
      <c r="V155" s="43"/>
      <c r="W155" s="43"/>
    </row>
    <row r="156" spans="1:23" ht="30" x14ac:dyDescent="0.25">
      <c r="A156" s="5" t="s">
        <v>298</v>
      </c>
      <c r="B156" s="11">
        <v>1021600000124</v>
      </c>
      <c r="C156" s="23" t="s">
        <v>335</v>
      </c>
      <c r="D156" s="136" t="s">
        <v>200</v>
      </c>
      <c r="E156" s="136"/>
      <c r="F156" s="7">
        <v>527185.56000000006</v>
      </c>
      <c r="G156" s="8">
        <f t="shared" si="6"/>
        <v>2.8772926803288264E-4</v>
      </c>
      <c r="V156" s="43"/>
      <c r="W156" s="43"/>
    </row>
    <row r="157" spans="1:23" x14ac:dyDescent="0.25">
      <c r="A157" s="101" t="s">
        <v>201</v>
      </c>
      <c r="B157" s="11">
        <v>1027700167110</v>
      </c>
      <c r="C157" s="67" t="s">
        <v>482</v>
      </c>
      <c r="D157" s="136" t="s">
        <v>200</v>
      </c>
      <c r="E157" s="136"/>
      <c r="F157" s="7">
        <v>2294379.23</v>
      </c>
      <c r="G157" s="8">
        <f t="shared" si="6"/>
        <v>1.252234709231696E-3</v>
      </c>
      <c r="V157" s="43"/>
      <c r="W157" s="43"/>
    </row>
    <row r="158" spans="1:23" x14ac:dyDescent="0.25">
      <c r="A158" s="5" t="s">
        <v>199</v>
      </c>
      <c r="B158" s="143"/>
      <c r="C158" s="143"/>
      <c r="D158" s="142"/>
      <c r="E158" s="142"/>
      <c r="F158" s="7">
        <f>SUM(F152:F157)</f>
        <v>14564801.770000001</v>
      </c>
      <c r="G158" s="8">
        <f t="shared" si="6"/>
        <v>7.949230916579229E-3</v>
      </c>
    </row>
    <row r="160" spans="1:23" ht="15.75" x14ac:dyDescent="0.25">
      <c r="A160" s="3" t="s">
        <v>313</v>
      </c>
      <c r="B160" s="26"/>
    </row>
    <row r="161" spans="1:7" ht="44.25" customHeight="1" x14ac:dyDescent="0.25">
      <c r="A161" s="5" t="s">
        <v>19</v>
      </c>
      <c r="B161" s="12" t="s">
        <v>1</v>
      </c>
      <c r="C161" s="12" t="s">
        <v>322</v>
      </c>
      <c r="D161" s="138" t="s">
        <v>324</v>
      </c>
      <c r="E161" s="139"/>
      <c r="F161" s="10" t="s">
        <v>18</v>
      </c>
      <c r="G161" s="5" t="s">
        <v>306</v>
      </c>
    </row>
    <row r="162" spans="1:7" ht="29.25" customHeight="1" x14ac:dyDescent="0.25">
      <c r="A162" s="5" t="s">
        <v>299</v>
      </c>
      <c r="B162" s="27">
        <v>1027700075941</v>
      </c>
      <c r="C162" s="5" t="s">
        <v>336</v>
      </c>
      <c r="D162" s="130" t="s">
        <v>337</v>
      </c>
      <c r="E162" s="131"/>
      <c r="F162" s="7">
        <v>206272.95</v>
      </c>
      <c r="G162" s="8">
        <f>F162/$F$203</f>
        <v>1.1258040701737619E-4</v>
      </c>
    </row>
    <row r="163" spans="1:7" ht="30" x14ac:dyDescent="0.25">
      <c r="A163" s="5" t="s">
        <v>300</v>
      </c>
      <c r="B163" s="27">
        <v>1027708015576</v>
      </c>
      <c r="C163" s="5" t="s">
        <v>323</v>
      </c>
      <c r="D163" s="130" t="s">
        <v>338</v>
      </c>
      <c r="E163" s="131"/>
      <c r="F163" s="7">
        <v>50838.11</v>
      </c>
      <c r="G163" s="8">
        <f>F163/$F$203</f>
        <v>2.7746610090145814E-5</v>
      </c>
    </row>
    <row r="164" spans="1:7" ht="45" x14ac:dyDescent="0.25">
      <c r="A164" s="5" t="s">
        <v>613</v>
      </c>
      <c r="B164" s="27">
        <v>1047796383030</v>
      </c>
      <c r="C164" s="5" t="s">
        <v>613</v>
      </c>
      <c r="D164" s="130" t="s">
        <v>339</v>
      </c>
      <c r="E164" s="131"/>
      <c r="F164" s="7">
        <v>20461.22</v>
      </c>
      <c r="G164" s="8">
        <f>F164/$F$203</f>
        <v>1.1167399679270006E-5</v>
      </c>
    </row>
    <row r="165" spans="1:7" x14ac:dyDescent="0.25">
      <c r="A165" s="5" t="s">
        <v>199</v>
      </c>
      <c r="B165" s="137"/>
      <c r="C165" s="138"/>
      <c r="D165" s="138"/>
      <c r="E165" s="139"/>
      <c r="F165" s="7">
        <f>SUM(F162:F164)</f>
        <v>277572.28000000003</v>
      </c>
      <c r="G165" s="8">
        <f>F165/$F$203</f>
        <v>1.5149441678679202E-4</v>
      </c>
    </row>
    <row r="167" spans="1:7" x14ac:dyDescent="0.25">
      <c r="A167" s="3" t="s">
        <v>314</v>
      </c>
    </row>
    <row r="168" spans="1:7" ht="47.25" customHeight="1" x14ac:dyDescent="0.25">
      <c r="A168" s="5" t="s">
        <v>20</v>
      </c>
      <c r="B168" s="143" t="s">
        <v>1</v>
      </c>
      <c r="C168" s="143"/>
      <c r="D168" s="143" t="s">
        <v>22</v>
      </c>
      <c r="E168" s="143"/>
      <c r="F168" s="29" t="s">
        <v>21</v>
      </c>
      <c r="G168" s="5" t="s">
        <v>306</v>
      </c>
    </row>
    <row r="169" spans="1:7" x14ac:dyDescent="0.25">
      <c r="A169" s="89" t="s">
        <v>660</v>
      </c>
      <c r="B169" s="132" t="s">
        <v>194</v>
      </c>
      <c r="C169" s="133"/>
      <c r="D169" s="134" t="s">
        <v>606</v>
      </c>
      <c r="E169" s="135"/>
      <c r="F169" s="37">
        <v>429930</v>
      </c>
      <c r="G169" s="8">
        <f>F169/$F$203</f>
        <v>2.3464877187716831E-4</v>
      </c>
    </row>
    <row r="170" spans="1:7" hidden="1" x14ac:dyDescent="0.25">
      <c r="A170" s="128" t="s">
        <v>566</v>
      </c>
      <c r="B170" s="132" t="s">
        <v>156</v>
      </c>
      <c r="C170" s="133"/>
      <c r="D170" s="134" t="s">
        <v>673</v>
      </c>
      <c r="E170" s="135"/>
      <c r="F170" s="37"/>
      <c r="G170" s="8">
        <f>F170/$F$203</f>
        <v>0</v>
      </c>
    </row>
    <row r="171" spans="1:7" ht="24.75" hidden="1" customHeight="1" x14ac:dyDescent="0.25">
      <c r="A171" s="87" t="s">
        <v>553</v>
      </c>
      <c r="B171" s="132" t="s">
        <v>160</v>
      </c>
      <c r="C171" s="133"/>
      <c r="D171" s="134" t="s">
        <v>404</v>
      </c>
      <c r="E171" s="135"/>
      <c r="F171" s="37"/>
      <c r="G171" s="8">
        <f>F171/$F$203</f>
        <v>0</v>
      </c>
    </row>
    <row r="172" spans="1:7" ht="24.75" hidden="1" customHeight="1" x14ac:dyDescent="0.25">
      <c r="A172" s="87" t="s">
        <v>552</v>
      </c>
      <c r="B172" s="132" t="s">
        <v>293</v>
      </c>
      <c r="C172" s="133"/>
      <c r="D172" s="134" t="s">
        <v>470</v>
      </c>
      <c r="E172" s="135"/>
      <c r="F172" s="37"/>
      <c r="G172" s="8">
        <f>F172/$F$203</f>
        <v>0</v>
      </c>
    </row>
    <row r="173" spans="1:7" ht="24.75" hidden="1" customHeight="1" x14ac:dyDescent="0.25">
      <c r="A173" s="125" t="s">
        <v>103</v>
      </c>
      <c r="B173" s="132" t="s">
        <v>104</v>
      </c>
      <c r="C173" s="133"/>
      <c r="D173" s="134" t="s">
        <v>85</v>
      </c>
      <c r="E173" s="135"/>
      <c r="F173" s="37"/>
      <c r="G173" s="8">
        <f t="shared" ref="G173:G175" si="7">F173/$F$203</f>
        <v>0</v>
      </c>
    </row>
    <row r="174" spans="1:7" ht="24.75" hidden="1" customHeight="1" x14ac:dyDescent="0.25">
      <c r="A174" s="125" t="s">
        <v>103</v>
      </c>
      <c r="B174" s="132" t="s">
        <v>104</v>
      </c>
      <c r="C174" s="133"/>
      <c r="D174" s="134" t="s">
        <v>85</v>
      </c>
      <c r="E174" s="135"/>
      <c r="F174" s="37"/>
      <c r="G174" s="8">
        <f t="shared" si="7"/>
        <v>0</v>
      </c>
    </row>
    <row r="175" spans="1:7" ht="24.75" hidden="1" customHeight="1" x14ac:dyDescent="0.25">
      <c r="A175" s="125" t="s">
        <v>646</v>
      </c>
      <c r="B175" s="132" t="s">
        <v>170</v>
      </c>
      <c r="C175" s="133"/>
      <c r="D175" s="134" t="s">
        <v>527</v>
      </c>
      <c r="E175" s="135"/>
      <c r="F175" s="37"/>
      <c r="G175" s="8">
        <f t="shared" si="7"/>
        <v>0</v>
      </c>
    </row>
    <row r="176" spans="1:7" ht="25.5" hidden="1" customHeight="1" x14ac:dyDescent="0.25">
      <c r="A176" s="87" t="s">
        <v>559</v>
      </c>
      <c r="B176" s="132" t="s">
        <v>560</v>
      </c>
      <c r="C176" s="133"/>
      <c r="D176" s="134" t="s">
        <v>276</v>
      </c>
      <c r="E176" s="135"/>
      <c r="F176" s="37"/>
      <c r="G176" s="8">
        <f>F176/$F$203</f>
        <v>0</v>
      </c>
    </row>
    <row r="177" spans="1:7" ht="15" customHeight="1" x14ac:dyDescent="0.25">
      <c r="A177" s="5" t="s">
        <v>199</v>
      </c>
      <c r="B177" s="153"/>
      <c r="C177" s="154"/>
      <c r="D177" s="134"/>
      <c r="E177" s="135"/>
      <c r="F177" s="7">
        <f>SUM(F169:F176)</f>
        <v>429930</v>
      </c>
      <c r="G177" s="8">
        <f>F177/$F$203</f>
        <v>2.3464877187716831E-4</v>
      </c>
    </row>
    <row r="179" spans="1:7" x14ac:dyDescent="0.25">
      <c r="A179" s="3" t="s">
        <v>315</v>
      </c>
    </row>
    <row r="180" spans="1:7" ht="42" customHeight="1" x14ac:dyDescent="0.25">
      <c r="A180" s="5" t="s">
        <v>23</v>
      </c>
      <c r="B180" s="134" t="s">
        <v>20</v>
      </c>
      <c r="C180" s="135"/>
      <c r="D180" s="5" t="s">
        <v>22</v>
      </c>
      <c r="E180" s="5" t="s">
        <v>24</v>
      </c>
      <c r="F180" s="5" t="s">
        <v>21</v>
      </c>
      <c r="G180" s="5" t="s">
        <v>306</v>
      </c>
    </row>
    <row r="181" spans="1:7" ht="42" customHeight="1" x14ac:dyDescent="0.25">
      <c r="A181" s="70" t="s">
        <v>203</v>
      </c>
      <c r="B181" s="153" t="s">
        <v>103</v>
      </c>
      <c r="C181" s="154"/>
      <c r="D181" s="128" t="s">
        <v>85</v>
      </c>
      <c r="E181" s="6">
        <v>94842</v>
      </c>
      <c r="F181" s="7">
        <v>90078867.519999996</v>
      </c>
      <c r="G181" s="8">
        <f>F181/$F$203</f>
        <v>4.9163574618319598E-2</v>
      </c>
    </row>
    <row r="182" spans="1:7" ht="42" customHeight="1" x14ac:dyDescent="0.25">
      <c r="A182" s="5" t="s">
        <v>203</v>
      </c>
      <c r="B182" s="153" t="s">
        <v>103</v>
      </c>
      <c r="C182" s="154"/>
      <c r="D182" s="128" t="s">
        <v>84</v>
      </c>
      <c r="E182" s="6">
        <v>82423</v>
      </c>
      <c r="F182" s="7">
        <v>48800275.109999999</v>
      </c>
      <c r="G182" s="8">
        <f>F182/$F$203</f>
        <v>2.6634393091501975E-2</v>
      </c>
    </row>
    <row r="183" spans="1:7" ht="42" customHeight="1" x14ac:dyDescent="0.25">
      <c r="A183" s="128" t="s">
        <v>203</v>
      </c>
      <c r="B183" s="153" t="s">
        <v>103</v>
      </c>
      <c r="C183" s="154"/>
      <c r="D183" s="128" t="s">
        <v>647</v>
      </c>
      <c r="E183" s="6">
        <v>32783</v>
      </c>
      <c r="F183" s="7">
        <v>25000019.140000001</v>
      </c>
      <c r="G183" s="8">
        <f>F183/$F$203</f>
        <v>1.364460211687182E-2</v>
      </c>
    </row>
    <row r="184" spans="1:7" ht="42" customHeight="1" x14ac:dyDescent="0.25">
      <c r="A184" s="125" t="s">
        <v>203</v>
      </c>
      <c r="B184" s="153" t="s">
        <v>103</v>
      </c>
      <c r="C184" s="154"/>
      <c r="D184" s="128" t="s">
        <v>647</v>
      </c>
      <c r="E184" s="6">
        <v>32783</v>
      </c>
      <c r="F184" s="7">
        <v>25000019.140000001</v>
      </c>
      <c r="G184" s="8">
        <f>F184/$F$203</f>
        <v>1.364460211687182E-2</v>
      </c>
    </row>
    <row r="185" spans="1:7" ht="42" customHeight="1" x14ac:dyDescent="0.25">
      <c r="A185" s="32" t="s">
        <v>203</v>
      </c>
      <c r="B185" s="153" t="s">
        <v>103</v>
      </c>
      <c r="C185" s="154"/>
      <c r="D185" s="6" t="s">
        <v>583</v>
      </c>
      <c r="E185" s="6">
        <v>30388</v>
      </c>
      <c r="F185" s="7">
        <v>29282573.57</v>
      </c>
      <c r="G185" s="8">
        <f>E185/$F$203</f>
        <v>1.6585274067414208E-5</v>
      </c>
    </row>
    <row r="186" spans="1:7" x14ac:dyDescent="0.25">
      <c r="A186" s="5" t="s">
        <v>199</v>
      </c>
      <c r="B186" s="146"/>
      <c r="C186" s="146"/>
      <c r="D186" s="30"/>
      <c r="E186" s="1"/>
      <c r="F186" s="7">
        <f>SUM(F181:F185)</f>
        <v>218161754.47999996</v>
      </c>
      <c r="G186" s="8">
        <f>F186/$F$203</f>
        <v>0.11906912232061106</v>
      </c>
    </row>
    <row r="188" spans="1:7" x14ac:dyDescent="0.25">
      <c r="A188" s="3" t="s">
        <v>316</v>
      </c>
    </row>
    <row r="189" spans="1:7" ht="47.25" customHeight="1" x14ac:dyDescent="0.25">
      <c r="A189" s="147" t="s">
        <v>25</v>
      </c>
      <c r="B189" s="148"/>
      <c r="C189" s="148"/>
      <c r="D189" s="148"/>
      <c r="E189" s="149"/>
      <c r="F189" s="5" t="s">
        <v>21</v>
      </c>
      <c r="G189" s="5" t="s">
        <v>306</v>
      </c>
    </row>
    <row r="190" spans="1:7" ht="15" hidden="1" customHeight="1" x14ac:dyDescent="0.25">
      <c r="A190" s="88" t="s">
        <v>576</v>
      </c>
      <c r="B190" s="52"/>
      <c r="C190" s="52"/>
      <c r="D190" s="52"/>
      <c r="E190" s="53"/>
      <c r="F190" s="7"/>
      <c r="G190" s="8">
        <f t="shared" ref="G190:G200" si="8">F190/$F$203</f>
        <v>0</v>
      </c>
    </row>
    <row r="191" spans="1:7" hidden="1" x14ac:dyDescent="0.25">
      <c r="A191" s="84" t="s">
        <v>577</v>
      </c>
      <c r="B191" s="52"/>
      <c r="C191" s="52"/>
      <c r="D191" s="52"/>
      <c r="E191" s="53"/>
      <c r="F191" s="7"/>
      <c r="G191" s="8">
        <f t="shared" si="8"/>
        <v>0</v>
      </c>
    </row>
    <row r="192" spans="1:7" hidden="1" x14ac:dyDescent="0.25">
      <c r="A192" s="108" t="s">
        <v>599</v>
      </c>
      <c r="B192" s="106"/>
      <c r="C192" s="106"/>
      <c r="D192" s="106"/>
      <c r="E192" s="107"/>
      <c r="F192" s="7"/>
      <c r="G192" s="8">
        <f t="shared" si="8"/>
        <v>0</v>
      </c>
    </row>
    <row r="193" spans="1:7" hidden="1" x14ac:dyDescent="0.25">
      <c r="A193" s="120" t="s">
        <v>632</v>
      </c>
      <c r="B193" s="118"/>
      <c r="C193" s="118"/>
      <c r="D193" s="118"/>
      <c r="E193" s="119"/>
      <c r="F193" s="7">
        <v>0</v>
      </c>
      <c r="G193" s="8">
        <f>F193/$F$203</f>
        <v>0</v>
      </c>
    </row>
    <row r="194" spans="1:7" hidden="1" x14ac:dyDescent="0.25">
      <c r="A194" s="76" t="s">
        <v>519</v>
      </c>
      <c r="B194" s="77"/>
      <c r="C194" s="77"/>
      <c r="D194" s="77"/>
      <c r="E194" s="78"/>
      <c r="F194" s="7"/>
      <c r="G194" s="8">
        <f t="shared" ref="G194:G195" si="9">F194/$F$203</f>
        <v>0</v>
      </c>
    </row>
    <row r="195" spans="1:7" hidden="1" x14ac:dyDescent="0.25">
      <c r="A195" s="155" t="s">
        <v>591</v>
      </c>
      <c r="B195" s="156"/>
      <c r="C195" s="156"/>
      <c r="D195" s="156"/>
      <c r="E195" s="157"/>
      <c r="F195" s="7"/>
      <c r="G195" s="8">
        <f t="shared" si="9"/>
        <v>0</v>
      </c>
    </row>
    <row r="196" spans="1:7" hidden="1" x14ac:dyDescent="0.25">
      <c r="A196" s="155" t="s">
        <v>590</v>
      </c>
      <c r="B196" s="156"/>
      <c r="C196" s="156"/>
      <c r="D196" s="156"/>
      <c r="E196" s="157"/>
      <c r="F196" s="7"/>
      <c r="G196" s="8">
        <f t="shared" si="8"/>
        <v>0</v>
      </c>
    </row>
    <row r="197" spans="1:7" hidden="1" x14ac:dyDescent="0.25">
      <c r="A197" s="76" t="s">
        <v>516</v>
      </c>
      <c r="B197" s="63"/>
      <c r="C197" s="63"/>
      <c r="D197" s="63"/>
      <c r="E197" s="64"/>
      <c r="F197" s="7"/>
      <c r="G197" s="8">
        <f t="shared" si="8"/>
        <v>0</v>
      </c>
    </row>
    <row r="198" spans="1:7" hidden="1" x14ac:dyDescent="0.25">
      <c r="A198" s="76" t="s">
        <v>517</v>
      </c>
      <c r="B198" s="63"/>
      <c r="C198" s="63"/>
      <c r="D198" s="63"/>
      <c r="E198" s="64"/>
      <c r="F198" s="7"/>
      <c r="G198" s="8">
        <f t="shared" si="8"/>
        <v>0</v>
      </c>
    </row>
    <row r="199" spans="1:7" hidden="1" x14ac:dyDescent="0.25">
      <c r="A199" s="108" t="s">
        <v>600</v>
      </c>
      <c r="B199" s="85"/>
      <c r="C199" s="85"/>
      <c r="D199" s="85"/>
      <c r="E199" s="86"/>
      <c r="F199" s="7"/>
      <c r="G199" s="8">
        <f t="shared" si="8"/>
        <v>0</v>
      </c>
    </row>
    <row r="200" spans="1:7" hidden="1" x14ac:dyDescent="0.25">
      <c r="A200" s="108" t="s">
        <v>601</v>
      </c>
      <c r="B200" s="109"/>
      <c r="C200" s="109"/>
      <c r="D200" s="109"/>
      <c r="E200" s="110"/>
      <c r="F200" s="7"/>
      <c r="G200" s="8">
        <f t="shared" si="8"/>
        <v>0</v>
      </c>
    </row>
    <row r="201" spans="1:7" x14ac:dyDescent="0.25">
      <c r="A201" s="134" t="s">
        <v>199</v>
      </c>
      <c r="B201" s="145"/>
      <c r="C201" s="145"/>
      <c r="D201" s="145"/>
      <c r="E201" s="135"/>
      <c r="F201" s="7">
        <f>F193</f>
        <v>0</v>
      </c>
      <c r="G201" s="8">
        <f>F201/$F$203</f>
        <v>0</v>
      </c>
    </row>
    <row r="203" spans="1:7" x14ac:dyDescent="0.25">
      <c r="A203" s="158" t="s">
        <v>26</v>
      </c>
      <c r="B203" s="159"/>
      <c r="C203" s="159"/>
      <c r="D203" s="159"/>
      <c r="E203" s="160"/>
      <c r="F203" s="7">
        <f>F108+F125+F139+F144+F158+F165+F186+F177+F201</f>
        <v>1832227786.9199998</v>
      </c>
      <c r="G203" s="8">
        <f>F203/$F$203</f>
        <v>1</v>
      </c>
    </row>
  </sheetData>
  <mergeCells count="49">
    <mergeCell ref="B174:C174"/>
    <mergeCell ref="D174:E174"/>
    <mergeCell ref="B175:C175"/>
    <mergeCell ref="D175:E175"/>
    <mergeCell ref="B168:C168"/>
    <mergeCell ref="D168:E168"/>
    <mergeCell ref="D172:E172"/>
    <mergeCell ref="B173:C173"/>
    <mergeCell ref="D173:E173"/>
    <mergeCell ref="B170:C170"/>
    <mergeCell ref="D170:E170"/>
    <mergeCell ref="B177:C177"/>
    <mergeCell ref="B158:C158"/>
    <mergeCell ref="D158:E158"/>
    <mergeCell ref="B165:E165"/>
    <mergeCell ref="D161:E161"/>
    <mergeCell ref="D162:E162"/>
    <mergeCell ref="D163:E163"/>
    <mergeCell ref="D164:E164"/>
    <mergeCell ref="B176:C176"/>
    <mergeCell ref="D176:E176"/>
    <mergeCell ref="B171:C171"/>
    <mergeCell ref="D171:E171"/>
    <mergeCell ref="D177:E177"/>
    <mergeCell ref="B169:C169"/>
    <mergeCell ref="D169:E169"/>
    <mergeCell ref="B172:C172"/>
    <mergeCell ref="D153:E153"/>
    <mergeCell ref="D154:E154"/>
    <mergeCell ref="D155:E155"/>
    <mergeCell ref="D156:E156"/>
    <mergeCell ref="D157:E157"/>
    <mergeCell ref="A1:G1"/>
    <mergeCell ref="D147:E147"/>
    <mergeCell ref="D151:E151"/>
    <mergeCell ref="D152:E152"/>
    <mergeCell ref="D148:E148"/>
    <mergeCell ref="A203:E203"/>
    <mergeCell ref="B180:C180"/>
    <mergeCell ref="B186:C186"/>
    <mergeCell ref="A189:E189"/>
    <mergeCell ref="A201:E201"/>
    <mergeCell ref="B182:C182"/>
    <mergeCell ref="A196:E196"/>
    <mergeCell ref="B181:C181"/>
    <mergeCell ref="B185:C185"/>
    <mergeCell ref="A195:E195"/>
    <mergeCell ref="B184:C184"/>
    <mergeCell ref="B183:C1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2024-08-22T15:09:07Z</dcterms:modified>
</cp:coreProperties>
</file>