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накопления'!$A$138:$J$138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37" i="4" l="1"/>
  <c r="F117" i="4"/>
  <c r="F214" i="4"/>
  <c r="F181" i="4"/>
  <c r="F105" i="4"/>
  <c r="F256" i="1"/>
  <c r="F257" i="1" s="1"/>
  <c r="F164" i="1"/>
  <c r="F216" i="4" l="1"/>
  <c r="F159" i="4"/>
  <c r="F218" i="1"/>
  <c r="F135" i="1" l="1"/>
  <c r="F193" i="4" l="1"/>
  <c r="F167" i="4" l="1"/>
  <c r="F234" i="1" l="1"/>
  <c r="F194" i="1"/>
  <c r="F184" i="1"/>
  <c r="F148" i="1"/>
  <c r="G180" i="4" l="1"/>
  <c r="G213" i="4"/>
  <c r="G189" i="4"/>
  <c r="G190" i="4"/>
  <c r="G191" i="4"/>
  <c r="G104" i="4"/>
  <c r="G129" i="4"/>
  <c r="G133" i="4"/>
  <c r="G130" i="4"/>
  <c r="G134" i="4"/>
  <c r="G136" i="4"/>
  <c r="G131" i="4"/>
  <c r="G135" i="4"/>
  <c r="G132" i="4"/>
  <c r="G158" i="4"/>
  <c r="G176" i="4"/>
  <c r="G175" i="4"/>
  <c r="G126" i="4"/>
  <c r="G127" i="4"/>
  <c r="G128" i="4"/>
  <c r="G102" i="4"/>
  <c r="G103" i="4"/>
  <c r="G192" i="4"/>
  <c r="G101" i="4"/>
  <c r="G100" i="4"/>
  <c r="G98" i="4"/>
  <c r="G99" i="4"/>
  <c r="G73" i="4"/>
  <c r="G94" i="4"/>
  <c r="G216" i="1" l="1"/>
  <c r="G255" i="1"/>
  <c r="G230" i="1"/>
  <c r="G231" i="1"/>
  <c r="G232" i="1"/>
  <c r="G159" i="1"/>
  <c r="G162" i="1"/>
  <c r="G158" i="1"/>
  <c r="G154" i="1"/>
  <c r="G156" i="1"/>
  <c r="G161" i="1"/>
  <c r="G157" i="1"/>
  <c r="G153" i="1"/>
  <c r="G160" i="1"/>
  <c r="G152" i="1"/>
  <c r="G155" i="1"/>
  <c r="G133" i="1"/>
  <c r="G144" i="1"/>
  <c r="G257" i="1"/>
  <c r="G134" i="1"/>
  <c r="G208" i="1"/>
  <c r="G132" i="1"/>
  <c r="G131" i="1"/>
  <c r="G163" i="1"/>
  <c r="G130" i="1"/>
  <c r="G129" i="1"/>
  <c r="G127" i="1"/>
  <c r="G128" i="1"/>
  <c r="G125" i="1"/>
  <c r="G126" i="1"/>
  <c r="G57" i="1"/>
  <c r="G66" i="1"/>
  <c r="G65" i="1"/>
  <c r="G229" i="1"/>
  <c r="G233" i="1"/>
  <c r="G124" i="1"/>
  <c r="G123" i="1"/>
  <c r="G250" i="1"/>
  <c r="G251" i="1"/>
  <c r="G122" i="1"/>
  <c r="G121" i="1"/>
  <c r="G115" i="1"/>
  <c r="G254" i="1"/>
  <c r="G253" i="1"/>
  <c r="G210" i="1"/>
  <c r="G111" i="1"/>
  <c r="G238" i="1"/>
  <c r="G252" i="1"/>
  <c r="G204" i="1"/>
  <c r="G207" i="1"/>
  <c r="G203" i="1"/>
  <c r="G212" i="1"/>
  <c r="G114" i="1"/>
  <c r="G113" i="1"/>
  <c r="G199" i="1"/>
  <c r="G116" i="1"/>
  <c r="G117" i="1"/>
  <c r="G226" i="1"/>
  <c r="G100" i="1"/>
  <c r="G120" i="1"/>
  <c r="G110" i="1"/>
  <c r="G112" i="1"/>
  <c r="G205" i="1"/>
  <c r="G213" i="1"/>
  <c r="G214" i="1"/>
  <c r="G225" i="1"/>
  <c r="G107" i="1"/>
  <c r="G217" i="1"/>
  <c r="G215" i="1"/>
  <c r="G206" i="1"/>
  <c r="G224" i="1"/>
  <c r="G118" i="1"/>
  <c r="G119" i="1"/>
  <c r="G211" i="1"/>
  <c r="G209" i="1"/>
  <c r="G164" i="1"/>
  <c r="G256" i="1"/>
  <c r="G234" i="1"/>
  <c r="G135" i="1"/>
  <c r="G194" i="1"/>
  <c r="G184" i="1"/>
  <c r="G148" i="1"/>
  <c r="G218" i="1"/>
  <c r="G96" i="4" l="1"/>
  <c r="G97" i="4"/>
  <c r="G84" i="4"/>
  <c r="G95" i="4"/>
  <c r="G166" i="4"/>
  <c r="G188" i="4"/>
  <c r="G93" i="4"/>
  <c r="G124" i="4"/>
  <c r="G125" i="4"/>
  <c r="G91" i="4"/>
  <c r="G92" i="4"/>
  <c r="G89" i="4"/>
  <c r="G90" i="4"/>
  <c r="G79" i="4"/>
  <c r="G81" i="4"/>
  <c r="G197" i="4"/>
  <c r="G199" i="4"/>
  <c r="G156" i="4"/>
  <c r="G179" i="4"/>
  <c r="G88" i="4"/>
  <c r="G78" i="4"/>
  <c r="G87" i="4"/>
  <c r="G202" i="4"/>
  <c r="G212" i="4"/>
  <c r="G86" i="4"/>
  <c r="G85" i="4"/>
  <c r="G105" i="4"/>
  <c r="G108" i="1"/>
  <c r="G109" i="1"/>
  <c r="G247" i="1"/>
  <c r="G240" i="1"/>
  <c r="G202" i="1"/>
  <c r="G201" i="1"/>
  <c r="G103" i="1"/>
  <c r="G198" i="1"/>
  <c r="G105" i="1"/>
  <c r="G104" i="1"/>
  <c r="G106" i="1"/>
  <c r="G139" i="1"/>
  <c r="G200" i="1"/>
  <c r="G48" i="1"/>
  <c r="G223" i="1"/>
  <c r="G94" i="1"/>
  <c r="G101" i="1"/>
  <c r="G102" i="1"/>
  <c r="G99" i="1"/>
  <c r="G183" i="1"/>
  <c r="G179" i="1"/>
  <c r="G182" i="1"/>
  <c r="G178" i="1"/>
  <c r="G181" i="1"/>
  <c r="G177" i="1"/>
  <c r="G180" i="1"/>
  <c r="G176" i="1"/>
  <c r="G95" i="1"/>
  <c r="G97" i="1"/>
  <c r="G96" i="1"/>
  <c r="G98" i="1"/>
  <c r="G244" i="1"/>
  <c r="G243" i="1"/>
  <c r="G241" i="1"/>
  <c r="G93" i="1"/>
  <c r="G91" i="1"/>
  <c r="G92" i="1"/>
  <c r="G90" i="1"/>
  <c r="G89" i="1"/>
  <c r="G248" i="1"/>
  <c r="G249" i="1"/>
  <c r="G19" i="1"/>
  <c r="G79" i="1"/>
  <c r="G239" i="1" l="1"/>
  <c r="G41" i="1"/>
  <c r="G20" i="1"/>
  <c r="G246" i="1"/>
  <c r="G245" i="1"/>
  <c r="G242" i="1"/>
  <c r="G88" i="1"/>
  <c r="G80" i="1"/>
  <c r="G86" i="1"/>
  <c r="G85" i="1"/>
  <c r="G87" i="1"/>
  <c r="G14" i="1"/>
  <c r="G84" i="1"/>
  <c r="G74" i="1"/>
  <c r="G83" i="1"/>
  <c r="G228" i="1"/>
  <c r="G81" i="1"/>
  <c r="G82" i="1"/>
  <c r="G78" i="1"/>
  <c r="G6" i="1"/>
  <c r="G222" i="1" l="1"/>
  <c r="G227" i="1" l="1"/>
  <c r="G76" i="1"/>
  <c r="G75" i="1"/>
  <c r="G60" i="1"/>
  <c r="G56" i="1"/>
  <c r="G27" i="1"/>
  <c r="G29" i="1"/>
  <c r="G32" i="1"/>
  <c r="G64" i="1"/>
  <c r="G63" i="1"/>
  <c r="G21" i="1"/>
  <c r="G59" i="1"/>
  <c r="G34" i="1"/>
  <c r="G30" i="1"/>
  <c r="G31" i="1"/>
  <c r="G42" i="1"/>
  <c r="G53" i="1"/>
  <c r="G52" i="1"/>
  <c r="G35" i="1"/>
  <c r="G49" i="1"/>
  <c r="G16" i="1"/>
  <c r="G45" i="1"/>
  <c r="G71" i="1"/>
  <c r="G47" i="1"/>
  <c r="G33" i="1"/>
  <c r="G69" i="1"/>
  <c r="G15" i="1"/>
  <c r="G38" i="1"/>
  <c r="G43" i="1"/>
  <c r="G12" i="1"/>
  <c r="G25" i="1"/>
  <c r="G39" i="1"/>
  <c r="G7" i="1"/>
  <c r="G61" i="1"/>
  <c r="G68" i="1"/>
  <c r="G70" i="1"/>
  <c r="G10" i="1"/>
  <c r="G55" i="1"/>
  <c r="G67" i="1"/>
  <c r="G8" i="1"/>
  <c r="G40" i="1"/>
  <c r="G18" i="1"/>
  <c r="G54" i="1"/>
  <c r="G26" i="1"/>
  <c r="G62" i="1"/>
  <c r="G58" i="1"/>
  <c r="G73" i="1"/>
  <c r="G13" i="1"/>
  <c r="G51" i="1"/>
  <c r="G9" i="1"/>
  <c r="G11" i="1"/>
  <c r="G50" i="1"/>
  <c r="G46" i="1"/>
  <c r="G72" i="1"/>
  <c r="G23" i="1"/>
  <c r="G37" i="1"/>
  <c r="G17" i="1"/>
  <c r="G28" i="1"/>
  <c r="G22" i="1"/>
  <c r="G44" i="1"/>
  <c r="G24" i="1"/>
  <c r="G36" i="1"/>
  <c r="G77" i="1"/>
  <c r="G140" i="1"/>
  <c r="G141" i="1"/>
  <c r="G145" i="1"/>
  <c r="G147" i="1"/>
  <c r="G142" i="1"/>
  <c r="G143" i="1"/>
  <c r="G146" i="1"/>
  <c r="G5" i="1"/>
  <c r="G190" i="1"/>
  <c r="G192" i="1"/>
  <c r="G191" i="1"/>
  <c r="G189" i="1"/>
  <c r="G188" i="1"/>
  <c r="G193" i="1"/>
  <c r="G155" i="4" l="1"/>
  <c r="G201" i="4"/>
  <c r="G200" i="4"/>
  <c r="G137" i="4"/>
  <c r="G64" i="4"/>
  <c r="G36" i="4"/>
  <c r="G83" i="4"/>
  <c r="G82" i="4"/>
  <c r="G123" i="4"/>
  <c r="G6" i="4"/>
  <c r="G24" i="4"/>
  <c r="G62" i="4"/>
  <c r="G121" i="4"/>
  <c r="G45" i="4"/>
  <c r="G28" i="4"/>
  <c r="G153" i="4"/>
  <c r="G205" i="4"/>
  <c r="G54" i="4"/>
  <c r="G35" i="4"/>
  <c r="G47" i="4"/>
  <c r="G214" i="4"/>
  <c r="G14" i="4"/>
  <c r="G16" i="4"/>
  <c r="G57" i="4"/>
  <c r="G165" i="4"/>
  <c r="G206" i="4"/>
  <c r="G50" i="4"/>
  <c r="G68" i="4"/>
  <c r="G113" i="4"/>
  <c r="G34" i="4"/>
  <c r="G70" i="4"/>
  <c r="G71" i="4"/>
  <c r="G29" i="4"/>
  <c r="G159" i="4"/>
  <c r="G32" i="4"/>
  <c r="G74" i="4"/>
  <c r="G208" i="4"/>
  <c r="G46" i="4"/>
  <c r="G31" i="4"/>
  <c r="G185" i="4"/>
  <c r="G178" i="4"/>
  <c r="G60" i="4"/>
  <c r="G152" i="4"/>
  <c r="G211" i="4"/>
  <c r="G142" i="4"/>
  <c r="G18" i="4"/>
  <c r="G27" i="4"/>
  <c r="G80" i="4"/>
  <c r="G72" i="4"/>
  <c r="G167" i="4"/>
  <c r="G22" i="4"/>
  <c r="G17" i="4"/>
  <c r="G151" i="4"/>
  <c r="G7" i="4"/>
  <c r="G117" i="4"/>
  <c r="G111" i="4"/>
  <c r="G11" i="4"/>
  <c r="G177" i="4"/>
  <c r="G15" i="4"/>
  <c r="G150" i="4"/>
  <c r="G173" i="4"/>
  <c r="G207" i="4"/>
  <c r="G198" i="4"/>
  <c r="G53" i="4"/>
  <c r="G10" i="4"/>
  <c r="G216" i="4"/>
  <c r="G75" i="4"/>
  <c r="G209" i="4"/>
  <c r="G116" i="4"/>
  <c r="G59" i="4"/>
  <c r="G37" i="4"/>
  <c r="G181" i="4"/>
  <c r="G13" i="4"/>
  <c r="G56" i="4"/>
  <c r="G51" i="4"/>
  <c r="G55" i="4"/>
  <c r="G154" i="4"/>
  <c r="G39" i="4"/>
  <c r="G115" i="4"/>
  <c r="G164" i="4"/>
  <c r="G48" i="4"/>
  <c r="G112" i="4"/>
  <c r="G210" i="4"/>
  <c r="G109" i="4"/>
  <c r="G5" i="4"/>
  <c r="G67" i="4"/>
  <c r="G66" i="4"/>
  <c r="G63" i="4"/>
  <c r="G20" i="4"/>
  <c r="G25" i="4"/>
  <c r="G110" i="4"/>
  <c r="G174" i="4"/>
  <c r="G33" i="4"/>
  <c r="G49" i="4"/>
  <c r="G77" i="4"/>
  <c r="G23" i="4"/>
  <c r="G172" i="4"/>
  <c r="G122" i="4"/>
  <c r="G203" i="4"/>
  <c r="G52" i="4"/>
  <c r="G21" i="4"/>
  <c r="G38" i="4"/>
  <c r="G30" i="4"/>
  <c r="G186" i="4"/>
  <c r="G41" i="4"/>
  <c r="G187" i="4"/>
  <c r="G65" i="4"/>
  <c r="G9" i="4"/>
  <c r="G141" i="4"/>
  <c r="G157" i="4"/>
  <c r="G12" i="4"/>
  <c r="G8" i="4"/>
  <c r="G44" i="4"/>
  <c r="G76" i="4"/>
  <c r="G42" i="4"/>
  <c r="G114" i="4"/>
  <c r="G43" i="4"/>
  <c r="G58" i="4"/>
  <c r="G69" i="4"/>
  <c r="G61" i="4"/>
  <c r="G204" i="4"/>
  <c r="G193" i="4"/>
  <c r="G19" i="4"/>
  <c r="G26" i="4"/>
  <c r="G171" i="4"/>
  <c r="G40" i="4"/>
  <c r="G163" i="4"/>
</calcChain>
</file>

<file path=xl/sharedStrings.xml><?xml version="1.0" encoding="utf-8"?>
<sst xmlns="http://schemas.openxmlformats.org/spreadsheetml/2006/main" count="1471" uniqueCount="631">
  <si>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</si>
  <si>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</si>
  <si>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</si>
  <si>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</si>
  <si>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</si>
  <si>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</si>
  <si>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</si>
  <si>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</si>
  <si>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</si>
  <si>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</si>
  <si>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</si>
  <si>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</si>
  <si>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</si>
  <si>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</si>
  <si>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</si>
  <si>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</si>
  <si>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</si>
  <si>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</si>
  <si>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</si>
  <si>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</si>
  <si>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</si>
  <si>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</si>
  <si>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</si>
  <si>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</si>
  <si>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</si>
  <si>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</si>
  <si>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</si>
  <si>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</si>
  <si>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</si>
  <si>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</si>
  <si>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</si>
  <si>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</si>
  <si>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</si>
  <si>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</si>
  <si>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</si>
  <si>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</si>
  <si>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</si>
  <si>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</si>
  <si>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</si>
  <si>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</si>
  <si>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</si>
  <si>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</si>
  <si>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</si>
  <si>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</si>
  <si>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</si>
  <si>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</si>
  <si>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</si>
  <si>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</si>
  <si>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</si>
  <si>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</si>
  <si>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</si>
  <si>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</si>
  <si>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</si>
  <si>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</si>
  <si>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</si>
  <si>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</si>
  <si>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</si>
  <si>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</si>
  <si>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</si>
  <si>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</si>
  <si>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</si>
  <si>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</si>
  <si>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</si>
  <si>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</si>
  <si>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</si>
  <si>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</si>
  <si>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</si>
  <si>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</si>
  <si>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</si>
  <si>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</si>
  <si>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</si>
  <si>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</si>
  <si>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</si>
  <si>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</si>
  <si>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</si>
  <si>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</si>
  <si>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</si>
  <si>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</si>
  <si>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</si>
  <si>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</si>
  <si>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</si>
  <si>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</si>
  <si>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</si>
  <si>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</si>
  <si>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</si>
  <si>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</si>
  <si>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</si>
  <si>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</si>
  <si>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</si>
  <si>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</si>
  <si>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</si>
  <si>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</si>
  <si>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</si>
  <si>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</si>
  <si>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</si>
  <si>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</si>
  <si>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</si>
  <si>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</si>
  <si>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</si>
  <si>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</si>
  <si>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</si>
  <si>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</si>
  <si>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</si>
  <si>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</si>
  <si>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</si>
  <si>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</si>
  <si>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</si>
  <si>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</si>
  <si>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</si>
  <si>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</si>
  <si>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</si>
  <si>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</si>
  <si>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</si>
  <si>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</si>
  <si>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</si>
  <si>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</si>
  <si>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</si>
  <si>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</si>
  <si>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</si>
  <si>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</si>
  <si>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</si>
  <si>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</si>
  <si>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</si>
  <si>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</si>
  <si>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</si>
  <si>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</si>
  <si>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</si>
  <si>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</si>
  <si>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</si>
  <si>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</si>
  <si>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</si>
  <si>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</si>
  <si>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</si>
  <si>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</si>
  <si>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</si>
  <si>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</si>
  <si>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</si>
  <si>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</si>
  <si>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</si>
  <si>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</si>
  <si>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</si>
  <si>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</si>
  <si>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</si>
  <si>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</si>
  <si>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</si>
  <si>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</si>
  <si>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</si>
  <si>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</si>
  <si>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</si>
  <si>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</si>
  <si>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</si>
  <si>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</si>
  <si>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</si>
  <si>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</si>
  <si>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</si>
  <si>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</si>
  <si>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</si>
  <si>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</si>
  <si>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</si>
  <si>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</si>
  <si>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</si>
  <si>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</si>
  <si>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</si>
  <si>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</si>
  <si>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</si>
  <si>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</si>
  <si>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</si>
  <si>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</si>
  <si>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</si>
  <si>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</si>
  <si>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</si>
  <si>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</si>
  <si>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</si>
  <si>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</si>
  <si>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</si>
  <si>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</si>
  <si>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</si>
  <si>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</si>
  <si>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</si>
  <si>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</si>
  <si>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</si>
  <si>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</si>
  <si>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</si>
  <si>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</si>
  <si>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</si>
  <si>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</si>
  <si>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</si>
  <si>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</si>
  <si>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</si>
  <si>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</si>
  <si>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</si>
  <si>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</si>
  <si>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</si>
  <si>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</si>
  <si>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</si>
  <si>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</si>
  <si>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</si>
  <si>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</si>
  <si>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</si>
  <si>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</si>
  <si>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</si>
  <si>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</si>
  <si>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</si>
  <si>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</si>
  <si>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</si>
  <si>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</si>
  <si>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</si>
  <si>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</si>
  <si>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</si>
  <si>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</si>
  <si>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</si>
  <si>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</si>
  <si>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4B02-04-00122-A-002P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</si>
  <si>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</si>
  <si>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</si>
  <si>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</si>
  <si>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</si>
  <si>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</si>
  <si>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</si>
  <si>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</si>
  <si>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</si>
  <si>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</si>
  <si>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</si>
  <si>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</si>
  <si>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</si>
  <si>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</si>
  <si>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</si>
  <si>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</si>
  <si>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</si>
  <si>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</si>
  <si>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облигации ООО "ГАЗПРОМ КАПИТАЛ" 4B02-01-36400-R</t>
  </si>
  <si>
    <t>облигации ООО "ГАЗПРОМ КАПИТАЛ" 4B02-04-36400-R</t>
  </si>
  <si>
    <t>RU000A102A15</t>
  </si>
  <si>
    <t>RU000A0JX0Z8</t>
  </si>
  <si>
    <t>RU000A0JUKX4</t>
  </si>
  <si>
    <t>RU000A0ZYUV5</t>
  </si>
  <si>
    <t>RU000A0ZYV04</t>
  </si>
  <si>
    <t>RU000A101MG4</t>
  </si>
  <si>
    <t>RU0009029524</t>
  </si>
  <si>
    <t>Комитет финансов Санкт-Петербурга</t>
  </si>
  <si>
    <t>1027810256352</t>
  </si>
  <si>
    <t>1087760000019</t>
  </si>
  <si>
    <t>Публичное акционерное общество "Сургутнефтегаз"</t>
  </si>
  <si>
    <t>1028600584540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</si>
  <si>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</si>
  <si>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</si>
  <si>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</si>
  <si>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</si>
  <si>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</si>
  <si>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</si>
  <si>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</si>
  <si>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</si>
  <si>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</si>
  <si>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</si>
  <si>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</si>
  <si>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</si>
  <si>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</si>
  <si>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</si>
  <si>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</si>
  <si>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</si>
  <si>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</si>
  <si>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</si>
  <si>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</si>
  <si>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</si>
  <si>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</si>
  <si>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</si>
  <si>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</si>
  <si>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</si>
  <si>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</si>
  <si>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</si>
  <si>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</si>
  <si>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</si>
  <si>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</si>
  <si>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</si>
  <si>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</si>
  <si>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</si>
  <si>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</si>
  <si>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</si>
  <si>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</si>
  <si>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</si>
  <si>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</si>
  <si>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</si>
  <si>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</si>
  <si>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</si>
  <si>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</si>
  <si>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</si>
  <si>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</si>
  <si>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</si>
  <si>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</si>
  <si>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</si>
  <si>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</si>
  <si>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</si>
  <si>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</si>
  <si>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</si>
  <si>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</si>
  <si>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</si>
  <si>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</si>
  <si>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RU000A0JQRD9</t>
  </si>
  <si>
    <t>RU000A101LJ0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</si>
  <si>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</si>
  <si>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</si>
  <si>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</si>
  <si>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</si>
  <si>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</si>
  <si>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</si>
  <si>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</si>
  <si>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</si>
  <si>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</si>
  <si>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</si>
  <si>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</si>
  <si>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</si>
  <si>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</si>
  <si>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</si>
  <si>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</si>
  <si>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</si>
  <si>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</si>
  <si>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</si>
  <si>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</si>
  <si>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</si>
  <si>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</si>
  <si>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</si>
  <si>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</si>
  <si>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</si>
  <si>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</si>
  <si>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</si>
  <si>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</si>
  <si>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</si>
  <si>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</si>
  <si>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</si>
  <si>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</si>
  <si>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</si>
  <si>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</si>
  <si>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</si>
  <si>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</si>
  <si>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</si>
  <si>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</si>
  <si>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</si>
  <si>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</si>
  <si>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</si>
  <si>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</si>
  <si>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</si>
  <si>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</si>
  <si>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</si>
  <si>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</si>
  <si>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</si>
  <si>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</si>
  <si>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</si>
  <si>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</si>
  <si>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</si>
  <si>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</si>
  <si>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</si>
  <si>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</si>
  <si>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</si>
  <si>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</si>
  <si>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</si>
  <si>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</si>
  <si>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</si>
  <si>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</si>
  <si>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</si>
  <si>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</si>
  <si>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</si>
  <si>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</si>
  <si>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</si>
  <si>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</si>
  <si>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</si>
  <si>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</si>
  <si>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</si>
  <si>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</si>
  <si>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</si>
  <si>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</si>
  <si>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</si>
  <si>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</si>
  <si>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</si>
  <si>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</si>
  <si>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</si>
  <si>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</si>
  <si>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</si>
  <si>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</si>
  <si>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</si>
  <si>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</si>
  <si>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</si>
  <si>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</si>
  <si>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</si>
  <si>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</si>
  <si>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</si>
  <si>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</si>
  <si>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</si>
  <si>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</si>
  <si>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</si>
  <si>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</si>
  <si>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</si>
  <si>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</si>
  <si>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</si>
  <si>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</si>
  <si>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</si>
  <si>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1027700067328</t>
  </si>
  <si>
    <t>Акционерное общество "Альфа-Банк"</t>
  </si>
  <si>
    <t>облигации ООО "ИКС 5 ФИНАНС" 4B02-02-36241-R-002P</t>
  </si>
  <si>
    <t>RU000A105JP2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</si>
  <si>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</si>
  <si>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</si>
  <si>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</si>
  <si>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</si>
  <si>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</si>
  <si>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</si>
  <si>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</si>
  <si>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</si>
  <si>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</si>
  <si>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</si>
  <si>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</si>
  <si>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</si>
  <si>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</si>
  <si>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</si>
  <si>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</si>
  <si>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</si>
  <si>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</si>
  <si>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</si>
  <si>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</si>
  <si>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</si>
  <si>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</si>
  <si>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</si>
  <si>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</si>
  <si>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</si>
  <si>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</si>
  <si>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</si>
  <si>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</si>
  <si>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</si>
  <si>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</si>
  <si>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</si>
  <si>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</si>
  <si>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</si>
  <si>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</si>
  <si>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</si>
  <si>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</si>
  <si>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</si>
  <si>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</si>
  <si>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</si>
  <si>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</si>
  <si>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</si>
  <si>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</si>
  <si>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</si>
  <si>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</si>
  <si>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</si>
  <si>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</si>
  <si>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</si>
  <si>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</si>
  <si>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</si>
  <si>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</si>
  <si>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</si>
  <si>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</si>
  <si>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</si>
  <si>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</si>
  <si>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</si>
  <si>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</si>
  <si>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</si>
  <si>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</si>
  <si>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</si>
  <si>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</si>
  <si>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</si>
  <si>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</si>
  <si>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</si>
  <si>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</si>
  <si>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</si>
  <si>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</si>
  <si>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</si>
  <si>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</si>
  <si>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</si>
  <si>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</si>
  <si>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</si>
  <si>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</si>
  <si>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</si>
  <si>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</si>
  <si>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</si>
  <si>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</si>
  <si>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</si>
  <si>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</si>
  <si>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</si>
  <si>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</si>
  <si>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</si>
  <si>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</si>
  <si>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</si>
  <si>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</si>
  <si>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</si>
  <si>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</si>
  <si>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</si>
  <si>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</si>
  <si>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ВЭБ.РФ</t>
  </si>
  <si>
    <t>оплата комиссий по сделкам Т+  (продажа облигаций 25072RMFS)</t>
  </si>
  <si>
    <t>RU000A100WA9</t>
  </si>
  <si>
    <t>RU000A1083W0</t>
  </si>
  <si>
    <t>облигации ПАО "МТС" 4B02-05-04715-A-002P</t>
  </si>
  <si>
    <t>АО «Банк ДОМ. РФ»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</si>
  <si>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</si>
  <si>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</si>
  <si>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</si>
  <si>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</si>
  <si>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</si>
  <si>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</si>
  <si>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</si>
  <si>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</si>
  <si>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</si>
  <si>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</si>
  <si>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</si>
  <si>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</si>
  <si>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</si>
  <si>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</si>
  <si>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</si>
  <si>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</si>
  <si>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</si>
  <si>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</si>
  <si>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</si>
  <si>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</si>
  <si>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</si>
  <si>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</si>
  <si>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</si>
  <si>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</si>
  <si>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</si>
  <si>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</si>
  <si>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</si>
  <si>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</si>
  <si>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</si>
  <si>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</si>
  <si>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</si>
  <si>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</si>
  <si>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</si>
  <si>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</si>
  <si>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</si>
  <si>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</si>
  <si>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</si>
  <si>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</si>
  <si>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</si>
  <si>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</si>
  <si>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</si>
  <si>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</si>
  <si>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</si>
  <si>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</si>
  <si>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RU000A1095L7</t>
  </si>
  <si>
    <t>облигации ПАО "ГК "САМОЛЕТ" 4B02-14-16493-A-001P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</si>
  <si>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</si>
  <si>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</si>
  <si>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</si>
  <si>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</si>
  <si>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</si>
  <si>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</si>
  <si>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</si>
  <si>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</si>
  <si>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</si>
  <si>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</si>
  <si>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</si>
  <si>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</si>
  <si>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</si>
  <si>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</si>
  <si>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</si>
  <si>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</si>
  <si>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</si>
  <si>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</si>
  <si>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</si>
  <si>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</si>
  <si>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</si>
  <si>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</si>
  <si>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</si>
  <si>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</si>
  <si>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</si>
  <si>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</si>
  <si>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</si>
  <si>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</si>
  <si>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</si>
  <si>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</si>
  <si>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</si>
  <si>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</si>
  <si>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</si>
  <si>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</si>
  <si>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</si>
  <si>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</si>
  <si>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</si>
  <si>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</si>
  <si>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</si>
  <si>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</si>
  <si>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</si>
  <si>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</si>
  <si>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</si>
  <si>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</si>
  <si>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</si>
  <si>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42003810412240000004</t>
  </si>
  <si>
    <t>42004810612240000094</t>
  </si>
  <si>
    <t>42004810643240000057</t>
  </si>
  <si>
    <t>оплата комиссий по сделкам Т+ (продажа облигаций ООО "Сэтл Групп"  4B02-03-36160-R-002P)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</si>
  <si>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</si>
  <si>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</si>
  <si>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</si>
  <si>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</si>
  <si>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>RU0007288411</t>
  </si>
  <si>
    <t>акции обыкновенные ПАО "ГМК "Норильский никель" 1-01-40155-F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</si>
  <si>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</si>
  <si>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</si>
  <si>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</si>
  <si>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42004810200002976493</t>
  </si>
  <si>
    <t>42004810300002876493</t>
  </si>
  <si>
    <t>42004810212240000096</t>
  </si>
  <si>
    <t>42004810912240000095</t>
  </si>
  <si>
    <t>Состав инвестиционного портфеля фонда по обязательному пенсионному страхованию на 28.12.2024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</si>
  <si>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</si>
  <si>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</si>
  <si>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</si>
  <si>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</si>
  <si>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42003810600480055361</t>
  </si>
  <si>
    <t>42003810000480065359</t>
  </si>
  <si>
    <t>42003810100480104301</t>
  </si>
  <si>
    <t>42003810126800002739</t>
  </si>
  <si>
    <t>42005810126800000496</t>
  </si>
  <si>
    <t>42003810626800002734</t>
  </si>
  <si>
    <t>42003810800015674785</t>
  </si>
  <si>
    <t>42003810900015574785</t>
  </si>
  <si>
    <t>42003810000014174785</t>
  </si>
  <si>
    <t>42003810700330000318</t>
  </si>
  <si>
    <t>42005810138980000066</t>
  </si>
  <si>
    <t>RU000A1066D5</t>
  </si>
  <si>
    <t>АО «Россельхозбанк»</t>
  </si>
  <si>
    <t>начисление дивидендов (акции обыкновенные ПАО "Северсталь" 1-02-00143-A )</t>
  </si>
  <si>
    <t>Состав средств пенсионных резервов фонда на 28.12.2024</t>
  </si>
  <si>
    <t>42003810600480085564</t>
  </si>
  <si>
    <t>42004810943240000061</t>
  </si>
  <si>
    <t>42004810543240000063</t>
  </si>
  <si>
    <t>42004810300003176493</t>
  </si>
  <si>
    <t>42003810300015174785</t>
  </si>
  <si>
    <t>42004810400003076493</t>
  </si>
  <si>
    <t>42003810000330000319</t>
  </si>
  <si>
    <t>42004810112240000099</t>
  </si>
  <si>
    <t>42004810512240000097</t>
  </si>
  <si>
    <t>RU000A0JVW48</t>
  </si>
  <si>
    <t>RU000A106Z61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</si>
</sst>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topLeftCell="A189" zoomScale="80" zoomScaleNormal="80" workbookViewId="0">
      <selection activeCell="H222" sqref="H222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66" t="s">
        <v>600</v>
      </c>
      <c r="B1" s="167"/>
      <c r="C1" s="167"/>
      <c r="D1" s="167"/>
      <c r="E1" s="167"/>
      <c r="F1" s="167"/>
      <c r="G1" s="167"/>
    </row>
    <row r="2" spans="1:8" ht="18.75" x14ac:dyDescent="0.3">
      <c r="A2" s="4"/>
      <c r="B2" s="4"/>
      <c r="C2" s="4"/>
    </row>
    <row r="3" spans="1:8" x14ac:dyDescent="0.25">
      <c r="A3" s="3" t="s">
        <v>253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190</v>
      </c>
      <c r="B5" s="25" t="s">
        <v>116</v>
      </c>
      <c r="C5" s="25" t="s">
        <v>117</v>
      </c>
      <c r="D5" s="25" t="s">
        <v>297</v>
      </c>
      <c r="E5" s="38">
        <v>5718</v>
      </c>
      <c r="F5" s="7">
        <v>5916456.5099999998</v>
      </c>
      <c r="G5" s="8">
        <f t="shared" ref="G5:G36" si="0">F5/$F$257</f>
        <v>1.0134600186383681E-3</v>
      </c>
      <c r="H5" s="105"/>
    </row>
    <row r="6" spans="1:8" x14ac:dyDescent="0.25">
      <c r="A6" s="98" t="s">
        <v>349</v>
      </c>
      <c r="B6" s="98" t="s">
        <v>93</v>
      </c>
      <c r="C6" s="98" t="s">
        <v>94</v>
      </c>
      <c r="D6" s="98" t="s">
        <v>350</v>
      </c>
      <c r="E6" s="38">
        <v>10000</v>
      </c>
      <c r="F6" s="7">
        <v>8811300</v>
      </c>
      <c r="G6" s="8">
        <f t="shared" si="0"/>
        <v>1.5093325282007782E-3</v>
      </c>
      <c r="H6" s="105"/>
    </row>
    <row r="7" spans="1:8" x14ac:dyDescent="0.25">
      <c r="A7" s="120" t="s">
        <v>248</v>
      </c>
      <c r="B7" s="120" t="s">
        <v>171</v>
      </c>
      <c r="C7" s="9" t="s">
        <v>172</v>
      </c>
      <c r="D7" s="120" t="s">
        <v>47</v>
      </c>
      <c r="E7" s="38">
        <v>4000</v>
      </c>
      <c r="F7" s="7">
        <v>4050618.16</v>
      </c>
      <c r="G7" s="8">
        <f t="shared" si="0"/>
        <v>6.9385104901760063E-4</v>
      </c>
      <c r="H7" s="105"/>
    </row>
    <row r="8" spans="1:8" x14ac:dyDescent="0.25">
      <c r="A8" s="75" t="s">
        <v>312</v>
      </c>
      <c r="B8" s="75" t="s">
        <v>171</v>
      </c>
      <c r="C8" s="9" t="s">
        <v>172</v>
      </c>
      <c r="D8" s="75" t="s">
        <v>313</v>
      </c>
      <c r="E8" s="38">
        <v>986</v>
      </c>
      <c r="F8" s="7">
        <v>1058875.26</v>
      </c>
      <c r="G8" s="8">
        <f t="shared" si="0"/>
        <v>1.8138014518005927E-4</v>
      </c>
      <c r="H8" s="105"/>
    </row>
    <row r="9" spans="1:8" x14ac:dyDescent="0.25">
      <c r="A9" s="98" t="s">
        <v>247</v>
      </c>
      <c r="B9" s="98" t="s">
        <v>171</v>
      </c>
      <c r="C9" s="120" t="s">
        <v>172</v>
      </c>
      <c r="D9" s="98" t="s">
        <v>46</v>
      </c>
      <c r="E9" s="38">
        <v>40000</v>
      </c>
      <c r="F9" s="7">
        <v>39995920.399999999</v>
      </c>
      <c r="G9" s="8">
        <f t="shared" si="0"/>
        <v>6.8511052461100036E-3</v>
      </c>
      <c r="H9" s="105"/>
    </row>
    <row r="10" spans="1:8" x14ac:dyDescent="0.25">
      <c r="A10" s="68" t="s">
        <v>35</v>
      </c>
      <c r="B10" s="68" t="s">
        <v>93</v>
      </c>
      <c r="C10" s="68" t="s">
        <v>94</v>
      </c>
      <c r="D10" s="120" t="s">
        <v>78</v>
      </c>
      <c r="E10" s="38">
        <v>114566</v>
      </c>
      <c r="F10" s="7">
        <v>122442412.5</v>
      </c>
      <c r="G10" s="8">
        <f t="shared" si="0"/>
        <v>2.0973785482009188E-2</v>
      </c>
      <c r="H10" s="105"/>
    </row>
    <row r="11" spans="1:8" x14ac:dyDescent="0.25">
      <c r="A11" s="57" t="s">
        <v>36</v>
      </c>
      <c r="B11" s="57" t="s">
        <v>93</v>
      </c>
      <c r="C11" s="65" t="s">
        <v>94</v>
      </c>
      <c r="D11" s="57" t="s">
        <v>79</v>
      </c>
      <c r="E11" s="38">
        <v>32000</v>
      </c>
      <c r="F11" s="7">
        <v>34054080</v>
      </c>
      <c r="G11" s="8">
        <f t="shared" si="0"/>
        <v>5.8332970914566021E-3</v>
      </c>
      <c r="H11" s="105"/>
    </row>
    <row r="12" spans="1:8" ht="30" x14ac:dyDescent="0.25">
      <c r="A12" s="130" t="s">
        <v>188</v>
      </c>
      <c r="B12" s="130" t="s">
        <v>107</v>
      </c>
      <c r="C12" s="9" t="s">
        <v>108</v>
      </c>
      <c r="D12" s="130" t="s">
        <v>289</v>
      </c>
      <c r="E12" s="38">
        <v>225</v>
      </c>
      <c r="F12" s="7">
        <v>237948.75</v>
      </c>
      <c r="G12" s="8">
        <f t="shared" si="0"/>
        <v>4.0759455292603241E-5</v>
      </c>
      <c r="H12" s="105"/>
    </row>
    <row r="13" spans="1:8" ht="30" x14ac:dyDescent="0.25">
      <c r="A13" s="133" t="s">
        <v>206</v>
      </c>
      <c r="B13" s="133" t="s">
        <v>134</v>
      </c>
      <c r="C13" s="133" t="s">
        <v>135</v>
      </c>
      <c r="D13" s="133" t="s">
        <v>54</v>
      </c>
      <c r="E13" s="38">
        <v>34629</v>
      </c>
      <c r="F13" s="7">
        <v>33032256.809999999</v>
      </c>
      <c r="G13" s="8">
        <f t="shared" si="0"/>
        <v>5.6582637843694654E-3</v>
      </c>
      <c r="H13" s="105"/>
    </row>
    <row r="14" spans="1:8" ht="30" x14ac:dyDescent="0.25">
      <c r="A14" s="67" t="s">
        <v>364</v>
      </c>
      <c r="B14" s="67" t="s">
        <v>161</v>
      </c>
      <c r="C14" s="130" t="s">
        <v>162</v>
      </c>
      <c r="D14" s="98" t="s">
        <v>365</v>
      </c>
      <c r="E14" s="38">
        <v>1455</v>
      </c>
      <c r="F14" s="7">
        <v>1436987.1</v>
      </c>
      <c r="G14" s="8">
        <f t="shared" si="0"/>
        <v>2.4614885120639456E-4</v>
      </c>
      <c r="H14" s="105"/>
    </row>
    <row r="15" spans="1:8" x14ac:dyDescent="0.25">
      <c r="A15" s="130" t="s">
        <v>322</v>
      </c>
      <c r="B15" s="130" t="s">
        <v>93</v>
      </c>
      <c r="C15" s="130" t="s">
        <v>94</v>
      </c>
      <c r="D15" s="130" t="s">
        <v>320</v>
      </c>
      <c r="E15" s="38">
        <v>13000</v>
      </c>
      <c r="F15" s="7">
        <v>11486020</v>
      </c>
      <c r="G15" s="8">
        <f t="shared" si="0"/>
        <v>1.9674989621922649E-3</v>
      </c>
      <c r="H15" s="105"/>
    </row>
    <row r="16" spans="1:8" ht="30" x14ac:dyDescent="0.25">
      <c r="A16" s="78" t="s">
        <v>207</v>
      </c>
      <c r="B16" s="78" t="s">
        <v>134</v>
      </c>
      <c r="C16" s="120" t="s">
        <v>135</v>
      </c>
      <c r="D16" s="78" t="s">
        <v>296</v>
      </c>
      <c r="E16" s="38">
        <v>7087</v>
      </c>
      <c r="F16" s="7">
        <v>7115985.8300000001</v>
      </c>
      <c r="G16" s="8">
        <f t="shared" si="0"/>
        <v>1.2189335153081626E-3</v>
      </c>
      <c r="H16" s="105"/>
    </row>
    <row r="17" spans="1:8" x14ac:dyDescent="0.25">
      <c r="A17" s="67" t="s">
        <v>214</v>
      </c>
      <c r="B17" s="67" t="s">
        <v>149</v>
      </c>
      <c r="C17" s="67" t="s">
        <v>150</v>
      </c>
      <c r="D17" s="67" t="s">
        <v>291</v>
      </c>
      <c r="E17" s="38">
        <v>530</v>
      </c>
      <c r="F17" s="7">
        <v>569977.9</v>
      </c>
      <c r="G17" s="8">
        <f t="shared" si="0"/>
        <v>9.7634422256144988E-5</v>
      </c>
      <c r="H17" s="105"/>
    </row>
    <row r="18" spans="1:8" ht="30" x14ac:dyDescent="0.25">
      <c r="A18" s="88" t="s">
        <v>203</v>
      </c>
      <c r="B18" s="88" t="s">
        <v>134</v>
      </c>
      <c r="C18" s="88" t="s">
        <v>135</v>
      </c>
      <c r="D18" s="88" t="s">
        <v>299</v>
      </c>
      <c r="E18" s="38">
        <v>21096</v>
      </c>
      <c r="F18" s="7">
        <v>19699233.84</v>
      </c>
      <c r="G18" s="8">
        <f t="shared" si="0"/>
        <v>3.374382260886081E-3</v>
      </c>
      <c r="H18" s="105"/>
    </row>
    <row r="19" spans="1:8" ht="28.5" customHeight="1" x14ac:dyDescent="0.25">
      <c r="A19" s="25" t="s">
        <v>27</v>
      </c>
      <c r="B19" s="25" t="s">
        <v>93</v>
      </c>
      <c r="C19" s="65" t="s">
        <v>94</v>
      </c>
      <c r="D19" s="67" t="s">
        <v>70</v>
      </c>
      <c r="E19" s="38">
        <v>17000</v>
      </c>
      <c r="F19" s="7">
        <v>11259950</v>
      </c>
      <c r="G19" s="8">
        <f t="shared" si="0"/>
        <v>1.9287742785870816E-3</v>
      </c>
      <c r="H19" s="105"/>
    </row>
    <row r="20" spans="1:8" ht="28.5" customHeight="1" x14ac:dyDescent="0.25">
      <c r="A20" s="130" t="s">
        <v>381</v>
      </c>
      <c r="B20" s="130" t="s">
        <v>116</v>
      </c>
      <c r="C20" s="130" t="s">
        <v>117</v>
      </c>
      <c r="D20" s="130" t="s">
        <v>380</v>
      </c>
      <c r="E20" s="38">
        <v>19938</v>
      </c>
      <c r="F20" s="7">
        <v>19258712.34</v>
      </c>
      <c r="G20" s="8">
        <f t="shared" si="0"/>
        <v>3.2989230858129588E-3</v>
      </c>
      <c r="H20" s="105"/>
    </row>
    <row r="21" spans="1:8" ht="28.5" customHeight="1" x14ac:dyDescent="0.25">
      <c r="A21" s="112" t="s">
        <v>205</v>
      </c>
      <c r="B21" s="112" t="s">
        <v>134</v>
      </c>
      <c r="C21" s="112" t="s">
        <v>135</v>
      </c>
      <c r="D21" s="112" t="s">
        <v>51</v>
      </c>
      <c r="E21" s="38">
        <v>63997</v>
      </c>
      <c r="F21" s="7">
        <v>55542996.299999997</v>
      </c>
      <c r="G21" s="8">
        <f t="shared" si="0"/>
        <v>9.5142431910530192E-3</v>
      </c>
      <c r="H21" s="105"/>
    </row>
    <row r="22" spans="1:8" ht="28.5" customHeight="1" x14ac:dyDescent="0.25">
      <c r="A22" s="130" t="s">
        <v>215</v>
      </c>
      <c r="B22" s="130" t="s">
        <v>149</v>
      </c>
      <c r="C22" s="130" t="s">
        <v>150</v>
      </c>
      <c r="D22" s="130" t="s">
        <v>295</v>
      </c>
      <c r="E22" s="38">
        <v>5501</v>
      </c>
      <c r="F22" s="7">
        <v>6076954.7000000002</v>
      </c>
      <c r="G22" s="8">
        <f t="shared" si="0"/>
        <v>1.0409525723914293E-3</v>
      </c>
      <c r="H22" s="105"/>
    </row>
    <row r="23" spans="1:8" ht="32.25" customHeight="1" x14ac:dyDescent="0.25">
      <c r="A23" s="85" t="s">
        <v>184</v>
      </c>
      <c r="B23" s="85" t="s">
        <v>103</v>
      </c>
      <c r="C23" s="85" t="s">
        <v>104</v>
      </c>
      <c r="D23" s="85" t="s">
        <v>293</v>
      </c>
      <c r="E23" s="38">
        <v>4731</v>
      </c>
      <c r="F23" s="7">
        <v>4114787.25</v>
      </c>
      <c r="G23" s="8">
        <f t="shared" si="0"/>
        <v>7.0484289980489001E-4</v>
      </c>
      <c r="H23" s="105"/>
    </row>
    <row r="24" spans="1:8" ht="33.75" customHeight="1" x14ac:dyDescent="0.25">
      <c r="A24" s="75" t="s">
        <v>191</v>
      </c>
      <c r="B24" s="75" t="s">
        <v>116</v>
      </c>
      <c r="C24" s="75" t="s">
        <v>117</v>
      </c>
      <c r="D24" s="75" t="s">
        <v>62</v>
      </c>
      <c r="E24" s="38">
        <v>17452</v>
      </c>
      <c r="F24" s="7">
        <v>16802785.600000001</v>
      </c>
      <c r="G24" s="8">
        <f t="shared" si="0"/>
        <v>2.8782348655094743E-3</v>
      </c>
      <c r="H24" s="105"/>
    </row>
    <row r="25" spans="1:8" ht="30" x14ac:dyDescent="0.25">
      <c r="A25" s="61" t="s">
        <v>212</v>
      </c>
      <c r="B25" s="61" t="s">
        <v>145</v>
      </c>
      <c r="C25" s="65" t="s">
        <v>146</v>
      </c>
      <c r="D25" s="61" t="s">
        <v>68</v>
      </c>
      <c r="E25" s="38">
        <v>8520</v>
      </c>
      <c r="F25" s="7">
        <v>8688014.4000000004</v>
      </c>
      <c r="G25" s="8">
        <f t="shared" si="0"/>
        <v>1.4882143088303392E-3</v>
      </c>
      <c r="H25" s="105"/>
    </row>
    <row r="26" spans="1:8" ht="30" x14ac:dyDescent="0.25">
      <c r="A26" s="65" t="s">
        <v>192</v>
      </c>
      <c r="B26" s="65" t="s">
        <v>116</v>
      </c>
      <c r="C26" s="112" t="s">
        <v>117</v>
      </c>
      <c r="D26" s="65" t="s">
        <v>300</v>
      </c>
      <c r="E26" s="38">
        <v>57683</v>
      </c>
      <c r="F26" s="7">
        <v>51880090.200000003</v>
      </c>
      <c r="G26" s="8">
        <f t="shared" si="0"/>
        <v>8.8868053187214618E-3</v>
      </c>
      <c r="H26" s="105"/>
    </row>
    <row r="27" spans="1:8" x14ac:dyDescent="0.25">
      <c r="A27" s="25" t="s">
        <v>323</v>
      </c>
      <c r="B27" s="25" t="s">
        <v>93</v>
      </c>
      <c r="C27" s="25" t="s">
        <v>94</v>
      </c>
      <c r="D27" s="25" t="s">
        <v>321</v>
      </c>
      <c r="E27" s="38">
        <v>5000</v>
      </c>
      <c r="F27" s="7">
        <v>3704450</v>
      </c>
      <c r="G27" s="8">
        <f t="shared" si="0"/>
        <v>6.3455413890043159E-4</v>
      </c>
      <c r="H27" s="105"/>
    </row>
    <row r="28" spans="1:8" x14ac:dyDescent="0.25">
      <c r="A28" s="25" t="s">
        <v>28</v>
      </c>
      <c r="B28" s="25" t="s">
        <v>93</v>
      </c>
      <c r="C28" s="120" t="s">
        <v>94</v>
      </c>
      <c r="D28" s="25" t="s">
        <v>71</v>
      </c>
      <c r="E28" s="38">
        <v>29000</v>
      </c>
      <c r="F28" s="7">
        <v>17710300</v>
      </c>
      <c r="G28" s="8">
        <f t="shared" si="0"/>
        <v>3.033687636806628E-3</v>
      </c>
      <c r="H28" s="105"/>
    </row>
    <row r="29" spans="1:8" ht="30" x14ac:dyDescent="0.25">
      <c r="A29" s="75" t="s">
        <v>198</v>
      </c>
      <c r="B29" s="75" t="s">
        <v>120</v>
      </c>
      <c r="C29" s="75" t="s">
        <v>121</v>
      </c>
      <c r="D29" s="75" t="s">
        <v>50</v>
      </c>
      <c r="E29" s="38">
        <v>5000</v>
      </c>
      <c r="F29" s="7">
        <v>5025350</v>
      </c>
      <c r="G29" s="8">
        <f t="shared" si="0"/>
        <v>8.6081783852482384E-4</v>
      </c>
      <c r="H29" s="105"/>
    </row>
    <row r="30" spans="1:8" ht="30" x14ac:dyDescent="0.25">
      <c r="A30" s="25" t="s">
        <v>213</v>
      </c>
      <c r="B30" s="25" t="s">
        <v>145</v>
      </c>
      <c r="C30" s="25" t="s">
        <v>146</v>
      </c>
      <c r="D30" s="25" t="s">
        <v>69</v>
      </c>
      <c r="E30" s="38">
        <v>15000</v>
      </c>
      <c r="F30" s="7">
        <v>12985800</v>
      </c>
      <c r="G30" s="8">
        <f t="shared" si="0"/>
        <v>2.22440392958016E-3</v>
      </c>
      <c r="H30" s="105"/>
    </row>
    <row r="31" spans="1:8" ht="30" x14ac:dyDescent="0.25">
      <c r="A31" s="25" t="s">
        <v>353</v>
      </c>
      <c r="B31" s="25" t="s">
        <v>140</v>
      </c>
      <c r="C31" s="9" t="s">
        <v>141</v>
      </c>
      <c r="D31" s="65" t="s">
        <v>290</v>
      </c>
      <c r="E31" s="38">
        <v>1943</v>
      </c>
      <c r="F31" s="7">
        <v>1961905.39</v>
      </c>
      <c r="G31" s="8">
        <f t="shared" si="0"/>
        <v>3.3606478299222971E-4</v>
      </c>
      <c r="H31" s="105"/>
    </row>
    <row r="32" spans="1:8" x14ac:dyDescent="0.25">
      <c r="A32" s="88" t="s">
        <v>217</v>
      </c>
      <c r="B32" s="88" t="s">
        <v>149</v>
      </c>
      <c r="C32" s="133" t="s">
        <v>150</v>
      </c>
      <c r="D32" s="88" t="s">
        <v>80</v>
      </c>
      <c r="E32" s="38">
        <v>52488</v>
      </c>
      <c r="F32" s="7">
        <v>54148720.32</v>
      </c>
      <c r="G32" s="8">
        <f t="shared" si="0"/>
        <v>9.275410545483918E-3</v>
      </c>
      <c r="H32" s="105"/>
    </row>
    <row r="33" spans="1:8" x14ac:dyDescent="0.25">
      <c r="A33" s="85" t="s">
        <v>37</v>
      </c>
      <c r="B33" s="85" t="s">
        <v>93</v>
      </c>
      <c r="C33" s="85" t="s">
        <v>94</v>
      </c>
      <c r="D33" s="85" t="s">
        <v>58</v>
      </c>
      <c r="E33" s="38">
        <v>112363</v>
      </c>
      <c r="F33" s="7">
        <v>139308021.40000001</v>
      </c>
      <c r="G33" s="8">
        <f t="shared" si="0"/>
        <v>2.386278167107125E-2</v>
      </c>
      <c r="H33" s="105"/>
    </row>
    <row r="34" spans="1:8" ht="30" x14ac:dyDescent="0.25">
      <c r="A34" s="25" t="s">
        <v>193</v>
      </c>
      <c r="B34" s="25" t="s">
        <v>116</v>
      </c>
      <c r="C34" s="78" t="s">
        <v>117</v>
      </c>
      <c r="D34" s="25" t="s">
        <v>63</v>
      </c>
      <c r="E34" s="38">
        <v>26661</v>
      </c>
      <c r="F34" s="7">
        <v>26325604.620000001</v>
      </c>
      <c r="G34" s="8">
        <f t="shared" si="0"/>
        <v>4.5094471164889051E-3</v>
      </c>
      <c r="H34" s="105"/>
    </row>
    <row r="35" spans="1:8" ht="30" x14ac:dyDescent="0.25">
      <c r="A35" s="25" t="s">
        <v>195</v>
      </c>
      <c r="B35" s="25" t="s">
        <v>116</v>
      </c>
      <c r="C35" s="130" t="s">
        <v>117</v>
      </c>
      <c r="D35" s="25" t="s">
        <v>64</v>
      </c>
      <c r="E35" s="38">
        <v>28470</v>
      </c>
      <c r="F35" s="7">
        <v>28199535</v>
      </c>
      <c r="G35" s="8">
        <f t="shared" si="0"/>
        <v>4.8304422112101881E-3</v>
      </c>
      <c r="H35" s="105"/>
    </row>
    <row r="36" spans="1:8" x14ac:dyDescent="0.25">
      <c r="A36" s="25" t="s">
        <v>308</v>
      </c>
      <c r="B36" s="25" t="s">
        <v>166</v>
      </c>
      <c r="C36" s="9" t="s">
        <v>167</v>
      </c>
      <c r="D36" s="25" t="s">
        <v>305</v>
      </c>
      <c r="E36" s="38">
        <v>47</v>
      </c>
      <c r="F36" s="7">
        <v>45940.62</v>
      </c>
      <c r="G36" s="8">
        <f t="shared" si="0"/>
        <v>7.8694031677177306E-6</v>
      </c>
      <c r="H36" s="105"/>
    </row>
    <row r="37" spans="1:8" x14ac:dyDescent="0.25">
      <c r="A37" s="120" t="s">
        <v>29</v>
      </c>
      <c r="B37" s="120" t="s">
        <v>93</v>
      </c>
      <c r="C37" s="133" t="s">
        <v>94</v>
      </c>
      <c r="D37" s="120" t="s">
        <v>72</v>
      </c>
      <c r="E37" s="38">
        <v>110673</v>
      </c>
      <c r="F37" s="7">
        <v>97305915.060000002</v>
      </c>
      <c r="G37" s="8">
        <f t="shared" ref="G37:G68" si="1">F37/$F$257</f>
        <v>1.6668026600660513E-2</v>
      </c>
      <c r="H37" s="105"/>
    </row>
    <row r="38" spans="1:8" ht="30" x14ac:dyDescent="0.25">
      <c r="A38" s="61" t="s">
        <v>208</v>
      </c>
      <c r="B38" s="61" t="s">
        <v>134</v>
      </c>
      <c r="C38" s="130" t="s">
        <v>135</v>
      </c>
      <c r="D38" s="61" t="s">
        <v>52</v>
      </c>
      <c r="E38" s="38">
        <v>9426</v>
      </c>
      <c r="F38" s="7">
        <v>6995411.6399999997</v>
      </c>
      <c r="G38" s="8">
        <f t="shared" si="1"/>
        <v>1.1982797471889904E-3</v>
      </c>
      <c r="H38" s="105"/>
    </row>
    <row r="39" spans="1:8" x14ac:dyDescent="0.25">
      <c r="A39" s="62" t="s">
        <v>182</v>
      </c>
      <c r="B39" s="62" t="s">
        <v>99</v>
      </c>
      <c r="C39" s="9" t="s">
        <v>100</v>
      </c>
      <c r="D39" s="62" t="s">
        <v>304</v>
      </c>
      <c r="E39" s="38">
        <v>2500</v>
      </c>
      <c r="F39" s="7">
        <v>2597750</v>
      </c>
      <c r="G39" s="8">
        <f t="shared" si="1"/>
        <v>4.4498185002594069E-4</v>
      </c>
      <c r="H39" s="105"/>
    </row>
    <row r="40" spans="1:8" x14ac:dyDescent="0.25">
      <c r="A40" s="61" t="s">
        <v>200</v>
      </c>
      <c r="B40" s="61" t="s">
        <v>126</v>
      </c>
      <c r="C40" s="133" t="s">
        <v>127</v>
      </c>
      <c r="D40" s="61" t="s">
        <v>302</v>
      </c>
      <c r="E40" s="38">
        <v>49775</v>
      </c>
      <c r="F40" s="7">
        <v>49165754</v>
      </c>
      <c r="G40" s="8">
        <f t="shared" si="1"/>
        <v>8.4218528237283395E-3</v>
      </c>
      <c r="H40" s="105"/>
    </row>
    <row r="41" spans="1:8" x14ac:dyDescent="0.25">
      <c r="A41" s="25" t="s">
        <v>30</v>
      </c>
      <c r="B41" s="25" t="s">
        <v>93</v>
      </c>
      <c r="C41" s="130" t="s">
        <v>94</v>
      </c>
      <c r="D41" s="25" t="s">
        <v>73</v>
      </c>
      <c r="E41" s="38">
        <v>26000</v>
      </c>
      <c r="F41" s="7">
        <v>19250660</v>
      </c>
      <c r="G41" s="8">
        <f t="shared" si="1"/>
        <v>3.2975437594150231E-3</v>
      </c>
      <c r="H41" s="105"/>
    </row>
    <row r="42" spans="1:8" x14ac:dyDescent="0.25">
      <c r="A42" s="61" t="s">
        <v>218</v>
      </c>
      <c r="B42" s="61" t="s">
        <v>155</v>
      </c>
      <c r="C42" s="120" t="s">
        <v>156</v>
      </c>
      <c r="D42" s="61" t="s">
        <v>83</v>
      </c>
      <c r="E42" s="38">
        <v>80000</v>
      </c>
      <c r="F42" s="7">
        <v>79328800</v>
      </c>
      <c r="G42" s="8">
        <f t="shared" si="1"/>
        <v>1.3588634851058741E-2</v>
      </c>
      <c r="H42" s="105"/>
    </row>
    <row r="43" spans="1:8" x14ac:dyDescent="0.25">
      <c r="A43" s="78" t="s">
        <v>32</v>
      </c>
      <c r="B43" s="78" t="s">
        <v>93</v>
      </c>
      <c r="C43" s="122" t="s">
        <v>94</v>
      </c>
      <c r="D43" s="78" t="s">
        <v>75</v>
      </c>
      <c r="E43" s="38">
        <v>24000</v>
      </c>
      <c r="F43" s="7">
        <v>14456640</v>
      </c>
      <c r="G43" s="8">
        <f t="shared" si="1"/>
        <v>2.4763516167294834E-3</v>
      </c>
      <c r="H43" s="105"/>
    </row>
    <row r="44" spans="1:8" x14ac:dyDescent="0.25">
      <c r="A44" s="133" t="s">
        <v>31</v>
      </c>
      <c r="B44" s="133" t="s">
        <v>93</v>
      </c>
      <c r="C44" s="9" t="s">
        <v>94</v>
      </c>
      <c r="D44" s="133" t="s">
        <v>74</v>
      </c>
      <c r="E44" s="38">
        <v>102469</v>
      </c>
      <c r="F44" s="7">
        <v>95135293.670000002</v>
      </c>
      <c r="G44" s="8">
        <f t="shared" si="1"/>
        <v>1.629620978925523E-2</v>
      </c>
      <c r="H44" s="105"/>
    </row>
    <row r="45" spans="1:8" ht="30" x14ac:dyDescent="0.25">
      <c r="A45" s="78" t="s">
        <v>210</v>
      </c>
      <c r="B45" s="78" t="s">
        <v>140</v>
      </c>
      <c r="C45" s="9" t="s">
        <v>141</v>
      </c>
      <c r="D45" s="78" t="s">
        <v>57</v>
      </c>
      <c r="E45" s="38">
        <v>35060</v>
      </c>
      <c r="F45" s="7">
        <v>33309103.600000001</v>
      </c>
      <c r="G45" s="8">
        <f t="shared" si="1"/>
        <v>5.7056862833735822E-3</v>
      </c>
      <c r="H45" s="105"/>
    </row>
    <row r="46" spans="1:8" ht="30" x14ac:dyDescent="0.25">
      <c r="A46" s="25" t="s">
        <v>219</v>
      </c>
      <c r="B46" s="25" t="s">
        <v>288</v>
      </c>
      <c r="C46" s="9" t="s">
        <v>163</v>
      </c>
      <c r="D46" s="25" t="s">
        <v>42</v>
      </c>
      <c r="E46" s="38">
        <v>23250</v>
      </c>
      <c r="F46" s="7">
        <v>17244060</v>
      </c>
      <c r="G46" s="8">
        <f t="shared" si="1"/>
        <v>2.9538230086645456E-3</v>
      </c>
      <c r="H46" s="105"/>
    </row>
    <row r="47" spans="1:8" x14ac:dyDescent="0.25">
      <c r="A47" s="25" t="s">
        <v>185</v>
      </c>
      <c r="B47" s="25" t="s">
        <v>103</v>
      </c>
      <c r="C47" s="9" t="s">
        <v>104</v>
      </c>
      <c r="D47" s="25" t="s">
        <v>292</v>
      </c>
      <c r="E47" s="38">
        <v>4000</v>
      </c>
      <c r="F47" s="7">
        <v>3764560</v>
      </c>
      <c r="G47" s="8">
        <f t="shared" si="1"/>
        <v>6.4485068745401036E-4</v>
      </c>
      <c r="H47" s="105"/>
    </row>
    <row r="48" spans="1:8" ht="30" x14ac:dyDescent="0.25">
      <c r="A48" s="25" t="s">
        <v>437</v>
      </c>
      <c r="B48" s="25" t="s">
        <v>438</v>
      </c>
      <c r="C48" s="9" t="s">
        <v>112</v>
      </c>
      <c r="D48" s="25" t="s">
        <v>436</v>
      </c>
      <c r="E48" s="38">
        <v>34483</v>
      </c>
      <c r="F48" s="7">
        <v>33551959</v>
      </c>
      <c r="G48" s="8">
        <f t="shared" si="1"/>
        <v>5.7472862237761572E-3</v>
      </c>
      <c r="H48" s="105"/>
    </row>
    <row r="49" spans="1:8" x14ac:dyDescent="0.25">
      <c r="A49" s="25" t="s">
        <v>249</v>
      </c>
      <c r="B49" s="25" t="s">
        <v>171</v>
      </c>
      <c r="C49" s="9" t="s">
        <v>172</v>
      </c>
      <c r="D49" s="25" t="s">
        <v>48</v>
      </c>
      <c r="E49" s="38">
        <v>13459</v>
      </c>
      <c r="F49" s="7">
        <v>11155761.33</v>
      </c>
      <c r="G49" s="8">
        <f t="shared" si="1"/>
        <v>1.9109272697800978E-3</v>
      </c>
      <c r="H49" s="105"/>
    </row>
    <row r="50" spans="1:8" x14ac:dyDescent="0.25">
      <c r="A50" s="25" t="s">
        <v>33</v>
      </c>
      <c r="B50" s="25" t="s">
        <v>93</v>
      </c>
      <c r="C50" s="9" t="s">
        <v>94</v>
      </c>
      <c r="D50" s="25" t="s">
        <v>76</v>
      </c>
      <c r="E50" s="38">
        <v>63000</v>
      </c>
      <c r="F50" s="7">
        <v>49804650</v>
      </c>
      <c r="G50" s="8">
        <f t="shared" si="1"/>
        <v>8.5312925789219392E-3</v>
      </c>
      <c r="H50" s="105"/>
    </row>
    <row r="51" spans="1:8" ht="30" x14ac:dyDescent="0.25">
      <c r="A51" s="25" t="s">
        <v>202</v>
      </c>
      <c r="B51" s="25" t="s">
        <v>130</v>
      </c>
      <c r="C51" s="9" t="s">
        <v>131</v>
      </c>
      <c r="D51" s="120" t="s">
        <v>84</v>
      </c>
      <c r="E51" s="38">
        <v>15698</v>
      </c>
      <c r="F51" s="7">
        <v>15978680.24</v>
      </c>
      <c r="G51" s="8">
        <f t="shared" si="1"/>
        <v>2.7370696541884872E-3</v>
      </c>
      <c r="H51" s="105"/>
    </row>
    <row r="52" spans="1:8" x14ac:dyDescent="0.25">
      <c r="A52" s="25" t="s">
        <v>34</v>
      </c>
      <c r="B52" s="25" t="s">
        <v>93</v>
      </c>
      <c r="C52" s="9" t="s">
        <v>94</v>
      </c>
      <c r="D52" s="112" t="s">
        <v>77</v>
      </c>
      <c r="E52" s="38">
        <v>15000</v>
      </c>
      <c r="F52" s="7">
        <v>8941050</v>
      </c>
      <c r="G52" s="8">
        <f t="shared" si="1"/>
        <v>1.5315580676256134E-3</v>
      </c>
      <c r="H52" s="105"/>
    </row>
    <row r="53" spans="1:8" x14ac:dyDescent="0.25">
      <c r="A53" s="25" t="s">
        <v>216</v>
      </c>
      <c r="B53" s="25" t="s">
        <v>149</v>
      </c>
      <c r="C53" s="9" t="s">
        <v>150</v>
      </c>
      <c r="D53" s="25" t="s">
        <v>81</v>
      </c>
      <c r="E53" s="38">
        <v>1310</v>
      </c>
      <c r="F53" s="7">
        <v>1055309.8</v>
      </c>
      <c r="G53" s="8">
        <f t="shared" si="1"/>
        <v>1.8076939934732192E-4</v>
      </c>
      <c r="H53" s="105"/>
    </row>
    <row r="54" spans="1:8" ht="30" x14ac:dyDescent="0.25">
      <c r="A54" s="64" t="s">
        <v>183</v>
      </c>
      <c r="B54" s="64" t="s">
        <v>101</v>
      </c>
      <c r="C54" s="9" t="s">
        <v>102</v>
      </c>
      <c r="D54" s="64" t="s">
        <v>298</v>
      </c>
      <c r="E54" s="38">
        <v>7200</v>
      </c>
      <c r="F54" s="7">
        <v>7080624</v>
      </c>
      <c r="G54" s="8">
        <f t="shared" si="1"/>
        <v>1.2128762070476669E-3</v>
      </c>
      <c r="H54" s="105"/>
    </row>
    <row r="55" spans="1:8" ht="30" x14ac:dyDescent="0.25">
      <c r="A55" s="104" t="s">
        <v>392</v>
      </c>
      <c r="B55" s="104" t="s">
        <v>159</v>
      </c>
      <c r="C55" s="9" t="s">
        <v>160</v>
      </c>
      <c r="D55" s="104" t="s">
        <v>294</v>
      </c>
      <c r="E55" s="38">
        <v>7255</v>
      </c>
      <c r="F55" s="7">
        <v>7093576.25</v>
      </c>
      <c r="G55" s="8">
        <f t="shared" si="1"/>
        <v>1.2150948640265904E-3</v>
      </c>
      <c r="H55" s="105"/>
    </row>
    <row r="56" spans="1:8" ht="30" x14ac:dyDescent="0.25">
      <c r="A56" s="25" t="s">
        <v>196</v>
      </c>
      <c r="B56" s="25" t="s">
        <v>116</v>
      </c>
      <c r="C56" s="9" t="s">
        <v>117</v>
      </c>
      <c r="D56" s="98" t="s">
        <v>65</v>
      </c>
      <c r="E56" s="38">
        <v>35992</v>
      </c>
      <c r="F56" s="7">
        <v>29344277.600000001</v>
      </c>
      <c r="G56" s="8">
        <f t="shared" si="1"/>
        <v>5.0265310111145311E-3</v>
      </c>
      <c r="H56" s="105"/>
    </row>
    <row r="57" spans="1:8" x14ac:dyDescent="0.25">
      <c r="A57" s="25" t="s">
        <v>505</v>
      </c>
      <c r="B57" s="25" t="s">
        <v>93</v>
      </c>
      <c r="C57" s="133" t="s">
        <v>94</v>
      </c>
      <c r="D57" s="25" t="s">
        <v>504</v>
      </c>
      <c r="E57" s="38">
        <v>1900</v>
      </c>
      <c r="F57" s="7">
        <v>1904750</v>
      </c>
      <c r="G57" s="8">
        <f t="shared" si="1"/>
        <v>3.2627434465861251E-4</v>
      </c>
      <c r="H57" s="105"/>
    </row>
    <row r="58" spans="1:8" x14ac:dyDescent="0.25">
      <c r="A58" s="104" t="s">
        <v>287</v>
      </c>
      <c r="B58" s="104" t="s">
        <v>93</v>
      </c>
      <c r="C58" s="9" t="s">
        <v>94</v>
      </c>
      <c r="D58" s="104" t="s">
        <v>286</v>
      </c>
      <c r="E58" s="38">
        <v>8756</v>
      </c>
      <c r="F58" s="7">
        <v>8367408.7199999997</v>
      </c>
      <c r="G58" s="8">
        <f t="shared" si="1"/>
        <v>1.4332961263203883E-3</v>
      </c>
      <c r="H58" s="105"/>
    </row>
    <row r="59" spans="1:8" ht="30" x14ac:dyDescent="0.25">
      <c r="A59" s="25" t="s">
        <v>199</v>
      </c>
      <c r="B59" s="25" t="s">
        <v>120</v>
      </c>
      <c r="C59" s="9" t="s">
        <v>121</v>
      </c>
      <c r="D59" s="25" t="s">
        <v>49</v>
      </c>
      <c r="E59" s="38">
        <v>220</v>
      </c>
      <c r="F59" s="7">
        <v>164949.4</v>
      </c>
      <c r="G59" s="8">
        <f t="shared" si="1"/>
        <v>2.8255024221987835E-5</v>
      </c>
      <c r="H59" s="105"/>
    </row>
    <row r="60" spans="1:8" x14ac:dyDescent="0.25">
      <c r="A60" s="126" t="s">
        <v>187</v>
      </c>
      <c r="B60" s="126" t="s">
        <v>105</v>
      </c>
      <c r="C60" s="9" t="s">
        <v>106</v>
      </c>
      <c r="D60" s="126" t="s">
        <v>67</v>
      </c>
      <c r="E60" s="38">
        <v>38000</v>
      </c>
      <c r="F60" s="7">
        <v>36519520</v>
      </c>
      <c r="G60" s="8">
        <f t="shared" si="1"/>
        <v>6.2556148865977644E-3</v>
      </c>
      <c r="H60" s="105"/>
    </row>
    <row r="61" spans="1:8" ht="30" x14ac:dyDescent="0.25">
      <c r="A61" s="122" t="s">
        <v>211</v>
      </c>
      <c r="B61" s="122" t="s">
        <v>143</v>
      </c>
      <c r="C61" s="9" t="s">
        <v>144</v>
      </c>
      <c r="D61" s="122" t="s">
        <v>82</v>
      </c>
      <c r="E61" s="38">
        <v>2492</v>
      </c>
      <c r="F61" s="7">
        <v>2367424.92</v>
      </c>
      <c r="G61" s="8">
        <f t="shared" si="1"/>
        <v>4.055282920600961E-4</v>
      </c>
      <c r="H61" s="105"/>
    </row>
    <row r="62" spans="1:8" ht="30" x14ac:dyDescent="0.25">
      <c r="A62" s="75" t="s">
        <v>220</v>
      </c>
      <c r="B62" s="75" t="s">
        <v>288</v>
      </c>
      <c r="C62" s="9" t="s">
        <v>163</v>
      </c>
      <c r="D62" s="75" t="s">
        <v>43</v>
      </c>
      <c r="E62" s="38">
        <v>13949</v>
      </c>
      <c r="F62" s="7">
        <v>10272043.6</v>
      </c>
      <c r="G62" s="8">
        <f t="shared" si="1"/>
        <v>1.7595507514869115E-3</v>
      </c>
      <c r="H62" s="105"/>
    </row>
    <row r="63" spans="1:8" x14ac:dyDescent="0.25">
      <c r="A63" s="25" t="s">
        <v>186</v>
      </c>
      <c r="B63" s="25" t="s">
        <v>103</v>
      </c>
      <c r="C63" s="9" t="s">
        <v>104</v>
      </c>
      <c r="D63" s="25" t="s">
        <v>60</v>
      </c>
      <c r="E63" s="38">
        <v>1142</v>
      </c>
      <c r="F63" s="7">
        <v>1235838.1399999999</v>
      </c>
      <c r="G63" s="8">
        <f t="shared" si="1"/>
        <v>2.1169301967849773E-4</v>
      </c>
      <c r="H63" s="105"/>
    </row>
    <row r="64" spans="1:8" x14ac:dyDescent="0.25">
      <c r="A64" s="25" t="s">
        <v>38</v>
      </c>
      <c r="B64" s="25" t="s">
        <v>93</v>
      </c>
      <c r="C64" s="9" t="s">
        <v>94</v>
      </c>
      <c r="D64" s="25" t="s">
        <v>59</v>
      </c>
      <c r="E64" s="38">
        <v>40301</v>
      </c>
      <c r="F64" s="7">
        <v>41308419.689999998</v>
      </c>
      <c r="G64" s="8">
        <f t="shared" si="1"/>
        <v>7.0759299452619363E-3</v>
      </c>
      <c r="H64" s="105"/>
    </row>
    <row r="65" spans="1:8" x14ac:dyDescent="0.25">
      <c r="A65" s="25" t="s">
        <v>40</v>
      </c>
      <c r="B65" s="25" t="s">
        <v>97</v>
      </c>
      <c r="C65" s="9" t="s">
        <v>98</v>
      </c>
      <c r="D65" s="25" t="s">
        <v>55</v>
      </c>
      <c r="E65" s="38">
        <v>2000</v>
      </c>
      <c r="F65" s="7">
        <v>361540</v>
      </c>
      <c r="G65" s="8">
        <f t="shared" si="1"/>
        <v>6.1930031010828073E-5</v>
      </c>
      <c r="H65" s="105"/>
    </row>
    <row r="66" spans="1:8" ht="30" x14ac:dyDescent="0.25">
      <c r="A66" s="25" t="s">
        <v>189</v>
      </c>
      <c r="B66" s="25" t="s">
        <v>114</v>
      </c>
      <c r="C66" s="9" t="s">
        <v>115</v>
      </c>
      <c r="D66" s="25" t="s">
        <v>44</v>
      </c>
      <c r="E66" s="38">
        <v>28650</v>
      </c>
      <c r="F66" s="7">
        <v>28073865.120000001</v>
      </c>
      <c r="G66" s="8">
        <f t="shared" si="1"/>
        <v>4.8089155763550492E-3</v>
      </c>
      <c r="H66" s="105"/>
    </row>
    <row r="67" spans="1:8" ht="30" x14ac:dyDescent="0.25">
      <c r="A67" s="44" t="s">
        <v>251</v>
      </c>
      <c r="B67" s="44" t="s">
        <v>175</v>
      </c>
      <c r="C67" s="9" t="s">
        <v>176</v>
      </c>
      <c r="D67" s="44" t="s">
        <v>85</v>
      </c>
      <c r="E67" s="38">
        <v>12000</v>
      </c>
      <c r="F67" s="7">
        <v>2743032.06</v>
      </c>
      <c r="G67" s="8">
        <f t="shared" si="1"/>
        <v>4.6986795524560381E-4</v>
      </c>
      <c r="H67" s="105"/>
    </row>
    <row r="68" spans="1:8" ht="30" x14ac:dyDescent="0.25">
      <c r="A68" s="124" t="s">
        <v>309</v>
      </c>
      <c r="B68" s="124" t="s">
        <v>239</v>
      </c>
      <c r="C68" s="9" t="s">
        <v>240</v>
      </c>
      <c r="D68" s="124" t="s">
        <v>232</v>
      </c>
      <c r="E68" s="38">
        <v>2780</v>
      </c>
      <c r="F68" s="7">
        <v>1627773.4</v>
      </c>
      <c r="G68" s="8">
        <f t="shared" si="1"/>
        <v>2.7882960983736525E-4</v>
      </c>
      <c r="H68" s="105"/>
    </row>
    <row r="69" spans="1:8" x14ac:dyDescent="0.25">
      <c r="A69" s="25" t="s">
        <v>39</v>
      </c>
      <c r="B69" s="25" t="s">
        <v>95</v>
      </c>
      <c r="C69" s="9" t="s">
        <v>96</v>
      </c>
      <c r="D69" s="25" t="s">
        <v>56</v>
      </c>
      <c r="E69" s="38">
        <v>10500</v>
      </c>
      <c r="F69" s="7">
        <v>4458195</v>
      </c>
      <c r="G69" s="8">
        <f t="shared" ref="G69:G100" si="2">F69/$F$257</f>
        <v>7.6366696521081663E-4</v>
      </c>
      <c r="H69" s="105"/>
    </row>
    <row r="70" spans="1:8" ht="30" x14ac:dyDescent="0.25">
      <c r="A70" s="25" t="s">
        <v>197</v>
      </c>
      <c r="B70" s="25" t="s">
        <v>118</v>
      </c>
      <c r="C70" s="9" t="s">
        <v>119</v>
      </c>
      <c r="D70" s="25" t="s">
        <v>45</v>
      </c>
      <c r="E70" s="38">
        <v>7959</v>
      </c>
      <c r="F70" s="7">
        <v>7050161.79</v>
      </c>
      <c r="G70" s="8">
        <f t="shared" si="2"/>
        <v>1.2076581796925793E-3</v>
      </c>
      <c r="H70" s="105"/>
    </row>
    <row r="71" spans="1:8" ht="30" x14ac:dyDescent="0.25">
      <c r="A71" s="25" t="s">
        <v>250</v>
      </c>
      <c r="B71" s="25" t="s">
        <v>173</v>
      </c>
      <c r="C71" s="9" t="s">
        <v>174</v>
      </c>
      <c r="D71" s="25" t="s">
        <v>41</v>
      </c>
      <c r="E71" s="38">
        <v>74800</v>
      </c>
      <c r="F71" s="7">
        <v>56282212.799999997</v>
      </c>
      <c r="G71" s="8">
        <f t="shared" si="2"/>
        <v>9.6408673564806775E-3</v>
      </c>
      <c r="H71" s="105"/>
    </row>
    <row r="72" spans="1:8" ht="30" x14ac:dyDescent="0.25">
      <c r="A72" s="25" t="s">
        <v>201</v>
      </c>
      <c r="B72" s="25" t="s">
        <v>128</v>
      </c>
      <c r="C72" s="9" t="s">
        <v>129</v>
      </c>
      <c r="D72" s="25" t="s">
        <v>61</v>
      </c>
      <c r="E72" s="38">
        <v>15000</v>
      </c>
      <c r="F72" s="7">
        <v>15453300</v>
      </c>
      <c r="G72" s="8">
        <f t="shared" si="2"/>
        <v>2.6470745926304956E-3</v>
      </c>
      <c r="H72" s="105"/>
    </row>
    <row r="73" spans="1:8" ht="30" x14ac:dyDescent="0.25">
      <c r="A73" s="25" t="s">
        <v>307</v>
      </c>
      <c r="B73" s="25" t="s">
        <v>116</v>
      </c>
      <c r="C73" s="9" t="s">
        <v>117</v>
      </c>
      <c r="D73" s="25" t="s">
        <v>306</v>
      </c>
      <c r="E73" s="38">
        <v>56100</v>
      </c>
      <c r="F73" s="7">
        <v>42721272</v>
      </c>
      <c r="G73" s="8">
        <f t="shared" si="2"/>
        <v>7.3179446251646308E-3</v>
      </c>
      <c r="H73" s="105"/>
    </row>
    <row r="74" spans="1:8" x14ac:dyDescent="0.25">
      <c r="A74" s="67" t="s">
        <v>361</v>
      </c>
      <c r="B74" s="67" t="s">
        <v>138</v>
      </c>
      <c r="C74" s="9" t="s">
        <v>139</v>
      </c>
      <c r="D74" s="67" t="s">
        <v>362</v>
      </c>
      <c r="E74" s="48">
        <v>1829</v>
      </c>
      <c r="F74" s="7">
        <v>1325531.17</v>
      </c>
      <c r="G74" s="8">
        <f t="shared" si="2"/>
        <v>2.2705699635979201E-4</v>
      </c>
      <c r="H74" s="105"/>
    </row>
    <row r="75" spans="1:8" x14ac:dyDescent="0.25">
      <c r="A75" s="25" t="s">
        <v>339</v>
      </c>
      <c r="B75" s="25" t="s">
        <v>93</v>
      </c>
      <c r="C75" s="9" t="s">
        <v>94</v>
      </c>
      <c r="D75" s="25" t="s">
        <v>341</v>
      </c>
      <c r="E75" s="38">
        <v>32509</v>
      </c>
      <c r="F75" s="7">
        <v>24262767.059999999</v>
      </c>
      <c r="G75" s="8">
        <f t="shared" si="2"/>
        <v>4.1560931471878561E-3</v>
      </c>
      <c r="H75" s="105"/>
    </row>
    <row r="76" spans="1:8" x14ac:dyDescent="0.25">
      <c r="A76" s="25" t="s">
        <v>338</v>
      </c>
      <c r="B76" s="25" t="s">
        <v>93</v>
      </c>
      <c r="C76" s="9" t="s">
        <v>94</v>
      </c>
      <c r="D76" s="25" t="s">
        <v>340</v>
      </c>
      <c r="E76" s="38">
        <v>30000</v>
      </c>
      <c r="F76" s="7">
        <v>20290800</v>
      </c>
      <c r="G76" s="8">
        <f t="shared" si="2"/>
        <v>3.4757146463310008E-3</v>
      </c>
      <c r="H76" s="105"/>
    </row>
    <row r="77" spans="1:8" x14ac:dyDescent="0.25">
      <c r="A77" s="25" t="s">
        <v>332</v>
      </c>
      <c r="B77" s="25" t="s">
        <v>331</v>
      </c>
      <c r="C77" s="9" t="s">
        <v>333</v>
      </c>
      <c r="D77" s="25" t="s">
        <v>330</v>
      </c>
      <c r="E77" s="38">
        <v>10000</v>
      </c>
      <c r="F77" s="7">
        <v>9730500</v>
      </c>
      <c r="G77" s="8">
        <f t="shared" si="2"/>
        <v>1.6667869855364896E-3</v>
      </c>
      <c r="H77" s="105"/>
    </row>
    <row r="78" spans="1:8" x14ac:dyDescent="0.25">
      <c r="A78" s="138" t="s">
        <v>352</v>
      </c>
      <c r="B78" s="138" t="s">
        <v>93</v>
      </c>
      <c r="C78" s="9" t="s">
        <v>94</v>
      </c>
      <c r="D78" s="138" t="s">
        <v>351</v>
      </c>
      <c r="E78" s="38">
        <v>49444</v>
      </c>
      <c r="F78" s="7">
        <v>44144117.909999996</v>
      </c>
      <c r="G78" s="8">
        <f t="shared" si="2"/>
        <v>7.5616711597940763E-3</v>
      </c>
      <c r="H78" s="105"/>
    </row>
    <row r="79" spans="1:8" ht="30" x14ac:dyDescent="0.25">
      <c r="A79" s="25" t="s">
        <v>344</v>
      </c>
      <c r="B79" s="25" t="s">
        <v>107</v>
      </c>
      <c r="C79" s="9" t="s">
        <v>108</v>
      </c>
      <c r="D79" s="25" t="s">
        <v>342</v>
      </c>
      <c r="E79" s="38">
        <v>2562</v>
      </c>
      <c r="F79" s="7">
        <v>2660816.34</v>
      </c>
      <c r="G79" s="8">
        <f t="shared" si="2"/>
        <v>4.5578480514000673E-4</v>
      </c>
      <c r="H79" s="105"/>
    </row>
    <row r="80" spans="1:8" ht="30" x14ac:dyDescent="0.25">
      <c r="A80" s="57" t="s">
        <v>377</v>
      </c>
      <c r="B80" s="57" t="s">
        <v>378</v>
      </c>
      <c r="C80" s="9" t="s">
        <v>379</v>
      </c>
      <c r="D80" s="57" t="s">
        <v>376</v>
      </c>
      <c r="E80" s="38">
        <v>52444</v>
      </c>
      <c r="F80" s="7">
        <v>53103221.079999998</v>
      </c>
      <c r="G80" s="8">
        <f t="shared" si="2"/>
        <v>9.0963216470079621E-3</v>
      </c>
      <c r="H80" s="105"/>
    </row>
    <row r="81" spans="1:8" ht="30" x14ac:dyDescent="0.25">
      <c r="A81" s="25" t="s">
        <v>209</v>
      </c>
      <c r="B81" s="25" t="s">
        <v>140</v>
      </c>
      <c r="C81" s="9" t="s">
        <v>141</v>
      </c>
      <c r="D81" s="25" t="s">
        <v>354</v>
      </c>
      <c r="E81" s="38">
        <v>45000</v>
      </c>
      <c r="F81" s="7">
        <v>42072750</v>
      </c>
      <c r="G81" s="8">
        <f t="shared" si="2"/>
        <v>7.2068559833236056E-3</v>
      </c>
      <c r="H81" s="105"/>
    </row>
    <row r="82" spans="1:8" x14ac:dyDescent="0.25">
      <c r="A82" s="62" t="s">
        <v>355</v>
      </c>
      <c r="B82" s="62" t="s">
        <v>122</v>
      </c>
      <c r="C82" s="9" t="s">
        <v>123</v>
      </c>
      <c r="D82" s="62" t="s">
        <v>356</v>
      </c>
      <c r="E82" s="38">
        <v>23132</v>
      </c>
      <c r="F82" s="7">
        <v>21299020.32</v>
      </c>
      <c r="G82" s="8">
        <f t="shared" si="2"/>
        <v>3.64841784842025E-3</v>
      </c>
      <c r="H82" s="105"/>
    </row>
    <row r="83" spans="1:8" x14ac:dyDescent="0.25">
      <c r="A83" s="78" t="s">
        <v>359</v>
      </c>
      <c r="B83" s="78" t="s">
        <v>103</v>
      </c>
      <c r="C83" s="9" t="s">
        <v>104</v>
      </c>
      <c r="D83" s="78" t="s">
        <v>360</v>
      </c>
      <c r="E83" s="38">
        <v>36999</v>
      </c>
      <c r="F83" s="7">
        <v>29972889.899999999</v>
      </c>
      <c r="G83" s="8">
        <f t="shared" si="2"/>
        <v>5.1342092188724217E-3</v>
      </c>
      <c r="H83" s="105"/>
    </row>
    <row r="84" spans="1:8" x14ac:dyDescent="0.25">
      <c r="A84" s="25" t="s">
        <v>357</v>
      </c>
      <c r="B84" s="25" t="s">
        <v>149</v>
      </c>
      <c r="C84" s="9" t="s">
        <v>150</v>
      </c>
      <c r="D84" s="25" t="s">
        <v>358</v>
      </c>
      <c r="E84" s="38">
        <v>9498</v>
      </c>
      <c r="F84" s="7">
        <v>9210685.5</v>
      </c>
      <c r="G84" s="8">
        <f t="shared" si="2"/>
        <v>1.5777453079769443E-3</v>
      </c>
      <c r="H84" s="105"/>
    </row>
    <row r="85" spans="1:8" ht="30" x14ac:dyDescent="0.25">
      <c r="A85" s="64" t="s">
        <v>367</v>
      </c>
      <c r="B85" s="64" t="s">
        <v>173</v>
      </c>
      <c r="C85" s="9" t="s">
        <v>174</v>
      </c>
      <c r="D85" s="64" t="s">
        <v>368</v>
      </c>
      <c r="E85" s="38">
        <v>10000</v>
      </c>
      <c r="F85" s="7">
        <v>8490900</v>
      </c>
      <c r="G85" s="8">
        <f t="shared" si="2"/>
        <v>1.4544495776673122E-3</v>
      </c>
      <c r="H85" s="105"/>
    </row>
    <row r="86" spans="1:8" x14ac:dyDescent="0.25">
      <c r="A86" s="25" t="s">
        <v>369</v>
      </c>
      <c r="B86" s="25" t="s">
        <v>331</v>
      </c>
      <c r="C86" s="9" t="s">
        <v>333</v>
      </c>
      <c r="D86" s="25" t="s">
        <v>370</v>
      </c>
      <c r="E86" s="38">
        <v>8000</v>
      </c>
      <c r="F86" s="7">
        <v>7363280</v>
      </c>
      <c r="G86" s="8">
        <f t="shared" si="2"/>
        <v>1.2612937952686011E-3</v>
      </c>
      <c r="H86" s="105"/>
    </row>
    <row r="87" spans="1:8" x14ac:dyDescent="0.25">
      <c r="A87" s="124" t="s">
        <v>371</v>
      </c>
      <c r="B87" s="124" t="s">
        <v>171</v>
      </c>
      <c r="C87" s="9" t="s">
        <v>172</v>
      </c>
      <c r="D87" s="124" t="s">
        <v>372</v>
      </c>
      <c r="E87" s="38">
        <v>67000</v>
      </c>
      <c r="F87" s="7">
        <v>56310150</v>
      </c>
      <c r="G87" s="8">
        <f t="shared" si="2"/>
        <v>9.6456528619914255E-3</v>
      </c>
      <c r="H87" s="105"/>
    </row>
    <row r="88" spans="1:8" ht="30" x14ac:dyDescent="0.25">
      <c r="A88" s="25" t="s">
        <v>375</v>
      </c>
      <c r="B88" s="25" t="s">
        <v>159</v>
      </c>
      <c r="C88" s="9" t="s">
        <v>160</v>
      </c>
      <c r="D88" s="25" t="s">
        <v>374</v>
      </c>
      <c r="E88" s="38">
        <v>10000</v>
      </c>
      <c r="F88" s="7">
        <v>8619900</v>
      </c>
      <c r="G88" s="8">
        <f t="shared" si="2"/>
        <v>1.4765466457659924E-3</v>
      </c>
      <c r="H88" s="105"/>
    </row>
    <row r="89" spans="1:8" ht="30" x14ac:dyDescent="0.25">
      <c r="A89" s="25" t="s">
        <v>393</v>
      </c>
      <c r="B89" s="25" t="s">
        <v>159</v>
      </c>
      <c r="C89" s="77" t="s">
        <v>160</v>
      </c>
      <c r="D89" s="25" t="s">
        <v>391</v>
      </c>
      <c r="E89" s="38">
        <v>19991</v>
      </c>
      <c r="F89" s="7">
        <v>17263427.960000001</v>
      </c>
      <c r="G89" s="8">
        <f t="shared" si="2"/>
        <v>2.9571406453393714E-3</v>
      </c>
      <c r="H89" s="105"/>
    </row>
    <row r="90" spans="1:8" ht="30" x14ac:dyDescent="0.25">
      <c r="A90" s="25" t="s">
        <v>384</v>
      </c>
      <c r="B90" s="25" t="s">
        <v>132</v>
      </c>
      <c r="C90" s="9" t="s">
        <v>133</v>
      </c>
      <c r="D90" s="25" t="s">
        <v>383</v>
      </c>
      <c r="E90" s="38">
        <v>71261</v>
      </c>
      <c r="F90" s="7">
        <v>67957340.040000007</v>
      </c>
      <c r="G90" s="8">
        <f t="shared" si="2"/>
        <v>1.1640759462550722E-2</v>
      </c>
      <c r="H90" s="105"/>
    </row>
    <row r="91" spans="1:8" ht="30" x14ac:dyDescent="0.25">
      <c r="A91" s="114" t="s">
        <v>397</v>
      </c>
      <c r="B91" s="114" t="s">
        <v>124</v>
      </c>
      <c r="C91" s="9" t="s">
        <v>125</v>
      </c>
      <c r="D91" s="114" t="s">
        <v>398</v>
      </c>
      <c r="E91" s="38">
        <v>30000</v>
      </c>
      <c r="F91" s="7">
        <v>29022600</v>
      </c>
      <c r="G91" s="8">
        <f t="shared" si="2"/>
        <v>4.9714292139593367E-3</v>
      </c>
      <c r="H91" s="105"/>
    </row>
    <row r="92" spans="1:8" x14ac:dyDescent="0.25">
      <c r="A92" s="25" t="s">
        <v>400</v>
      </c>
      <c r="B92" s="25" t="s">
        <v>136</v>
      </c>
      <c r="C92" s="9" t="s">
        <v>137</v>
      </c>
      <c r="D92" s="25" t="s">
        <v>399</v>
      </c>
      <c r="E92" s="38">
        <v>48000</v>
      </c>
      <c r="F92" s="7">
        <v>44201280</v>
      </c>
      <c r="G92" s="8">
        <f t="shared" si="2"/>
        <v>7.5714627458048746E-3</v>
      </c>
      <c r="H92" s="105"/>
    </row>
    <row r="93" spans="1:8" ht="30" x14ac:dyDescent="0.25">
      <c r="A93" s="138" t="s">
        <v>401</v>
      </c>
      <c r="B93" s="138" t="s">
        <v>159</v>
      </c>
      <c r="C93" s="9" t="s">
        <v>160</v>
      </c>
      <c r="D93" s="138" t="s">
        <v>402</v>
      </c>
      <c r="E93" s="38">
        <v>72500</v>
      </c>
      <c r="F93" s="7">
        <v>68632850</v>
      </c>
      <c r="G93" s="8">
        <f t="shared" si="2"/>
        <v>1.1756471009740308E-2</v>
      </c>
      <c r="H93" s="105"/>
    </row>
    <row r="94" spans="1:8" x14ac:dyDescent="0.25">
      <c r="A94" s="129" t="s">
        <v>434</v>
      </c>
      <c r="B94" s="129" t="s">
        <v>93</v>
      </c>
      <c r="C94" s="138" t="s">
        <v>94</v>
      </c>
      <c r="D94" s="129" t="s">
        <v>435</v>
      </c>
      <c r="E94" s="38">
        <v>51450</v>
      </c>
      <c r="F94" s="7">
        <v>42027961.5</v>
      </c>
      <c r="G94" s="8">
        <f t="shared" si="2"/>
        <v>7.1991839326682747E-3</v>
      </c>
      <c r="H94" s="105"/>
    </row>
    <row r="95" spans="1:8" ht="30" x14ac:dyDescent="0.25">
      <c r="A95" s="122" t="s">
        <v>412</v>
      </c>
      <c r="B95" s="122" t="s">
        <v>151</v>
      </c>
      <c r="C95" s="9" t="s">
        <v>152</v>
      </c>
      <c r="D95" s="122" t="s">
        <v>413</v>
      </c>
      <c r="E95" s="38">
        <v>38000</v>
      </c>
      <c r="F95" s="7">
        <v>35792580</v>
      </c>
      <c r="G95" s="8">
        <f t="shared" si="2"/>
        <v>6.1310936254841634E-3</v>
      </c>
      <c r="H95" s="105"/>
    </row>
    <row r="96" spans="1:8" x14ac:dyDescent="0.25">
      <c r="A96" s="135" t="s">
        <v>410</v>
      </c>
      <c r="B96" s="135" t="s">
        <v>149</v>
      </c>
      <c r="C96" s="135" t="s">
        <v>150</v>
      </c>
      <c r="D96" s="135" t="s">
        <v>411</v>
      </c>
      <c r="E96" s="38">
        <v>34000</v>
      </c>
      <c r="F96" s="7">
        <v>31393560</v>
      </c>
      <c r="G96" s="8">
        <f t="shared" si="2"/>
        <v>5.3775630479069858E-3</v>
      </c>
      <c r="H96" s="105"/>
    </row>
    <row r="97" spans="1:8" x14ac:dyDescent="0.25">
      <c r="A97" s="67" t="s">
        <v>414</v>
      </c>
      <c r="B97" s="67" t="s">
        <v>147</v>
      </c>
      <c r="C97" s="9" t="s">
        <v>148</v>
      </c>
      <c r="D97" s="67" t="s">
        <v>415</v>
      </c>
      <c r="E97" s="38">
        <v>37000</v>
      </c>
      <c r="F97" s="7">
        <v>32248460</v>
      </c>
      <c r="G97" s="8">
        <f t="shared" si="2"/>
        <v>5.5240032302136654E-3</v>
      </c>
      <c r="H97" s="105"/>
    </row>
    <row r="98" spans="1:8" x14ac:dyDescent="0.25">
      <c r="A98" s="68" t="s">
        <v>407</v>
      </c>
      <c r="B98" s="68" t="s">
        <v>408</v>
      </c>
      <c r="C98" s="9" t="s">
        <v>409</v>
      </c>
      <c r="D98" s="68" t="s">
        <v>406</v>
      </c>
      <c r="E98" s="38">
        <v>23000</v>
      </c>
      <c r="F98" s="7">
        <v>19845780</v>
      </c>
      <c r="G98" s="8">
        <f t="shared" si="2"/>
        <v>3.3994849002436009E-3</v>
      </c>
      <c r="H98" s="105"/>
    </row>
    <row r="99" spans="1:8" x14ac:dyDescent="0.25">
      <c r="A99" s="135" t="s">
        <v>420</v>
      </c>
      <c r="B99" s="135" t="s">
        <v>396</v>
      </c>
      <c r="C99" s="9" t="s">
        <v>395</v>
      </c>
      <c r="D99" s="135" t="s">
        <v>419</v>
      </c>
      <c r="E99" s="38">
        <v>22000</v>
      </c>
      <c r="F99" s="7">
        <v>21957320</v>
      </c>
      <c r="G99" s="8">
        <f t="shared" si="2"/>
        <v>3.7611813589497022E-3</v>
      </c>
      <c r="H99" s="105"/>
    </row>
    <row r="100" spans="1:8" ht="30" x14ac:dyDescent="0.25">
      <c r="A100" s="67" t="s">
        <v>497</v>
      </c>
      <c r="B100" s="67" t="s">
        <v>107</v>
      </c>
      <c r="C100" s="9" t="s">
        <v>108</v>
      </c>
      <c r="D100" s="67" t="s">
        <v>496</v>
      </c>
      <c r="E100" s="38">
        <v>83500</v>
      </c>
      <c r="F100" s="7">
        <v>83191050</v>
      </c>
      <c r="G100" s="8">
        <f t="shared" si="2"/>
        <v>1.4250219356982209E-2</v>
      </c>
      <c r="H100" s="105"/>
    </row>
    <row r="101" spans="1:8" ht="30" x14ac:dyDescent="0.25">
      <c r="A101" s="25" t="s">
        <v>423</v>
      </c>
      <c r="B101" s="25" t="s">
        <v>132</v>
      </c>
      <c r="C101" s="9" t="s">
        <v>133</v>
      </c>
      <c r="D101" s="25" t="s">
        <v>424</v>
      </c>
      <c r="E101" s="38">
        <v>48000</v>
      </c>
      <c r="F101" s="7">
        <v>48065280</v>
      </c>
      <c r="G101" s="8">
        <f t="shared" ref="G101:G132" si="3">F101/$F$257</f>
        <v>8.2333470181560377E-3</v>
      </c>
      <c r="H101" s="105"/>
    </row>
    <row r="102" spans="1:8" x14ac:dyDescent="0.25">
      <c r="A102" s="58" t="s">
        <v>425</v>
      </c>
      <c r="B102" s="58" t="s">
        <v>164</v>
      </c>
      <c r="C102" s="9" t="s">
        <v>165</v>
      </c>
      <c r="D102" s="58" t="s">
        <v>426</v>
      </c>
      <c r="E102" s="38">
        <v>20000</v>
      </c>
      <c r="F102" s="7">
        <v>17752800</v>
      </c>
      <c r="G102" s="8">
        <f t="shared" si="3"/>
        <v>3.0409676786220846E-3</v>
      </c>
      <c r="H102" s="105"/>
    </row>
    <row r="103" spans="1:8" ht="30" x14ac:dyDescent="0.25">
      <c r="A103" s="25" t="s">
        <v>450</v>
      </c>
      <c r="B103" s="25" t="s">
        <v>451</v>
      </c>
      <c r="C103" s="9" t="s">
        <v>452</v>
      </c>
      <c r="D103" s="25" t="s">
        <v>453</v>
      </c>
      <c r="E103" s="38">
        <v>29950</v>
      </c>
      <c r="F103" s="7">
        <v>28842449</v>
      </c>
      <c r="G103" s="8">
        <f t="shared" si="3"/>
        <v>4.9405702301217758E-3</v>
      </c>
      <c r="H103" s="105"/>
    </row>
    <row r="104" spans="1:8" ht="30" x14ac:dyDescent="0.25">
      <c r="A104" s="68" t="s">
        <v>447</v>
      </c>
      <c r="B104" s="68" t="s">
        <v>151</v>
      </c>
      <c r="C104" s="9" t="s">
        <v>152</v>
      </c>
      <c r="D104" s="68" t="s">
        <v>446</v>
      </c>
      <c r="E104" s="38">
        <v>65000</v>
      </c>
      <c r="F104" s="7">
        <v>60560500</v>
      </c>
      <c r="G104" s="8">
        <f t="shared" si="3"/>
        <v>1.0373716996822628E-2</v>
      </c>
      <c r="H104" s="105"/>
    </row>
    <row r="105" spans="1:8" ht="30" x14ac:dyDescent="0.25">
      <c r="A105" s="133" t="s">
        <v>444</v>
      </c>
      <c r="B105" s="133" t="s">
        <v>443</v>
      </c>
      <c r="C105" s="9" t="s">
        <v>445</v>
      </c>
      <c r="D105" s="133" t="s">
        <v>442</v>
      </c>
      <c r="E105" s="38">
        <v>21000</v>
      </c>
      <c r="F105" s="7">
        <v>19821270</v>
      </c>
      <c r="G105" s="8">
        <f t="shared" si="3"/>
        <v>3.3952864573048515E-3</v>
      </c>
      <c r="H105" s="105"/>
    </row>
    <row r="106" spans="1:8" x14ac:dyDescent="0.25">
      <c r="A106" s="25" t="s">
        <v>441</v>
      </c>
      <c r="B106" s="25" t="s">
        <v>396</v>
      </c>
      <c r="C106" s="9" t="s">
        <v>395</v>
      </c>
      <c r="D106" s="65" t="s">
        <v>440</v>
      </c>
      <c r="E106" s="38">
        <v>33000</v>
      </c>
      <c r="F106" s="7">
        <v>31356270</v>
      </c>
      <c r="G106" s="8">
        <f t="shared" si="3"/>
        <v>5.3711754535705532E-3</v>
      </c>
      <c r="H106" s="105"/>
    </row>
    <row r="107" spans="1:8" ht="29.25" customHeight="1" x14ac:dyDescent="0.25">
      <c r="A107" s="25" t="s">
        <v>463</v>
      </c>
      <c r="B107" s="25" t="s">
        <v>288</v>
      </c>
      <c r="C107" s="9" t="s">
        <v>163</v>
      </c>
      <c r="D107" s="25" t="s">
        <v>462</v>
      </c>
      <c r="E107" s="38">
        <v>38755</v>
      </c>
      <c r="F107" s="7">
        <v>31620204.5</v>
      </c>
      <c r="G107" s="8">
        <f t="shared" si="3"/>
        <v>5.4163861405480034E-3</v>
      </c>
      <c r="H107" s="105"/>
    </row>
    <row r="108" spans="1:8" ht="36" customHeight="1" x14ac:dyDescent="0.25">
      <c r="A108" s="25" t="s">
        <v>457</v>
      </c>
      <c r="B108" s="25" t="s">
        <v>116</v>
      </c>
      <c r="C108" s="138" t="s">
        <v>117</v>
      </c>
      <c r="D108" s="25" t="s">
        <v>456</v>
      </c>
      <c r="E108" s="38">
        <v>104950</v>
      </c>
      <c r="F108" s="7">
        <v>102537199.5</v>
      </c>
      <c r="G108" s="8">
        <f t="shared" si="3"/>
        <v>1.7564119999995752E-2</v>
      </c>
      <c r="H108" s="105"/>
    </row>
    <row r="109" spans="1:8" ht="26.25" customHeight="1" x14ac:dyDescent="0.25">
      <c r="A109" s="52" t="s">
        <v>459</v>
      </c>
      <c r="B109" s="52" t="s">
        <v>120</v>
      </c>
      <c r="C109" s="9" t="s">
        <v>121</v>
      </c>
      <c r="D109" s="52" t="s">
        <v>458</v>
      </c>
      <c r="E109" s="38">
        <v>87635</v>
      </c>
      <c r="F109" s="7">
        <v>86624568.450000003</v>
      </c>
      <c r="G109" s="8">
        <f t="shared" si="3"/>
        <v>1.483836424851496E-2</v>
      </c>
      <c r="H109" s="105"/>
    </row>
    <row r="110" spans="1:8" ht="27.75" customHeight="1" x14ac:dyDescent="0.25">
      <c r="A110" s="86" t="s">
        <v>465</v>
      </c>
      <c r="B110" s="86" t="s">
        <v>136</v>
      </c>
      <c r="C110" s="9" t="s">
        <v>137</v>
      </c>
      <c r="D110" s="86" t="s">
        <v>464</v>
      </c>
      <c r="E110" s="38">
        <v>64000</v>
      </c>
      <c r="F110" s="7">
        <v>63534720</v>
      </c>
      <c r="G110" s="8">
        <f t="shared" si="3"/>
        <v>1.0883186313725392E-2</v>
      </c>
      <c r="H110" s="105"/>
    </row>
    <row r="111" spans="1:8" ht="27.75" customHeight="1" x14ac:dyDescent="0.25">
      <c r="A111" s="25" t="s">
        <v>467</v>
      </c>
      <c r="B111" s="25" t="s">
        <v>171</v>
      </c>
      <c r="C111" s="9" t="s">
        <v>172</v>
      </c>
      <c r="D111" s="25" t="s">
        <v>466</v>
      </c>
      <c r="E111" s="38">
        <v>15000</v>
      </c>
      <c r="F111" s="7">
        <v>14267400</v>
      </c>
      <c r="G111" s="8">
        <f t="shared" si="3"/>
        <v>2.4439357317140244E-3</v>
      </c>
      <c r="H111" s="105"/>
    </row>
    <row r="112" spans="1:8" ht="31.5" customHeight="1" x14ac:dyDescent="0.25">
      <c r="A112" s="86" t="s">
        <v>474</v>
      </c>
      <c r="B112" s="86" t="s">
        <v>120</v>
      </c>
      <c r="C112" s="9" t="s">
        <v>121</v>
      </c>
      <c r="D112" s="86" t="s">
        <v>473</v>
      </c>
      <c r="E112" s="38">
        <v>65000</v>
      </c>
      <c r="F112" s="7">
        <v>62201100</v>
      </c>
      <c r="G112" s="8">
        <f t="shared" si="3"/>
        <v>1.0654743740409409E-2</v>
      </c>
      <c r="H112" s="105"/>
    </row>
    <row r="113" spans="1:8" ht="31.5" customHeight="1" x14ac:dyDescent="0.25">
      <c r="A113" s="57" t="s">
        <v>483</v>
      </c>
      <c r="B113" s="57" t="s">
        <v>378</v>
      </c>
      <c r="C113" s="9" t="s">
        <v>379</v>
      </c>
      <c r="D113" s="57" t="s">
        <v>482</v>
      </c>
      <c r="E113" s="38">
        <v>49000</v>
      </c>
      <c r="F113" s="7">
        <v>36837710</v>
      </c>
      <c r="G113" s="8">
        <f t="shared" si="3"/>
        <v>6.3101192749568267E-3</v>
      </c>
      <c r="H113" s="105"/>
    </row>
    <row r="114" spans="1:8" ht="31.5" customHeight="1" x14ac:dyDescent="0.25">
      <c r="A114" s="122" t="s">
        <v>485</v>
      </c>
      <c r="B114" s="122" t="s">
        <v>288</v>
      </c>
      <c r="C114" s="9" t="s">
        <v>163</v>
      </c>
      <c r="D114" s="122" t="s">
        <v>484</v>
      </c>
      <c r="E114" s="38">
        <v>13000</v>
      </c>
      <c r="F114" s="7">
        <v>10275200</v>
      </c>
      <c r="G114" s="8">
        <f t="shared" si="3"/>
        <v>1.7600914273454128E-3</v>
      </c>
      <c r="H114" s="105"/>
    </row>
    <row r="115" spans="1:8" ht="31.5" customHeight="1" x14ac:dyDescent="0.25">
      <c r="A115" s="128" t="s">
        <v>524</v>
      </c>
      <c r="B115" s="128" t="s">
        <v>171</v>
      </c>
      <c r="C115" s="9" t="s">
        <v>172</v>
      </c>
      <c r="D115" s="128" t="s">
        <v>523</v>
      </c>
      <c r="E115" s="38">
        <v>50000</v>
      </c>
      <c r="F115" s="7">
        <v>48714000</v>
      </c>
      <c r="G115" s="8">
        <f t="shared" si="3"/>
        <v>8.3444695764271683E-3</v>
      </c>
      <c r="H115" s="105"/>
    </row>
    <row r="116" spans="1:8" ht="31.5" customHeight="1" x14ac:dyDescent="0.25">
      <c r="A116" s="133" t="s">
        <v>490</v>
      </c>
      <c r="B116" s="133" t="s">
        <v>140</v>
      </c>
      <c r="C116" s="9" t="s">
        <v>141</v>
      </c>
      <c r="D116" s="133" t="s">
        <v>489</v>
      </c>
      <c r="E116" s="38">
        <v>27700</v>
      </c>
      <c r="F116" s="7">
        <v>26406964</v>
      </c>
      <c r="G116" s="8">
        <f t="shared" si="3"/>
        <v>4.5233835797472491E-3</v>
      </c>
      <c r="H116" s="105"/>
    </row>
    <row r="117" spans="1:8" ht="30.75" customHeight="1" x14ac:dyDescent="0.25">
      <c r="A117" s="25" t="s">
        <v>494</v>
      </c>
      <c r="B117" s="25" t="s">
        <v>149</v>
      </c>
      <c r="C117" s="9" t="s">
        <v>150</v>
      </c>
      <c r="D117" s="25" t="s">
        <v>493</v>
      </c>
      <c r="E117" s="38">
        <v>98679</v>
      </c>
      <c r="F117" s="7">
        <v>96342281.280000001</v>
      </c>
      <c r="G117" s="8">
        <f t="shared" si="3"/>
        <v>1.6502960854467889E-2</v>
      </c>
      <c r="H117" s="105"/>
    </row>
    <row r="118" spans="1:8" ht="30.75" customHeight="1" x14ac:dyDescent="0.25">
      <c r="A118" s="78" t="s">
        <v>499</v>
      </c>
      <c r="B118" s="78" t="s">
        <v>149</v>
      </c>
      <c r="C118" s="9" t="s">
        <v>150</v>
      </c>
      <c r="D118" s="78" t="s">
        <v>498</v>
      </c>
      <c r="E118" s="38">
        <v>57600</v>
      </c>
      <c r="F118" s="7">
        <v>57962880</v>
      </c>
      <c r="G118" s="8">
        <f t="shared" si="3"/>
        <v>9.9287574151598872E-3</v>
      </c>
      <c r="H118" s="105"/>
    </row>
    <row r="119" spans="1:8" ht="30.75" customHeight="1" x14ac:dyDescent="0.25">
      <c r="A119" s="76" t="s">
        <v>501</v>
      </c>
      <c r="B119" s="76" t="s">
        <v>105</v>
      </c>
      <c r="C119" s="9" t="s">
        <v>106</v>
      </c>
      <c r="D119" s="76" t="s">
        <v>500</v>
      </c>
      <c r="E119" s="38">
        <v>64000</v>
      </c>
      <c r="F119" s="7">
        <v>62801920</v>
      </c>
      <c r="G119" s="8">
        <f t="shared" si="3"/>
        <v>1.0757661263316766E-2</v>
      </c>
      <c r="H119" s="105"/>
    </row>
    <row r="120" spans="1:8" ht="30.75" customHeight="1" x14ac:dyDescent="0.25">
      <c r="A120" s="25" t="s">
        <v>510</v>
      </c>
      <c r="B120" s="25" t="s">
        <v>511</v>
      </c>
      <c r="C120" s="9" t="s">
        <v>512</v>
      </c>
      <c r="D120" s="25" t="s">
        <v>509</v>
      </c>
      <c r="E120" s="38">
        <v>48000</v>
      </c>
      <c r="F120" s="7">
        <v>44662560</v>
      </c>
      <c r="G120" s="8">
        <f t="shared" si="3"/>
        <v>7.6504777502433181E-3</v>
      </c>
      <c r="H120" s="105"/>
    </row>
    <row r="121" spans="1:8" ht="30.75" customHeight="1" x14ac:dyDescent="0.25">
      <c r="A121" s="25" t="s">
        <v>525</v>
      </c>
      <c r="B121" s="25" t="s">
        <v>438</v>
      </c>
      <c r="C121" s="9" t="s">
        <v>112</v>
      </c>
      <c r="D121" s="32" t="s">
        <v>526</v>
      </c>
      <c r="E121" s="38">
        <v>65000</v>
      </c>
      <c r="F121" s="7">
        <v>65872300</v>
      </c>
      <c r="G121" s="8">
        <f t="shared" si="3"/>
        <v>1.128360231718363E-2</v>
      </c>
      <c r="H121" s="105"/>
    </row>
    <row r="122" spans="1:8" ht="30.75" customHeight="1" x14ac:dyDescent="0.25">
      <c r="A122" s="62" t="s">
        <v>528</v>
      </c>
      <c r="B122" s="62" t="s">
        <v>451</v>
      </c>
      <c r="C122" s="9" t="s">
        <v>452</v>
      </c>
      <c r="D122" s="62" t="s">
        <v>527</v>
      </c>
      <c r="E122" s="38">
        <v>59000</v>
      </c>
      <c r="F122" s="7">
        <v>58073700</v>
      </c>
      <c r="G122" s="8">
        <f t="shared" si="3"/>
        <v>9.9477403383125673E-3</v>
      </c>
      <c r="H122" s="105"/>
    </row>
    <row r="123" spans="1:8" ht="30.75" customHeight="1" x14ac:dyDescent="0.25">
      <c r="A123" s="68" t="s">
        <v>535</v>
      </c>
      <c r="B123" s="68" t="s">
        <v>159</v>
      </c>
      <c r="C123" s="9" t="s">
        <v>160</v>
      </c>
      <c r="D123" s="68" t="s">
        <v>534</v>
      </c>
      <c r="E123" s="38">
        <v>32790</v>
      </c>
      <c r="F123" s="7">
        <v>32877877.199999999</v>
      </c>
      <c r="G123" s="8">
        <f t="shared" si="3"/>
        <v>5.6318193133987858E-3</v>
      </c>
      <c r="H123" s="105"/>
    </row>
    <row r="124" spans="1:8" ht="30.75" customHeight="1" x14ac:dyDescent="0.25">
      <c r="A124" s="62" t="s">
        <v>537</v>
      </c>
      <c r="B124" s="62" t="s">
        <v>378</v>
      </c>
      <c r="C124" s="9" t="s">
        <v>379</v>
      </c>
      <c r="D124" s="62" t="s">
        <v>536</v>
      </c>
      <c r="E124" s="38">
        <v>45000</v>
      </c>
      <c r="F124" s="7">
        <v>34790400</v>
      </c>
      <c r="G124" s="8">
        <f t="shared" si="3"/>
        <v>5.9594251006226499E-3</v>
      </c>
      <c r="H124" s="105"/>
    </row>
    <row r="125" spans="1:8" ht="30.75" customHeight="1" x14ac:dyDescent="0.25">
      <c r="A125" s="129" t="s">
        <v>555</v>
      </c>
      <c r="B125" s="129" t="s">
        <v>556</v>
      </c>
      <c r="C125" s="9" t="s">
        <v>557</v>
      </c>
      <c r="D125" s="129" t="s">
        <v>553</v>
      </c>
      <c r="E125" s="38">
        <v>32000</v>
      </c>
      <c r="F125" s="7">
        <v>31692160</v>
      </c>
      <c r="G125" s="8">
        <f t="shared" si="3"/>
        <v>5.4287117652268759E-3</v>
      </c>
      <c r="H125" s="105"/>
    </row>
    <row r="126" spans="1:8" ht="30.75" customHeight="1" x14ac:dyDescent="0.25">
      <c r="A126" s="128" t="s">
        <v>558</v>
      </c>
      <c r="B126" s="128" t="s">
        <v>149</v>
      </c>
      <c r="C126" s="138" t="s">
        <v>150</v>
      </c>
      <c r="D126" s="128" t="s">
        <v>554</v>
      </c>
      <c r="E126" s="38">
        <v>33000</v>
      </c>
      <c r="F126" s="7">
        <v>32640300</v>
      </c>
      <c r="G126" s="8">
        <f t="shared" si="3"/>
        <v>5.59112350280116E-3</v>
      </c>
      <c r="H126" s="105"/>
    </row>
    <row r="127" spans="1:8" ht="15" customHeight="1" x14ac:dyDescent="0.25">
      <c r="A127" s="65" t="s">
        <v>568</v>
      </c>
      <c r="B127" s="65" t="s">
        <v>116</v>
      </c>
      <c r="C127" s="138" t="s">
        <v>117</v>
      </c>
      <c r="D127" s="65" t="s">
        <v>567</v>
      </c>
      <c r="E127" s="38">
        <v>36500</v>
      </c>
      <c r="F127" s="7">
        <v>36494160</v>
      </c>
      <c r="G127" s="8">
        <f t="shared" si="3"/>
        <v>6.2512708428227063E-3</v>
      </c>
      <c r="H127" s="105"/>
    </row>
    <row r="128" spans="1:8" x14ac:dyDescent="0.25">
      <c r="A128" s="75" t="s">
        <v>570</v>
      </c>
      <c r="B128" s="75" t="s">
        <v>408</v>
      </c>
      <c r="C128" s="9" t="s">
        <v>409</v>
      </c>
      <c r="D128" s="75" t="s">
        <v>569</v>
      </c>
      <c r="E128" s="38">
        <v>27000</v>
      </c>
      <c r="F128" s="7">
        <v>23509170</v>
      </c>
      <c r="G128" s="8">
        <f t="shared" si="3"/>
        <v>4.0270056622747933E-3</v>
      </c>
      <c r="H128" s="105"/>
    </row>
    <row r="129" spans="1:8" x14ac:dyDescent="0.25">
      <c r="A129" s="114" t="s">
        <v>573</v>
      </c>
      <c r="B129" s="114" t="s">
        <v>572</v>
      </c>
      <c r="C129" s="9" t="s">
        <v>574</v>
      </c>
      <c r="D129" s="114" t="s">
        <v>571</v>
      </c>
      <c r="E129" s="38">
        <v>45000</v>
      </c>
      <c r="F129" s="7">
        <v>45002250</v>
      </c>
      <c r="G129" s="8">
        <f t="shared" si="3"/>
        <v>7.7086649832854934E-3</v>
      </c>
      <c r="H129" s="105"/>
    </row>
    <row r="130" spans="1:8" x14ac:dyDescent="0.25">
      <c r="A130" s="78" t="s">
        <v>576</v>
      </c>
      <c r="B130" s="78" t="s">
        <v>155</v>
      </c>
      <c r="C130" s="138" t="s">
        <v>156</v>
      </c>
      <c r="D130" s="78" t="s">
        <v>575</v>
      </c>
      <c r="E130" s="38">
        <v>60000</v>
      </c>
      <c r="F130" s="7">
        <v>59479200</v>
      </c>
      <c r="G130" s="8">
        <f t="shared" si="3"/>
        <v>1.0188495603527258E-2</v>
      </c>
      <c r="H130" s="105"/>
    </row>
    <row r="131" spans="1:8" ht="30" x14ac:dyDescent="0.25">
      <c r="A131" s="126" t="s">
        <v>588</v>
      </c>
      <c r="B131" s="126" t="s">
        <v>159</v>
      </c>
      <c r="C131" s="9" t="s">
        <v>160</v>
      </c>
      <c r="D131" s="126" t="s">
        <v>587</v>
      </c>
      <c r="E131" s="38">
        <v>30000</v>
      </c>
      <c r="F131" s="7">
        <v>30330600</v>
      </c>
      <c r="G131" s="8">
        <f t="shared" si="3"/>
        <v>5.1954832067738609E-3</v>
      </c>
      <c r="H131" s="105"/>
    </row>
    <row r="132" spans="1:8" ht="30" x14ac:dyDescent="0.25">
      <c r="A132" s="85" t="s">
        <v>590</v>
      </c>
      <c r="B132" s="85" t="s">
        <v>151</v>
      </c>
      <c r="C132" s="9" t="s">
        <v>152</v>
      </c>
      <c r="D132" s="85" t="s">
        <v>589</v>
      </c>
      <c r="E132" s="38">
        <v>33000</v>
      </c>
      <c r="F132" s="7">
        <v>33254760</v>
      </c>
      <c r="G132" s="8">
        <f t="shared" si="3"/>
        <v>5.6963774908935245E-3</v>
      </c>
      <c r="H132" s="105"/>
    </row>
    <row r="133" spans="1:8" x14ac:dyDescent="0.25">
      <c r="A133" s="88" t="s">
        <v>604</v>
      </c>
      <c r="B133" s="88" t="s">
        <v>331</v>
      </c>
      <c r="C133" s="9" t="s">
        <v>333</v>
      </c>
      <c r="D133" s="88" t="s">
        <v>603</v>
      </c>
      <c r="E133" s="38">
        <v>50000</v>
      </c>
      <c r="F133" s="7">
        <v>51306000</v>
      </c>
      <c r="G133" s="8">
        <f>F133/$F$257</f>
        <v>8.7884664796192523E-3</v>
      </c>
      <c r="H133" s="105"/>
    </row>
    <row r="134" spans="1:8" ht="30" x14ac:dyDescent="0.25">
      <c r="A134" s="68" t="s">
        <v>602</v>
      </c>
      <c r="B134" s="68" t="s">
        <v>124</v>
      </c>
      <c r="C134" s="9" t="s">
        <v>125</v>
      </c>
      <c r="D134" s="68" t="s">
        <v>601</v>
      </c>
      <c r="E134" s="38">
        <v>95000</v>
      </c>
      <c r="F134" s="7">
        <v>95736250</v>
      </c>
      <c r="G134" s="8">
        <f>F134/$F$257</f>
        <v>1.6399150664823777E-2</v>
      </c>
      <c r="H134" s="105"/>
    </row>
    <row r="135" spans="1:8" x14ac:dyDescent="0.25">
      <c r="A135" s="25" t="s">
        <v>177</v>
      </c>
      <c r="B135" s="25"/>
      <c r="C135" s="65"/>
      <c r="D135" s="25"/>
      <c r="E135" s="38"/>
      <c r="F135" s="7">
        <f>SUM(F5:F134)</f>
        <v>4011057476.7399993</v>
      </c>
      <c r="G135" s="8">
        <f>F135/$F$257</f>
        <v>0.6870744977615808</v>
      </c>
      <c r="H135" s="105"/>
    </row>
    <row r="136" spans="1:8" x14ac:dyDescent="0.25">
      <c r="A136" s="13"/>
      <c r="B136" s="13"/>
      <c r="C136" s="13"/>
      <c r="D136" s="13"/>
      <c r="E136" s="14"/>
      <c r="F136" s="15"/>
      <c r="G136" s="16"/>
    </row>
    <row r="137" spans="1:8" x14ac:dyDescent="0.25">
      <c r="A137" s="17" t="s">
        <v>254</v>
      </c>
      <c r="B137" s="13"/>
      <c r="C137" s="13"/>
      <c r="D137" s="13"/>
      <c r="E137" s="14"/>
      <c r="F137" s="15"/>
      <c r="G137" s="16"/>
    </row>
    <row r="138" spans="1:8" ht="30" x14ac:dyDescent="0.25">
      <c r="A138" s="25" t="s">
        <v>0</v>
      </c>
      <c r="B138" s="25" t="s">
        <v>20</v>
      </c>
      <c r="C138" s="65" t="s">
        <v>1</v>
      </c>
      <c r="D138" s="25" t="s">
        <v>22</v>
      </c>
      <c r="E138" s="65" t="s">
        <v>10</v>
      </c>
      <c r="F138" s="65" t="s">
        <v>6</v>
      </c>
      <c r="G138" s="65" t="s">
        <v>2</v>
      </c>
    </row>
    <row r="139" spans="1:8" ht="30" x14ac:dyDescent="0.25">
      <c r="A139" s="25" t="s">
        <v>592</v>
      </c>
      <c r="B139" s="25" t="s">
        <v>132</v>
      </c>
      <c r="C139" s="9" t="s">
        <v>133</v>
      </c>
      <c r="D139" s="9" t="s">
        <v>591</v>
      </c>
      <c r="E139" s="6">
        <v>37140</v>
      </c>
      <c r="F139" s="7">
        <v>4224303.5999999996</v>
      </c>
      <c r="G139" s="8">
        <f t="shared" ref="G139:G148" si="4">F139/$F$257</f>
        <v>7.2360251409844725E-4</v>
      </c>
      <c r="H139" s="105"/>
    </row>
    <row r="140" spans="1:8" ht="30" x14ac:dyDescent="0.25">
      <c r="A140" s="25" t="s">
        <v>222</v>
      </c>
      <c r="B140" s="25" t="s">
        <v>140</v>
      </c>
      <c r="C140" s="65" t="s">
        <v>141</v>
      </c>
      <c r="D140" s="25" t="s">
        <v>88</v>
      </c>
      <c r="E140" s="6">
        <v>34100</v>
      </c>
      <c r="F140" s="7">
        <v>6879675</v>
      </c>
      <c r="G140" s="8">
        <f t="shared" si="4"/>
        <v>1.178454627688274E-3</v>
      </c>
      <c r="H140" s="105"/>
    </row>
    <row r="141" spans="1:8" ht="30" x14ac:dyDescent="0.25">
      <c r="A141" s="25" t="s">
        <v>221</v>
      </c>
      <c r="B141" s="25" t="s">
        <v>168</v>
      </c>
      <c r="C141" s="25" t="s">
        <v>169</v>
      </c>
      <c r="D141" s="25" t="s">
        <v>87</v>
      </c>
      <c r="E141" s="6">
        <v>7139</v>
      </c>
      <c r="F141" s="7">
        <v>49951583</v>
      </c>
      <c r="G141" s="8">
        <f t="shared" si="4"/>
        <v>8.5564614820765397E-3</v>
      </c>
      <c r="H141" s="105"/>
    </row>
    <row r="142" spans="1:8" ht="26.25" customHeight="1" x14ac:dyDescent="0.25">
      <c r="A142" s="25" t="s">
        <v>227</v>
      </c>
      <c r="B142" s="25" t="s">
        <v>164</v>
      </c>
      <c r="C142" s="25" t="s">
        <v>165</v>
      </c>
      <c r="D142" s="25" t="s">
        <v>91</v>
      </c>
      <c r="E142" s="6">
        <v>205600</v>
      </c>
      <c r="F142" s="7">
        <v>56093848</v>
      </c>
      <c r="G142" s="8">
        <f t="shared" si="4"/>
        <v>9.6086013889380862E-3</v>
      </c>
      <c r="H142" s="105"/>
    </row>
    <row r="143" spans="1:8" ht="30.75" customHeight="1" x14ac:dyDescent="0.25">
      <c r="A143" s="25" t="s">
        <v>226</v>
      </c>
      <c r="B143" s="25" t="s">
        <v>157</v>
      </c>
      <c r="C143" s="122" t="s">
        <v>158</v>
      </c>
      <c r="D143" s="122" t="s">
        <v>92</v>
      </c>
      <c r="E143" s="6">
        <v>20561</v>
      </c>
      <c r="F143" s="7">
        <v>13413996.4</v>
      </c>
      <c r="G143" s="8">
        <f t="shared" si="4"/>
        <v>2.2977518753972896E-3</v>
      </c>
      <c r="H143" s="105"/>
    </row>
    <row r="144" spans="1:8" ht="30" x14ac:dyDescent="0.25">
      <c r="A144" s="76" t="s">
        <v>317</v>
      </c>
      <c r="B144" s="136" t="s">
        <v>316</v>
      </c>
      <c r="C144" s="9" t="s">
        <v>319</v>
      </c>
      <c r="D144" s="136" t="s">
        <v>314</v>
      </c>
      <c r="E144" s="6">
        <v>17940</v>
      </c>
      <c r="F144" s="7">
        <v>2503706.4</v>
      </c>
      <c r="G144" s="8">
        <f t="shared" si="4"/>
        <v>4.2887264201473885E-4</v>
      </c>
      <c r="H144" s="105"/>
    </row>
    <row r="145" spans="1:8" x14ac:dyDescent="0.25">
      <c r="A145" s="122" t="s">
        <v>318</v>
      </c>
      <c r="B145" s="122" t="s">
        <v>153</v>
      </c>
      <c r="C145" s="122" t="s">
        <v>154</v>
      </c>
      <c r="D145" s="122" t="s">
        <v>315</v>
      </c>
      <c r="E145" s="6">
        <v>8414</v>
      </c>
      <c r="F145" s="7">
        <v>10369413.6</v>
      </c>
      <c r="G145" s="8">
        <f t="shared" si="4"/>
        <v>1.7762297555238764E-3</v>
      </c>
      <c r="H145" s="105"/>
    </row>
    <row r="146" spans="1:8" x14ac:dyDescent="0.25">
      <c r="A146" s="143" t="s">
        <v>224</v>
      </c>
      <c r="B146" s="143" t="s">
        <v>417</v>
      </c>
      <c r="C146" s="143" t="s">
        <v>170</v>
      </c>
      <c r="D146" s="143" t="s">
        <v>89</v>
      </c>
      <c r="E146" s="6">
        <v>6000</v>
      </c>
      <c r="F146" s="7">
        <v>5712000</v>
      </c>
      <c r="G146" s="8">
        <f t="shared" si="4"/>
        <v>9.7843761999737221E-4</v>
      </c>
      <c r="H146" s="105"/>
    </row>
    <row r="147" spans="1:8" ht="30" x14ac:dyDescent="0.25">
      <c r="A147" s="128" t="s">
        <v>223</v>
      </c>
      <c r="B147" s="112" t="s">
        <v>418</v>
      </c>
      <c r="C147" s="128" t="s">
        <v>146</v>
      </c>
      <c r="D147" s="128" t="s">
        <v>90</v>
      </c>
      <c r="E147" s="6">
        <v>39039</v>
      </c>
      <c r="F147" s="7">
        <v>23267244</v>
      </c>
      <c r="G147" s="8">
        <f t="shared" si="4"/>
        <v>3.9855649235395899E-3</v>
      </c>
      <c r="H147" s="105"/>
    </row>
    <row r="148" spans="1:8" ht="33.75" customHeight="1" x14ac:dyDescent="0.25">
      <c r="A148" s="25" t="s">
        <v>177</v>
      </c>
      <c r="B148" s="25"/>
      <c r="C148" s="25"/>
      <c r="D148" s="65"/>
      <c r="E148" s="6"/>
      <c r="F148" s="7">
        <f>SUM(F139:F147)</f>
        <v>172415770</v>
      </c>
      <c r="G148" s="8">
        <f t="shared" si="4"/>
        <v>2.9533976829274215E-2</v>
      </c>
      <c r="H148" s="105"/>
    </row>
    <row r="149" spans="1:8" x14ac:dyDescent="0.25">
      <c r="A149" s="13"/>
      <c r="B149" s="13"/>
      <c r="C149" s="13"/>
      <c r="D149" s="13"/>
      <c r="E149" s="14"/>
      <c r="F149" s="15"/>
      <c r="G149" s="16"/>
      <c r="H149" s="105"/>
    </row>
    <row r="150" spans="1:8" x14ac:dyDescent="0.25">
      <c r="A150" s="3" t="s">
        <v>255</v>
      </c>
    </row>
    <row r="151" spans="1:8" ht="30" x14ac:dyDescent="0.25">
      <c r="A151" s="25" t="s">
        <v>3</v>
      </c>
      <c r="B151" s="25" t="s">
        <v>1</v>
      </c>
      <c r="C151" s="25" t="s">
        <v>263</v>
      </c>
      <c r="D151" s="25" t="s">
        <v>7</v>
      </c>
      <c r="E151" s="25" t="s">
        <v>5</v>
      </c>
      <c r="F151" s="25" t="s">
        <v>12</v>
      </c>
      <c r="G151" s="25" t="s">
        <v>2</v>
      </c>
    </row>
    <row r="152" spans="1:8" x14ac:dyDescent="0.25">
      <c r="A152" s="143" t="s">
        <v>491</v>
      </c>
      <c r="B152" s="11">
        <v>1037739527077</v>
      </c>
      <c r="C152" s="9" t="s">
        <v>605</v>
      </c>
      <c r="D152" s="116">
        <v>45685</v>
      </c>
      <c r="E152" s="7">
        <v>1600000</v>
      </c>
      <c r="F152" s="7">
        <v>1610977.05</v>
      </c>
      <c r="G152" s="56">
        <f t="shared" ref="G152:G162" si="5">F152/$F$257</f>
        <v>2.7595247735861129E-4</v>
      </c>
    </row>
    <row r="153" spans="1:8" x14ac:dyDescent="0.25">
      <c r="A153" s="143" t="s">
        <v>491</v>
      </c>
      <c r="B153" s="11">
        <v>1037739527077</v>
      </c>
      <c r="C153" s="9" t="s">
        <v>606</v>
      </c>
      <c r="D153" s="116">
        <v>45685</v>
      </c>
      <c r="E153" s="7">
        <v>3100000</v>
      </c>
      <c r="F153" s="7">
        <v>3121268.03</v>
      </c>
      <c r="G153" s="56">
        <f t="shared" si="5"/>
        <v>5.3465792413289316E-4</v>
      </c>
    </row>
    <row r="154" spans="1:8" x14ac:dyDescent="0.25">
      <c r="A154" s="143" t="s">
        <v>491</v>
      </c>
      <c r="B154" s="11">
        <v>1037739527077</v>
      </c>
      <c r="C154" s="9" t="s">
        <v>607</v>
      </c>
      <c r="D154" s="116">
        <v>45685</v>
      </c>
      <c r="E154" s="7">
        <v>52600000</v>
      </c>
      <c r="F154" s="7">
        <v>52960870.490000002</v>
      </c>
      <c r="G154" s="56">
        <f t="shared" si="5"/>
        <v>9.0719376882396115E-3</v>
      </c>
    </row>
    <row r="155" spans="1:8" x14ac:dyDescent="0.25">
      <c r="A155" s="143" t="s">
        <v>468</v>
      </c>
      <c r="B155" s="11">
        <v>1027739609391</v>
      </c>
      <c r="C155" s="9" t="s">
        <v>608</v>
      </c>
      <c r="D155" s="116">
        <v>45714</v>
      </c>
      <c r="E155" s="7">
        <v>700000</v>
      </c>
      <c r="F155" s="7">
        <v>700410.25</v>
      </c>
      <c r="G155" s="56">
        <f t="shared" si="5"/>
        <v>1.1997684489351617E-4</v>
      </c>
    </row>
    <row r="156" spans="1:8" x14ac:dyDescent="0.25">
      <c r="A156" s="143" t="s">
        <v>468</v>
      </c>
      <c r="B156" s="11">
        <v>1027739609391</v>
      </c>
      <c r="C156" s="9" t="s">
        <v>609</v>
      </c>
      <c r="D156" s="116">
        <v>46009</v>
      </c>
      <c r="E156" s="7">
        <v>105000000</v>
      </c>
      <c r="F156" s="7">
        <v>104535804.87</v>
      </c>
      <c r="G156" s="56">
        <f t="shared" si="5"/>
        <v>1.7906471309788605E-2</v>
      </c>
    </row>
    <row r="157" spans="1:8" x14ac:dyDescent="0.25">
      <c r="A157" s="143" t="s">
        <v>468</v>
      </c>
      <c r="B157" s="11">
        <v>1027739609391</v>
      </c>
      <c r="C157" s="9" t="s">
        <v>610</v>
      </c>
      <c r="D157" s="116">
        <v>45714</v>
      </c>
      <c r="E157" s="7">
        <v>8400000</v>
      </c>
      <c r="F157" s="7">
        <v>8404922.9499999993</v>
      </c>
      <c r="G157" s="56">
        <f t="shared" si="5"/>
        <v>1.4397221301574389E-3</v>
      </c>
    </row>
    <row r="158" spans="1:8" x14ac:dyDescent="0.25">
      <c r="A158" s="143" t="s">
        <v>179</v>
      </c>
      <c r="B158" s="11">
        <v>1027700167110</v>
      </c>
      <c r="C158" s="9" t="s">
        <v>611</v>
      </c>
      <c r="D158" s="116">
        <v>45685</v>
      </c>
      <c r="E158" s="7">
        <v>700000</v>
      </c>
      <c r="F158" s="7">
        <v>704781.42</v>
      </c>
      <c r="G158" s="56">
        <f t="shared" si="5"/>
        <v>1.2072560490251547E-4</v>
      </c>
    </row>
    <row r="159" spans="1:8" x14ac:dyDescent="0.25">
      <c r="A159" s="143" t="s">
        <v>179</v>
      </c>
      <c r="B159" s="11">
        <v>1027700167110</v>
      </c>
      <c r="C159" s="9" t="s">
        <v>612</v>
      </c>
      <c r="D159" s="116">
        <v>45685</v>
      </c>
      <c r="E159" s="7">
        <v>2000000</v>
      </c>
      <c r="F159" s="7">
        <v>2013661.2</v>
      </c>
      <c r="G159" s="56">
        <f t="shared" si="5"/>
        <v>3.4493029972147276E-4</v>
      </c>
    </row>
    <row r="160" spans="1:8" x14ac:dyDescent="0.25">
      <c r="A160" s="143" t="s">
        <v>179</v>
      </c>
      <c r="B160" s="11">
        <v>1027700167110</v>
      </c>
      <c r="C160" s="9" t="s">
        <v>613</v>
      </c>
      <c r="D160" s="116">
        <v>45706</v>
      </c>
      <c r="E160" s="7">
        <v>40100000</v>
      </c>
      <c r="F160" s="7">
        <v>40433947.539999999</v>
      </c>
      <c r="G160" s="56">
        <f t="shared" si="5"/>
        <v>6.9261371495336482E-3</v>
      </c>
    </row>
    <row r="161" spans="1:10" x14ac:dyDescent="0.25">
      <c r="A161" s="143" t="s">
        <v>469</v>
      </c>
      <c r="B161" s="11">
        <v>1027700132195</v>
      </c>
      <c r="C161" s="9" t="s">
        <v>614</v>
      </c>
      <c r="D161" s="116">
        <v>45713</v>
      </c>
      <c r="E161" s="7">
        <v>55800000</v>
      </c>
      <c r="F161" s="7">
        <v>55867691.799999997</v>
      </c>
      <c r="G161" s="56">
        <f t="shared" si="5"/>
        <v>9.5698619396951505E-3</v>
      </c>
    </row>
    <row r="162" spans="1:10" x14ac:dyDescent="0.25">
      <c r="A162" s="143" t="s">
        <v>469</v>
      </c>
      <c r="B162" s="11">
        <v>1027700132195</v>
      </c>
      <c r="C162" s="9" t="s">
        <v>615</v>
      </c>
      <c r="D162" s="116">
        <v>46010</v>
      </c>
      <c r="E162" s="7">
        <v>111000000</v>
      </c>
      <c r="F162" s="7">
        <v>110301656.42</v>
      </c>
      <c r="G162" s="56">
        <f t="shared" si="5"/>
        <v>1.8894133436511321E-2</v>
      </c>
    </row>
    <row r="163" spans="1:10" x14ac:dyDescent="0.25">
      <c r="A163" s="131" t="s">
        <v>179</v>
      </c>
      <c r="B163" s="11">
        <v>1027700167110</v>
      </c>
      <c r="C163" s="53" t="s">
        <v>577</v>
      </c>
      <c r="D163" s="54">
        <v>45947</v>
      </c>
      <c r="E163" s="2">
        <v>20000000</v>
      </c>
      <c r="F163" s="55">
        <v>20903989.07</v>
      </c>
      <c r="G163" s="56">
        <f>F163/$F$257</f>
        <v>3.580750930339965E-3</v>
      </c>
      <c r="I163" s="42"/>
      <c r="J163" s="42"/>
    </row>
    <row r="164" spans="1:10" ht="28.5" customHeight="1" x14ac:dyDescent="0.25">
      <c r="A164" s="25" t="s">
        <v>177</v>
      </c>
      <c r="B164" s="25"/>
      <c r="C164" s="25"/>
      <c r="D164" s="25"/>
      <c r="E164" s="6"/>
      <c r="F164" s="7">
        <f>SUM(F152:F163)</f>
        <v>401559981.08999997</v>
      </c>
      <c r="G164" s="8">
        <f>F164/$F$257</f>
        <v>6.8785257735274746E-2</v>
      </c>
      <c r="I164" s="42"/>
      <c r="J164" s="42"/>
    </row>
    <row r="165" spans="1:10" ht="16.5" customHeight="1" x14ac:dyDescent="0.25"/>
    <row r="166" spans="1:10" x14ac:dyDescent="0.25">
      <c r="A166" s="3" t="s">
        <v>256</v>
      </c>
    </row>
    <row r="167" spans="1:10" ht="45" customHeight="1" x14ac:dyDescent="0.25">
      <c r="A167" s="25" t="s">
        <v>11</v>
      </c>
      <c r="B167" s="25" t="s">
        <v>8</v>
      </c>
      <c r="C167" s="25" t="s">
        <v>9</v>
      </c>
      <c r="D167" s="25" t="s">
        <v>17</v>
      </c>
      <c r="E167" s="25" t="s">
        <v>10</v>
      </c>
      <c r="F167" s="25" t="s">
        <v>6</v>
      </c>
      <c r="G167" s="25" t="s">
        <v>2</v>
      </c>
    </row>
    <row r="168" spans="1:10" x14ac:dyDescent="0.25">
      <c r="A168" s="25" t="s">
        <v>177</v>
      </c>
      <c r="B168" s="25"/>
      <c r="C168" s="25"/>
      <c r="D168" s="25"/>
      <c r="E168" s="6"/>
      <c r="F168" s="7"/>
      <c r="G168" s="8"/>
    </row>
    <row r="170" spans="1:10" x14ac:dyDescent="0.25">
      <c r="A170" s="3" t="s">
        <v>257</v>
      </c>
    </row>
    <row r="171" spans="1:10" ht="58.5" customHeight="1" x14ac:dyDescent="0.25">
      <c r="A171" s="25" t="s">
        <v>15</v>
      </c>
      <c r="B171" s="25" t="s">
        <v>14</v>
      </c>
      <c r="C171" s="25" t="s">
        <v>16</v>
      </c>
      <c r="D171" s="148" t="s">
        <v>13</v>
      </c>
      <c r="E171" s="149"/>
      <c r="F171" s="25" t="s">
        <v>6</v>
      </c>
      <c r="G171" s="25" t="s">
        <v>2</v>
      </c>
    </row>
    <row r="172" spans="1:10" ht="17.25" customHeight="1" x14ac:dyDescent="0.25">
      <c r="A172" s="25" t="s">
        <v>177</v>
      </c>
      <c r="B172" s="25"/>
      <c r="C172" s="25"/>
      <c r="D172" s="148"/>
      <c r="E172" s="149"/>
      <c r="F172" s="7"/>
      <c r="G172" s="8"/>
    </row>
    <row r="174" spans="1:10" x14ac:dyDescent="0.25">
      <c r="A174" s="3" t="s">
        <v>258</v>
      </c>
    </row>
    <row r="175" spans="1:10" ht="42.75" customHeight="1" x14ac:dyDescent="0.25">
      <c r="A175" s="25" t="s">
        <v>3</v>
      </c>
      <c r="B175" s="21" t="s">
        <v>1</v>
      </c>
      <c r="C175" s="25" t="s">
        <v>263</v>
      </c>
      <c r="D175" s="148" t="s">
        <v>4</v>
      </c>
      <c r="E175" s="149"/>
      <c r="F175" s="22" t="s">
        <v>18</v>
      </c>
      <c r="G175" s="43" t="s">
        <v>2</v>
      </c>
    </row>
    <row r="176" spans="1:10" ht="32.25" customHeight="1" x14ac:dyDescent="0.25">
      <c r="A176" s="25" t="s">
        <v>179</v>
      </c>
      <c r="B176" s="33">
        <v>1027700167110</v>
      </c>
      <c r="C176" s="34" t="s">
        <v>266</v>
      </c>
      <c r="D176" s="170" t="s">
        <v>178</v>
      </c>
      <c r="E176" s="170"/>
      <c r="F176" s="7">
        <v>1086810.6399999999</v>
      </c>
      <c r="G176" s="8">
        <f t="shared" ref="G176:G184" si="6">F176/$F$257</f>
        <v>1.8616533893372212E-4</v>
      </c>
    </row>
    <row r="177" spans="1:7" x14ac:dyDescent="0.25">
      <c r="A177" s="25" t="s">
        <v>179</v>
      </c>
      <c r="B177" s="33">
        <v>1027700167110</v>
      </c>
      <c r="C177" s="34" t="s">
        <v>267</v>
      </c>
      <c r="D177" s="170" t="s">
        <v>178</v>
      </c>
      <c r="E177" s="170"/>
      <c r="F177" s="7">
        <v>530450.62</v>
      </c>
      <c r="G177" s="8">
        <f t="shared" si="6"/>
        <v>9.0863592814938794E-5</v>
      </c>
    </row>
    <row r="178" spans="1:7" x14ac:dyDescent="0.25">
      <c r="A178" s="25" t="s">
        <v>179</v>
      </c>
      <c r="B178" s="33">
        <v>1027700167110</v>
      </c>
      <c r="C178" s="34" t="s">
        <v>265</v>
      </c>
      <c r="D178" s="170" t="s">
        <v>178</v>
      </c>
      <c r="E178" s="170"/>
      <c r="F178" s="7">
        <v>70642.679999999993</v>
      </c>
      <c r="G178" s="8">
        <f t="shared" si="6"/>
        <v>1.2100745043668759E-5</v>
      </c>
    </row>
    <row r="179" spans="1:7" ht="28.5" customHeight="1" x14ac:dyDescent="0.25">
      <c r="A179" s="25" t="s">
        <v>179</v>
      </c>
      <c r="B179" s="33">
        <v>1027700167110</v>
      </c>
      <c r="C179" s="34" t="s">
        <v>264</v>
      </c>
      <c r="D179" s="170" t="s">
        <v>178</v>
      </c>
      <c r="E179" s="170"/>
      <c r="F179" s="7">
        <v>1338.96</v>
      </c>
      <c r="G179" s="8">
        <f t="shared" si="6"/>
        <v>2.2935728915820754E-7</v>
      </c>
    </row>
    <row r="180" spans="1:7" ht="30" hidden="1" x14ac:dyDescent="0.25">
      <c r="A180" s="25" t="s">
        <v>180</v>
      </c>
      <c r="B180" s="33">
        <v>1027700167110</v>
      </c>
      <c r="C180" s="19" t="s">
        <v>385</v>
      </c>
      <c r="D180" s="165" t="s">
        <v>178</v>
      </c>
      <c r="E180" s="165"/>
      <c r="F180" s="7">
        <v>0</v>
      </c>
      <c r="G180" s="8">
        <f t="shared" si="6"/>
        <v>0</v>
      </c>
    </row>
    <row r="181" spans="1:7" hidden="1" x14ac:dyDescent="0.25">
      <c r="A181" s="136" t="s">
        <v>179</v>
      </c>
      <c r="B181" s="33">
        <v>1027700167111</v>
      </c>
      <c r="C181" s="19" t="s">
        <v>422</v>
      </c>
      <c r="D181" s="165" t="s">
        <v>178</v>
      </c>
      <c r="E181" s="165"/>
      <c r="F181" s="7">
        <v>0</v>
      </c>
      <c r="G181" s="8">
        <f t="shared" si="6"/>
        <v>0</v>
      </c>
    </row>
    <row r="182" spans="1:7" ht="30" customHeight="1" x14ac:dyDescent="0.25">
      <c r="A182" s="25" t="s">
        <v>179</v>
      </c>
      <c r="B182" s="33">
        <v>1027700167110</v>
      </c>
      <c r="C182" s="34" t="s">
        <v>387</v>
      </c>
      <c r="D182" s="165" t="s">
        <v>178</v>
      </c>
      <c r="E182" s="165"/>
      <c r="F182" s="7">
        <v>2730079.69</v>
      </c>
      <c r="G182" s="8">
        <f t="shared" si="6"/>
        <v>4.6764927771126809E-4</v>
      </c>
    </row>
    <row r="183" spans="1:7" x14ac:dyDescent="0.25">
      <c r="A183" s="25" t="s">
        <v>179</v>
      </c>
      <c r="B183" s="33">
        <v>1027700167110</v>
      </c>
      <c r="C183" s="34" t="s">
        <v>386</v>
      </c>
      <c r="D183" s="165" t="s">
        <v>178</v>
      </c>
      <c r="E183" s="165"/>
      <c r="F183" s="7">
        <v>30556.28</v>
      </c>
      <c r="G183" s="8">
        <f t="shared" si="6"/>
        <v>5.2341410852894433E-6</v>
      </c>
    </row>
    <row r="184" spans="1:7" ht="30" customHeight="1" x14ac:dyDescent="0.25">
      <c r="A184" s="25" t="s">
        <v>177</v>
      </c>
      <c r="B184" s="169"/>
      <c r="C184" s="169"/>
      <c r="D184" s="168"/>
      <c r="E184" s="168"/>
      <c r="F184" s="7">
        <f>SUM(F176:F183)</f>
        <v>4449878.87</v>
      </c>
      <c r="G184" s="8">
        <f t="shared" si="6"/>
        <v>7.622424528780455E-4</v>
      </c>
    </row>
    <row r="185" spans="1:7" ht="30" customHeight="1" x14ac:dyDescent="0.25"/>
    <row r="186" spans="1:7" ht="15.75" x14ac:dyDescent="0.25">
      <c r="A186" s="3" t="s">
        <v>259</v>
      </c>
      <c r="B186" s="26"/>
    </row>
    <row r="187" spans="1:7" ht="30" x14ac:dyDescent="0.25">
      <c r="A187" s="25" t="s">
        <v>19</v>
      </c>
      <c r="B187" s="28" t="s">
        <v>1</v>
      </c>
      <c r="C187" s="24" t="s">
        <v>268</v>
      </c>
      <c r="D187" s="161" t="s">
        <v>270</v>
      </c>
      <c r="E187" s="162"/>
      <c r="F187" s="22" t="s">
        <v>18</v>
      </c>
      <c r="G187" s="25" t="s">
        <v>2</v>
      </c>
    </row>
    <row r="188" spans="1:7" ht="30" x14ac:dyDescent="0.25">
      <c r="A188" s="25" t="s">
        <v>179</v>
      </c>
      <c r="B188" s="35">
        <v>1027700167110</v>
      </c>
      <c r="C188" s="25" t="s">
        <v>269</v>
      </c>
      <c r="D188" s="163" t="s">
        <v>272</v>
      </c>
      <c r="E188" s="164"/>
      <c r="F188" s="39">
        <v>127049.39</v>
      </c>
      <c r="G188" s="40">
        <f t="shared" ref="G188:G194" si="7">F188/$F$257</f>
        <v>2.1762938160664903E-5</v>
      </c>
    </row>
    <row r="189" spans="1:7" ht="30" x14ac:dyDescent="0.25">
      <c r="A189" s="25" t="s">
        <v>179</v>
      </c>
      <c r="B189" s="35">
        <v>1027700167110</v>
      </c>
      <c r="C189" s="25" t="s">
        <v>269</v>
      </c>
      <c r="D189" s="163" t="s">
        <v>273</v>
      </c>
      <c r="E189" s="164"/>
      <c r="F189" s="39">
        <v>39733.339999999997</v>
      </c>
      <c r="G189" s="40">
        <f t="shared" si="7"/>
        <v>6.8061265098295488E-6</v>
      </c>
    </row>
    <row r="190" spans="1:7" ht="30" x14ac:dyDescent="0.25">
      <c r="A190" s="25" t="s">
        <v>179</v>
      </c>
      <c r="B190" s="35">
        <v>1027700167110</v>
      </c>
      <c r="C190" s="25" t="s">
        <v>269</v>
      </c>
      <c r="D190" s="163" t="s">
        <v>274</v>
      </c>
      <c r="E190" s="164"/>
      <c r="F190" s="39">
        <v>33712.480000000003</v>
      </c>
      <c r="G190" s="40">
        <f t="shared" si="7"/>
        <v>5.7747826847704853E-6</v>
      </c>
    </row>
    <row r="191" spans="1:7" ht="30" x14ac:dyDescent="0.25">
      <c r="A191" s="25" t="s">
        <v>373</v>
      </c>
      <c r="B191" s="35">
        <v>1027700067328</v>
      </c>
      <c r="C191" s="25" t="s">
        <v>373</v>
      </c>
      <c r="D191" s="163" t="s">
        <v>271</v>
      </c>
      <c r="E191" s="164"/>
      <c r="F191" s="39">
        <v>103361.94</v>
      </c>
      <c r="G191" s="40">
        <f t="shared" si="7"/>
        <v>1.7705394007687531E-5</v>
      </c>
    </row>
    <row r="192" spans="1:7" ht="30" x14ac:dyDescent="0.25">
      <c r="A192" s="25" t="s">
        <v>472</v>
      </c>
      <c r="B192" s="35">
        <v>1047796383030</v>
      </c>
      <c r="C192" s="25" t="s">
        <v>471</v>
      </c>
      <c r="D192" s="163" t="s">
        <v>275</v>
      </c>
      <c r="E192" s="164"/>
      <c r="F192" s="39">
        <v>265976.62</v>
      </c>
      <c r="G192" s="40">
        <f t="shared" si="7"/>
        <v>4.5560492130207534E-5</v>
      </c>
    </row>
    <row r="193" spans="1:7" ht="30" x14ac:dyDescent="0.25">
      <c r="A193" s="25" t="s">
        <v>472</v>
      </c>
      <c r="B193" s="35">
        <v>1047796383030</v>
      </c>
      <c r="C193" s="107" t="s">
        <v>471</v>
      </c>
      <c r="D193" s="163" t="s">
        <v>276</v>
      </c>
      <c r="E193" s="164"/>
      <c r="F193" s="39">
        <v>129049.9</v>
      </c>
      <c r="G193" s="40">
        <f t="shared" si="7"/>
        <v>2.2105615724246999E-5</v>
      </c>
    </row>
    <row r="194" spans="1:7" ht="30.75" customHeight="1" x14ac:dyDescent="0.25">
      <c r="A194" s="25" t="s">
        <v>177</v>
      </c>
      <c r="B194" s="160"/>
      <c r="C194" s="161"/>
      <c r="D194" s="161"/>
      <c r="E194" s="162"/>
      <c r="F194" s="7">
        <f>SUM(F188:F193)</f>
        <v>698883.67</v>
      </c>
      <c r="G194" s="8">
        <f t="shared" si="7"/>
        <v>1.1971534921740701E-4</v>
      </c>
    </row>
    <row r="195" spans="1:7" ht="34.5" customHeight="1" x14ac:dyDescent="0.25"/>
    <row r="196" spans="1:7" x14ac:dyDescent="0.25">
      <c r="A196" s="3" t="s">
        <v>260</v>
      </c>
    </row>
    <row r="197" spans="1:7" ht="30" x14ac:dyDescent="0.25">
      <c r="A197" s="25" t="s">
        <v>20</v>
      </c>
      <c r="B197" s="169" t="s">
        <v>1</v>
      </c>
      <c r="C197" s="169"/>
      <c r="D197" s="169" t="s">
        <v>22</v>
      </c>
      <c r="E197" s="169"/>
      <c r="F197" s="31" t="s">
        <v>21</v>
      </c>
      <c r="G197" s="25" t="s">
        <v>2</v>
      </c>
    </row>
    <row r="198" spans="1:7" hidden="1" x14ac:dyDescent="0.25">
      <c r="A198" s="86" t="s">
        <v>454</v>
      </c>
      <c r="B198" s="146" t="s">
        <v>104</v>
      </c>
      <c r="C198" s="147"/>
      <c r="D198" s="148" t="s">
        <v>292</v>
      </c>
      <c r="E198" s="149"/>
      <c r="F198" s="36"/>
      <c r="G198" s="40">
        <f t="shared" ref="G198:G218" si="8">F198/$F$257</f>
        <v>0</v>
      </c>
    </row>
    <row r="199" spans="1:7" hidden="1" x14ac:dyDescent="0.25">
      <c r="A199" s="114" t="s">
        <v>486</v>
      </c>
      <c r="B199" s="146" t="s">
        <v>172</v>
      </c>
      <c r="C199" s="147"/>
      <c r="D199" s="148" t="s">
        <v>313</v>
      </c>
      <c r="E199" s="149"/>
      <c r="F199" s="36"/>
      <c r="G199" s="40">
        <f t="shared" si="8"/>
        <v>0</v>
      </c>
    </row>
    <row r="200" spans="1:7" hidden="1" x14ac:dyDescent="0.25">
      <c r="A200" s="85" t="s">
        <v>460</v>
      </c>
      <c r="B200" s="146" t="s">
        <v>163</v>
      </c>
      <c r="C200" s="147"/>
      <c r="D200" s="148" t="s">
        <v>303</v>
      </c>
      <c r="E200" s="149"/>
      <c r="F200" s="36"/>
      <c r="G200" s="40">
        <f t="shared" si="8"/>
        <v>0</v>
      </c>
    </row>
    <row r="201" spans="1:7" hidden="1" x14ac:dyDescent="0.25">
      <c r="A201" s="79" t="s">
        <v>427</v>
      </c>
      <c r="B201" s="146" t="s">
        <v>139</v>
      </c>
      <c r="C201" s="147"/>
      <c r="D201" s="148" t="s">
        <v>301</v>
      </c>
      <c r="E201" s="149"/>
      <c r="F201" s="36"/>
      <c r="G201" s="40">
        <f t="shared" si="8"/>
        <v>0</v>
      </c>
    </row>
    <row r="202" spans="1:7" ht="15" hidden="1" customHeight="1" x14ac:dyDescent="0.25">
      <c r="A202" s="79" t="s">
        <v>93</v>
      </c>
      <c r="B202" s="146" t="s">
        <v>139</v>
      </c>
      <c r="C202" s="147"/>
      <c r="D202" s="148" t="s">
        <v>77</v>
      </c>
      <c r="E202" s="149"/>
      <c r="F202" s="36"/>
      <c r="G202" s="40">
        <f t="shared" si="8"/>
        <v>0</v>
      </c>
    </row>
    <row r="203" spans="1:7" ht="15" hidden="1" customHeight="1" x14ac:dyDescent="0.25">
      <c r="A203" s="112" t="s">
        <v>93</v>
      </c>
      <c r="B203" s="146" t="s">
        <v>139</v>
      </c>
      <c r="C203" s="147"/>
      <c r="D203" s="148" t="s">
        <v>340</v>
      </c>
      <c r="E203" s="149"/>
      <c r="F203" s="36"/>
      <c r="G203" s="40">
        <f t="shared" si="8"/>
        <v>0</v>
      </c>
    </row>
    <row r="204" spans="1:7" ht="15" hidden="1" customHeight="1" x14ac:dyDescent="0.25">
      <c r="A204" s="112" t="s">
        <v>93</v>
      </c>
      <c r="B204" s="146" t="s">
        <v>139</v>
      </c>
      <c r="C204" s="147"/>
      <c r="D204" s="148" t="s">
        <v>78</v>
      </c>
      <c r="E204" s="149"/>
      <c r="F204" s="36"/>
      <c r="G204" s="40">
        <f t="shared" si="8"/>
        <v>0</v>
      </c>
    </row>
    <row r="205" spans="1:7" ht="15" hidden="1" customHeight="1" x14ac:dyDescent="0.25">
      <c r="A205" s="112" t="s">
        <v>480</v>
      </c>
      <c r="B205" s="146" t="s">
        <v>152</v>
      </c>
      <c r="C205" s="147"/>
      <c r="D205" s="148" t="s">
        <v>413</v>
      </c>
      <c r="E205" s="149"/>
      <c r="F205" s="36"/>
      <c r="G205" s="40">
        <f t="shared" si="8"/>
        <v>0</v>
      </c>
    </row>
    <row r="206" spans="1:7" ht="15" hidden="1" customHeight="1" x14ac:dyDescent="0.25">
      <c r="A206" s="79" t="s">
        <v>428</v>
      </c>
      <c r="B206" s="146"/>
      <c r="C206" s="147"/>
      <c r="D206" s="148" t="s">
        <v>329</v>
      </c>
      <c r="E206" s="149"/>
      <c r="F206" s="36"/>
      <c r="G206" s="40">
        <f t="shared" si="8"/>
        <v>0</v>
      </c>
    </row>
    <row r="207" spans="1:7" ht="15" hidden="1" customHeight="1" x14ac:dyDescent="0.25">
      <c r="A207" s="79" t="s">
        <v>427</v>
      </c>
      <c r="B207" s="146" t="s">
        <v>160</v>
      </c>
      <c r="C207" s="147"/>
      <c r="D207" s="148" t="s">
        <v>534</v>
      </c>
      <c r="E207" s="149"/>
      <c r="F207" s="36"/>
      <c r="G207" s="40">
        <f t="shared" si="8"/>
        <v>0</v>
      </c>
    </row>
    <row r="208" spans="1:7" ht="15" hidden="1" customHeight="1" x14ac:dyDescent="0.25">
      <c r="A208" s="133" t="s">
        <v>578</v>
      </c>
      <c r="B208" s="146" t="s">
        <v>135</v>
      </c>
      <c r="C208" s="147"/>
      <c r="D208" s="148" t="s">
        <v>299</v>
      </c>
      <c r="E208" s="149"/>
      <c r="F208" s="36"/>
      <c r="G208" s="40">
        <f t="shared" si="8"/>
        <v>0</v>
      </c>
    </row>
    <row r="209" spans="1:7" ht="15" hidden="1" customHeight="1" x14ac:dyDescent="0.25">
      <c r="A209" s="125" t="s">
        <v>502</v>
      </c>
      <c r="B209" s="146" t="s">
        <v>395</v>
      </c>
      <c r="C209" s="147"/>
      <c r="D209" s="148" t="s">
        <v>394</v>
      </c>
      <c r="E209" s="149"/>
      <c r="F209" s="36"/>
      <c r="G209" s="8">
        <f t="shared" si="8"/>
        <v>0</v>
      </c>
    </row>
    <row r="210" spans="1:7" ht="15" hidden="1" customHeight="1" x14ac:dyDescent="0.25">
      <c r="A210" s="125" t="s">
        <v>429</v>
      </c>
      <c r="B210" s="146" t="s">
        <v>106</v>
      </c>
      <c r="C210" s="147"/>
      <c r="D210" s="148" t="s">
        <v>67</v>
      </c>
      <c r="E210" s="149"/>
      <c r="F210" s="36"/>
      <c r="G210" s="8">
        <f t="shared" si="8"/>
        <v>0</v>
      </c>
    </row>
    <row r="211" spans="1:7" ht="15" hidden="1" customHeight="1" x14ac:dyDescent="0.25">
      <c r="A211" s="125" t="s">
        <v>503</v>
      </c>
      <c r="B211" s="146" t="s">
        <v>113</v>
      </c>
      <c r="C211" s="147"/>
      <c r="D211" s="148" t="s">
        <v>86</v>
      </c>
      <c r="E211" s="149"/>
      <c r="F211" s="36"/>
      <c r="G211" s="8">
        <f t="shared" si="8"/>
        <v>0</v>
      </c>
    </row>
    <row r="212" spans="1:7" ht="15" hidden="1" customHeight="1" x14ac:dyDescent="0.25">
      <c r="A212" s="125" t="s">
        <v>469</v>
      </c>
      <c r="B212" s="146" t="s">
        <v>165</v>
      </c>
      <c r="C212" s="147"/>
      <c r="D212" s="148" t="s">
        <v>426</v>
      </c>
      <c r="E212" s="149"/>
      <c r="F212" s="36"/>
      <c r="G212" s="8">
        <f t="shared" si="8"/>
        <v>0</v>
      </c>
    </row>
    <row r="213" spans="1:7" ht="15" hidden="1" customHeight="1" x14ac:dyDescent="0.25">
      <c r="A213" s="104" t="s">
        <v>439</v>
      </c>
      <c r="B213" s="146" t="s">
        <v>139</v>
      </c>
      <c r="C213" s="147"/>
      <c r="D213" s="148" t="s">
        <v>363</v>
      </c>
      <c r="E213" s="149"/>
      <c r="F213" s="36"/>
      <c r="G213" s="40">
        <f t="shared" si="8"/>
        <v>0</v>
      </c>
    </row>
    <row r="214" spans="1:7" ht="15" hidden="1" customHeight="1" x14ac:dyDescent="0.25">
      <c r="A214" s="104" t="s">
        <v>427</v>
      </c>
      <c r="B214" s="146" t="s">
        <v>160</v>
      </c>
      <c r="C214" s="147"/>
      <c r="D214" s="148" t="s">
        <v>402</v>
      </c>
      <c r="E214" s="149"/>
      <c r="F214" s="36"/>
      <c r="G214" s="40">
        <f t="shared" si="8"/>
        <v>0</v>
      </c>
    </row>
    <row r="215" spans="1:7" ht="15" hidden="1" customHeight="1" x14ac:dyDescent="0.25">
      <c r="A215" s="104" t="s">
        <v>475</v>
      </c>
      <c r="B215" s="146" t="s">
        <v>141</v>
      </c>
      <c r="C215" s="147"/>
      <c r="D215" s="148" t="s">
        <v>57</v>
      </c>
      <c r="E215" s="149"/>
      <c r="F215" s="36"/>
      <c r="G215" s="40">
        <f t="shared" si="8"/>
        <v>0</v>
      </c>
    </row>
    <row r="216" spans="1:7" ht="15" customHeight="1" x14ac:dyDescent="0.25">
      <c r="A216" s="143" t="s">
        <v>617</v>
      </c>
      <c r="B216" s="146" t="s">
        <v>108</v>
      </c>
      <c r="C216" s="147"/>
      <c r="D216" s="148" t="s">
        <v>496</v>
      </c>
      <c r="E216" s="149"/>
      <c r="F216" s="36">
        <v>1535565</v>
      </c>
      <c r="G216" s="40">
        <f t="shared" si="8"/>
        <v>2.6303476259650991E-4</v>
      </c>
    </row>
    <row r="217" spans="1:7" ht="15" hidden="1" customHeight="1" x14ac:dyDescent="0.25">
      <c r="A217" s="61" t="s">
        <v>476</v>
      </c>
      <c r="B217" s="146" t="s">
        <v>452</v>
      </c>
      <c r="C217" s="147"/>
      <c r="D217" s="148" t="s">
        <v>453</v>
      </c>
      <c r="E217" s="149"/>
      <c r="F217" s="36"/>
      <c r="G217" s="40">
        <f t="shared" si="8"/>
        <v>0</v>
      </c>
    </row>
    <row r="218" spans="1:7" ht="15" customHeight="1" x14ac:dyDescent="0.25">
      <c r="A218" s="25" t="s">
        <v>177</v>
      </c>
      <c r="B218" s="144"/>
      <c r="C218" s="145"/>
      <c r="D218" s="148"/>
      <c r="E218" s="149"/>
      <c r="F218" s="7">
        <f>SUM(F198:F217)</f>
        <v>1535565</v>
      </c>
      <c r="G218" s="40">
        <f t="shared" si="8"/>
        <v>2.6303476259650991E-4</v>
      </c>
    </row>
    <row r="220" spans="1:7" x14ac:dyDescent="0.25">
      <c r="A220" s="3" t="s">
        <v>261</v>
      </c>
    </row>
    <row r="221" spans="1:7" ht="30" x14ac:dyDescent="0.25">
      <c r="A221" s="25" t="s">
        <v>23</v>
      </c>
      <c r="B221" s="148" t="s">
        <v>20</v>
      </c>
      <c r="C221" s="149"/>
      <c r="D221" s="25" t="s">
        <v>22</v>
      </c>
      <c r="E221" s="25" t="s">
        <v>24</v>
      </c>
      <c r="F221" s="25" t="s">
        <v>21</v>
      </c>
      <c r="G221" s="25" t="s">
        <v>2</v>
      </c>
    </row>
    <row r="222" spans="1:7" ht="34.5" customHeight="1" x14ac:dyDescent="0.25">
      <c r="A222" s="25" t="s">
        <v>181</v>
      </c>
      <c r="B222" s="144" t="s">
        <v>93</v>
      </c>
      <c r="C222" s="145"/>
      <c r="D222" s="143" t="s">
        <v>70</v>
      </c>
      <c r="E222" s="2">
        <v>234697</v>
      </c>
      <c r="F222" s="7">
        <v>143564267.66999999</v>
      </c>
      <c r="G222" s="8">
        <f t="shared" ref="G222:G234" si="9">F222/$F$257</f>
        <v>2.4591855808070807E-2</v>
      </c>
    </row>
    <row r="223" spans="1:7" ht="45" x14ac:dyDescent="0.25">
      <c r="A223" s="79" t="s">
        <v>181</v>
      </c>
      <c r="B223" s="144" t="s">
        <v>93</v>
      </c>
      <c r="C223" s="145"/>
      <c r="D223" s="143" t="s">
        <v>321</v>
      </c>
      <c r="E223" s="2">
        <v>135616</v>
      </c>
      <c r="F223" s="7">
        <v>91754454.769999996</v>
      </c>
      <c r="G223" s="8">
        <f t="shared" si="9"/>
        <v>1.5717088646588818E-2</v>
      </c>
    </row>
    <row r="224" spans="1:7" ht="45" x14ac:dyDescent="0.25">
      <c r="A224" s="114" t="s">
        <v>181</v>
      </c>
      <c r="B224" s="144" t="s">
        <v>93</v>
      </c>
      <c r="C224" s="145"/>
      <c r="D224" s="143" t="s">
        <v>616</v>
      </c>
      <c r="E224" s="2">
        <v>108437</v>
      </c>
      <c r="F224" s="7">
        <v>100058797.22</v>
      </c>
      <c r="G224" s="8">
        <f t="shared" si="9"/>
        <v>1.7139581829785797E-2</v>
      </c>
    </row>
    <row r="225" spans="1:7" ht="45" x14ac:dyDescent="0.25">
      <c r="A225" s="114" t="s">
        <v>181</v>
      </c>
      <c r="B225" s="144" t="s">
        <v>93</v>
      </c>
      <c r="C225" s="145"/>
      <c r="D225" s="143" t="s">
        <v>321</v>
      </c>
      <c r="E225" s="2">
        <v>16874</v>
      </c>
      <c r="F225" s="7">
        <v>11416533.970000001</v>
      </c>
      <c r="G225" s="8">
        <f t="shared" si="9"/>
        <v>1.9555963456277924E-3</v>
      </c>
    </row>
    <row r="226" spans="1:7" ht="45" x14ac:dyDescent="0.25">
      <c r="A226" s="114" t="s">
        <v>181</v>
      </c>
      <c r="B226" s="144" t="s">
        <v>93</v>
      </c>
      <c r="C226" s="145"/>
      <c r="D226" s="143" t="s">
        <v>321</v>
      </c>
      <c r="E226" s="2">
        <v>33719</v>
      </c>
      <c r="F226" s="7">
        <v>22813447.239999998</v>
      </c>
      <c r="G226" s="8">
        <f t="shared" si="9"/>
        <v>3.9078317614567957E-3</v>
      </c>
    </row>
    <row r="227" spans="1:7" ht="45" x14ac:dyDescent="0.25">
      <c r="A227" s="25" t="s">
        <v>181</v>
      </c>
      <c r="B227" s="144" t="s">
        <v>93</v>
      </c>
      <c r="C227" s="145"/>
      <c r="D227" s="143" t="s">
        <v>616</v>
      </c>
      <c r="E227" s="2">
        <v>39349</v>
      </c>
      <c r="F227" s="7">
        <v>36428202.960000001</v>
      </c>
      <c r="G227" s="8">
        <f t="shared" si="9"/>
        <v>6.2399727249586182E-3</v>
      </c>
    </row>
    <row r="228" spans="1:7" ht="52.5" customHeight="1" x14ac:dyDescent="0.25">
      <c r="A228" s="52" t="s">
        <v>181</v>
      </c>
      <c r="B228" s="144" t="s">
        <v>93</v>
      </c>
      <c r="C228" s="145"/>
      <c r="D228" s="143" t="s">
        <v>616</v>
      </c>
      <c r="E228" s="2">
        <v>540113</v>
      </c>
      <c r="F228" s="7">
        <v>500021499.55000001</v>
      </c>
      <c r="G228" s="8">
        <f t="shared" si="9"/>
        <v>8.5651233537678409E-2</v>
      </c>
    </row>
    <row r="229" spans="1:7" ht="52.5" customHeight="1" x14ac:dyDescent="0.25">
      <c r="A229" s="129" t="s">
        <v>181</v>
      </c>
      <c r="B229" s="144" t="s">
        <v>93</v>
      </c>
      <c r="C229" s="145"/>
      <c r="D229" s="143" t="s">
        <v>616</v>
      </c>
      <c r="E229" s="2">
        <v>1080</v>
      </c>
      <c r="F229" s="7">
        <v>999833.77</v>
      </c>
      <c r="G229" s="8">
        <f t="shared" si="9"/>
        <v>1.7126662715542717E-4</v>
      </c>
    </row>
    <row r="230" spans="1:7" ht="52.5" customHeight="1" x14ac:dyDescent="0.25">
      <c r="A230" s="143" t="s">
        <v>181</v>
      </c>
      <c r="B230" s="144" t="s">
        <v>93</v>
      </c>
      <c r="C230" s="145"/>
      <c r="D230" s="143" t="s">
        <v>616</v>
      </c>
      <c r="E230" s="2">
        <v>40047</v>
      </c>
      <c r="F230" s="7">
        <v>37074391.829999998</v>
      </c>
      <c r="G230" s="8">
        <f t="shared" si="9"/>
        <v>6.3506617130593863E-3</v>
      </c>
    </row>
    <row r="231" spans="1:7" ht="52.5" customHeight="1" x14ac:dyDescent="0.25">
      <c r="A231" s="143" t="s">
        <v>181</v>
      </c>
      <c r="B231" s="144" t="s">
        <v>93</v>
      </c>
      <c r="C231" s="145"/>
      <c r="D231" s="143" t="s">
        <v>77</v>
      </c>
      <c r="E231" s="2">
        <v>36503</v>
      </c>
      <c r="F231" s="7">
        <v>19872388.420000002</v>
      </c>
      <c r="G231" s="8">
        <f t="shared" si="9"/>
        <v>3.4040427922493242E-3</v>
      </c>
    </row>
    <row r="232" spans="1:7" ht="52.5" customHeight="1" x14ac:dyDescent="0.25">
      <c r="A232" s="143" t="s">
        <v>181</v>
      </c>
      <c r="B232" s="144" t="s">
        <v>93</v>
      </c>
      <c r="C232" s="145"/>
      <c r="D232" s="143" t="s">
        <v>77</v>
      </c>
      <c r="E232" s="2">
        <v>517176</v>
      </c>
      <c r="F232" s="7">
        <v>281552813.56</v>
      </c>
      <c r="G232" s="8">
        <f t="shared" si="9"/>
        <v>4.8228617787676863E-2</v>
      </c>
    </row>
    <row r="233" spans="1:7" ht="52.5" customHeight="1" x14ac:dyDescent="0.25">
      <c r="A233" s="129" t="s">
        <v>181</v>
      </c>
      <c r="B233" s="144" t="s">
        <v>93</v>
      </c>
      <c r="C233" s="145"/>
      <c r="D233" s="143" t="s">
        <v>70</v>
      </c>
      <c r="E233" s="2">
        <v>655</v>
      </c>
      <c r="F233" s="7">
        <v>399544</v>
      </c>
      <c r="G233" s="8">
        <f t="shared" si="9"/>
        <v>6.8439930049760161E-5</v>
      </c>
    </row>
    <row r="234" spans="1:7" ht="45" customHeight="1" x14ac:dyDescent="0.25">
      <c r="A234" s="25" t="s">
        <v>177</v>
      </c>
      <c r="B234" s="156"/>
      <c r="C234" s="156"/>
      <c r="D234" s="30"/>
      <c r="E234" s="1"/>
      <c r="F234" s="7">
        <f>SUM(F222:F233)</f>
        <v>1245956174.96</v>
      </c>
      <c r="G234" s="8">
        <f t="shared" si="9"/>
        <v>0.21342618950435779</v>
      </c>
    </row>
    <row r="235" spans="1:7" ht="45" customHeight="1" x14ac:dyDescent="0.25"/>
    <row r="236" spans="1:7" ht="12.75" customHeight="1" x14ac:dyDescent="0.25">
      <c r="A236" s="3" t="s">
        <v>262</v>
      </c>
    </row>
    <row r="237" spans="1:7" ht="14.25" customHeight="1" x14ac:dyDescent="0.25">
      <c r="A237" s="157" t="s">
        <v>25</v>
      </c>
      <c r="B237" s="158"/>
      <c r="C237" s="158"/>
      <c r="D237" s="158"/>
      <c r="E237" s="159"/>
      <c r="F237" s="25" t="s">
        <v>21</v>
      </c>
      <c r="G237" s="25" t="s">
        <v>2</v>
      </c>
    </row>
    <row r="238" spans="1:7" hidden="1" x14ac:dyDescent="0.25">
      <c r="A238" s="97" t="s">
        <v>594</v>
      </c>
      <c r="B238" s="99"/>
      <c r="C238" s="99"/>
      <c r="D238" s="99"/>
      <c r="E238" s="100"/>
      <c r="F238" s="7"/>
      <c r="G238" s="8">
        <f t="shared" ref="G238:G251" si="10">F238/$F$257</f>
        <v>0</v>
      </c>
    </row>
    <row r="239" spans="1:7" hidden="1" x14ac:dyDescent="0.25">
      <c r="A239" s="45" t="s">
        <v>430</v>
      </c>
      <c r="B239" s="46"/>
      <c r="C239" s="46"/>
      <c r="D239" s="46"/>
      <c r="E239" s="47"/>
      <c r="F239" s="7"/>
      <c r="G239" s="8">
        <f t="shared" si="10"/>
        <v>0</v>
      </c>
    </row>
    <row r="240" spans="1:7" hidden="1" x14ac:dyDescent="0.25">
      <c r="A240" s="90" t="s">
        <v>455</v>
      </c>
      <c r="B240" s="94"/>
      <c r="C240" s="94"/>
      <c r="D240" s="94"/>
      <c r="E240" s="95"/>
      <c r="F240" s="7"/>
      <c r="G240" s="8">
        <f t="shared" si="10"/>
        <v>0</v>
      </c>
    </row>
    <row r="241" spans="1:7" hidden="1" x14ac:dyDescent="0.25">
      <c r="A241" s="69" t="s">
        <v>405</v>
      </c>
      <c r="B241" s="70"/>
      <c r="C241" s="70"/>
      <c r="D241" s="70"/>
      <c r="E241" s="71"/>
      <c r="F241" s="7"/>
      <c r="G241" s="8">
        <f t="shared" si="10"/>
        <v>0</v>
      </c>
    </row>
    <row r="242" spans="1:7" hidden="1" x14ac:dyDescent="0.25">
      <c r="A242" s="45" t="s">
        <v>515</v>
      </c>
      <c r="B242" s="49"/>
      <c r="C242" s="46"/>
      <c r="D242" s="46"/>
      <c r="E242" s="47"/>
      <c r="F242" s="7"/>
      <c r="G242" s="8">
        <f t="shared" si="10"/>
        <v>0</v>
      </c>
    </row>
    <row r="243" spans="1:7" ht="15" hidden="1" customHeight="1" x14ac:dyDescent="0.25">
      <c r="A243" s="69" t="s">
        <v>593</v>
      </c>
      <c r="B243" s="49"/>
      <c r="C243" s="70"/>
      <c r="D243" s="70"/>
      <c r="E243" s="71"/>
      <c r="F243" s="7"/>
      <c r="G243" s="8">
        <f t="shared" si="10"/>
        <v>0</v>
      </c>
    </row>
    <row r="244" spans="1:7" hidden="1" x14ac:dyDescent="0.25">
      <c r="A244" s="69" t="s">
        <v>516</v>
      </c>
      <c r="B244" s="49"/>
      <c r="C244" s="70"/>
      <c r="D244" s="70"/>
      <c r="E244" s="71"/>
      <c r="F244" s="7"/>
      <c r="G244" s="8">
        <f t="shared" si="10"/>
        <v>0</v>
      </c>
    </row>
    <row r="245" spans="1:7" hidden="1" x14ac:dyDescent="0.25">
      <c r="A245" s="153" t="s">
        <v>495</v>
      </c>
      <c r="B245" s="154"/>
      <c r="C245" s="154"/>
      <c r="D245" s="154"/>
      <c r="E245" s="155"/>
      <c r="F245" s="7"/>
      <c r="G245" s="8">
        <f t="shared" si="10"/>
        <v>0</v>
      </c>
    </row>
    <row r="246" spans="1:7" hidden="1" x14ac:dyDescent="0.25">
      <c r="A246" s="153" t="s">
        <v>487</v>
      </c>
      <c r="B246" s="154"/>
      <c r="C246" s="154"/>
      <c r="D246" s="154"/>
      <c r="E246" s="155"/>
      <c r="F246" s="7"/>
      <c r="G246" s="8">
        <f t="shared" si="10"/>
        <v>0</v>
      </c>
    </row>
    <row r="247" spans="1:7" hidden="1" x14ac:dyDescent="0.25">
      <c r="A247" s="91" t="s">
        <v>481</v>
      </c>
      <c r="B247" s="92"/>
      <c r="C247" s="92"/>
      <c r="D247" s="92"/>
      <c r="E247" s="93"/>
      <c r="F247" s="7"/>
      <c r="G247" s="8">
        <f t="shared" si="10"/>
        <v>0</v>
      </c>
    </row>
    <row r="248" spans="1:7" hidden="1" x14ac:dyDescent="0.25">
      <c r="A248" s="150" t="s">
        <v>388</v>
      </c>
      <c r="B248" s="151"/>
      <c r="C248" s="151"/>
      <c r="D248" s="151"/>
      <c r="E248" s="152"/>
      <c r="F248" s="128"/>
      <c r="G248" s="8">
        <f t="shared" si="10"/>
        <v>0</v>
      </c>
    </row>
    <row r="249" spans="1:7" hidden="1" x14ac:dyDescent="0.25">
      <c r="A249" s="150" t="s">
        <v>389</v>
      </c>
      <c r="B249" s="151"/>
      <c r="C249" s="151"/>
      <c r="D249" s="151"/>
      <c r="E249" s="152"/>
      <c r="F249" s="52"/>
      <c r="G249" s="8">
        <f t="shared" si="10"/>
        <v>0</v>
      </c>
    </row>
    <row r="250" spans="1:7" hidden="1" x14ac:dyDescent="0.25">
      <c r="A250" s="117" t="s">
        <v>492</v>
      </c>
      <c r="B250" s="118"/>
      <c r="C250" s="118"/>
      <c r="D250" s="118"/>
      <c r="E250" s="119"/>
      <c r="F250" s="7"/>
      <c r="G250" s="8">
        <f t="shared" si="10"/>
        <v>0</v>
      </c>
    </row>
    <row r="251" spans="1:7" hidden="1" x14ac:dyDescent="0.25">
      <c r="A251" s="150" t="s">
        <v>529</v>
      </c>
      <c r="B251" s="151"/>
      <c r="C251" s="151"/>
      <c r="D251" s="151"/>
      <c r="E251" s="152"/>
      <c r="F251" s="7"/>
      <c r="G251" s="8">
        <f t="shared" si="10"/>
        <v>0</v>
      </c>
    </row>
    <row r="252" spans="1:7" ht="15" hidden="1" customHeight="1" x14ac:dyDescent="0.25">
      <c r="A252" s="150" t="s">
        <v>477</v>
      </c>
      <c r="B252" s="151"/>
      <c r="C252" s="151"/>
      <c r="D252" s="151"/>
      <c r="E252" s="152"/>
      <c r="F252" s="7"/>
      <c r="G252" s="8">
        <f t="shared" ref="G252:G257" si="11">F252/$F$257</f>
        <v>0</v>
      </c>
    </row>
    <row r="253" spans="1:7" ht="15" hidden="1" customHeight="1" x14ac:dyDescent="0.25">
      <c r="A253" s="150" t="s">
        <v>513</v>
      </c>
      <c r="B253" s="151"/>
      <c r="C253" s="151"/>
      <c r="D253" s="151"/>
      <c r="E253" s="152"/>
      <c r="F253" s="7"/>
      <c r="G253" s="8">
        <f t="shared" si="11"/>
        <v>0</v>
      </c>
    </row>
    <row r="254" spans="1:7" ht="15" hidden="1" customHeight="1" x14ac:dyDescent="0.25">
      <c r="A254" s="150" t="s">
        <v>514</v>
      </c>
      <c r="B254" s="151"/>
      <c r="C254" s="151"/>
      <c r="D254" s="151"/>
      <c r="E254" s="152"/>
      <c r="F254" s="7"/>
      <c r="G254" s="8">
        <f t="shared" si="11"/>
        <v>0</v>
      </c>
    </row>
    <row r="255" spans="1:7" ht="15" customHeight="1" x14ac:dyDescent="0.25">
      <c r="A255" s="150" t="s">
        <v>618</v>
      </c>
      <c r="B255" s="151"/>
      <c r="C255" s="151"/>
      <c r="D255" s="151"/>
      <c r="E255" s="152"/>
      <c r="F255" s="7">
        <v>204825.5</v>
      </c>
      <c r="G255" s="8">
        <f t="shared" si="11"/>
        <v>3.508560482051326E-5</v>
      </c>
    </row>
    <row r="256" spans="1:7" ht="15" customHeight="1" x14ac:dyDescent="0.25">
      <c r="A256" s="148" t="s">
        <v>177</v>
      </c>
      <c r="B256" s="174"/>
      <c r="C256" s="174"/>
      <c r="D256" s="174"/>
      <c r="E256" s="149"/>
      <c r="F256" s="7">
        <f>SUM(F238:F255)</f>
        <v>204825.5</v>
      </c>
      <c r="G256" s="8">
        <f t="shared" si="11"/>
        <v>3.508560482051326E-5</v>
      </c>
    </row>
    <row r="257" spans="1:7" ht="34.5" customHeight="1" x14ac:dyDescent="0.25">
      <c r="A257" s="171" t="s">
        <v>26</v>
      </c>
      <c r="B257" s="172"/>
      <c r="C257" s="172"/>
      <c r="D257" s="172"/>
      <c r="E257" s="173"/>
      <c r="F257" s="7">
        <f>F135+F164+F168+F172+F184+F194+F218+F234+F256+F148</f>
        <v>5837878555.829999</v>
      </c>
      <c r="G257" s="8">
        <f t="shared" si="11"/>
        <v>1</v>
      </c>
    </row>
    <row r="258" spans="1:7" ht="15" customHeight="1" x14ac:dyDescent="0.25"/>
    <row r="259" spans="1:7" ht="15" customHeight="1" x14ac:dyDescent="0.25"/>
  </sheetData>
  <mergeCells count="92">
    <mergeCell ref="B214:C214"/>
    <mergeCell ref="B201:C201"/>
    <mergeCell ref="B205:C205"/>
    <mergeCell ref="B202:C202"/>
    <mergeCell ref="D201:E201"/>
    <mergeCell ref="D202:E202"/>
    <mergeCell ref="B206:C206"/>
    <mergeCell ref="B207:C207"/>
    <mergeCell ref="D207:E207"/>
    <mergeCell ref="D206:E206"/>
    <mergeCell ref="B203:C203"/>
    <mergeCell ref="B204:C204"/>
    <mergeCell ref="D203:E203"/>
    <mergeCell ref="D204:E204"/>
    <mergeCell ref="D205:E205"/>
    <mergeCell ref="D208:E208"/>
    <mergeCell ref="A257:E257"/>
    <mergeCell ref="B217:C217"/>
    <mergeCell ref="D213:E213"/>
    <mergeCell ref="B224:C224"/>
    <mergeCell ref="B225:C225"/>
    <mergeCell ref="B226:C226"/>
    <mergeCell ref="A252:E252"/>
    <mergeCell ref="B223:C223"/>
    <mergeCell ref="A248:E248"/>
    <mergeCell ref="A249:E249"/>
    <mergeCell ref="D217:E217"/>
    <mergeCell ref="A256:E256"/>
    <mergeCell ref="A254:E254"/>
    <mergeCell ref="B218:C218"/>
    <mergeCell ref="D218:E218"/>
    <mergeCell ref="A253:E253"/>
    <mergeCell ref="A1:G1"/>
    <mergeCell ref="B221:C221"/>
    <mergeCell ref="D184:E184"/>
    <mergeCell ref="B197:C197"/>
    <mergeCell ref="D197:E197"/>
    <mergeCell ref="B184:C184"/>
    <mergeCell ref="D176:E176"/>
    <mergeCell ref="D171:E171"/>
    <mergeCell ref="D175:E175"/>
    <mergeCell ref="D177:E177"/>
    <mergeCell ref="D178:E178"/>
    <mergeCell ref="D180:E180"/>
    <mergeCell ref="D179:E179"/>
    <mergeCell ref="B213:C213"/>
    <mergeCell ref="D214:E214"/>
    <mergeCell ref="B215:C215"/>
    <mergeCell ref="D172:E172"/>
    <mergeCell ref="D181:E181"/>
    <mergeCell ref="D192:E192"/>
    <mergeCell ref="D182:E182"/>
    <mergeCell ref="D183:E183"/>
    <mergeCell ref="B194:E194"/>
    <mergeCell ref="B200:C200"/>
    <mergeCell ref="D200:E200"/>
    <mergeCell ref="D187:E187"/>
    <mergeCell ref="D188:E188"/>
    <mergeCell ref="D189:E189"/>
    <mergeCell ref="D190:E190"/>
    <mergeCell ref="D191:E191"/>
    <mergeCell ref="B198:C198"/>
    <mergeCell ref="D198:E198"/>
    <mergeCell ref="B199:C199"/>
    <mergeCell ref="D193:E193"/>
    <mergeCell ref="D199:E199"/>
    <mergeCell ref="B208:C208"/>
    <mergeCell ref="B229:C229"/>
    <mergeCell ref="B233:C233"/>
    <mergeCell ref="B212:C212"/>
    <mergeCell ref="D212:E212"/>
    <mergeCell ref="B209:C209"/>
    <mergeCell ref="B227:C227"/>
    <mergeCell ref="B222:C222"/>
    <mergeCell ref="D209:E209"/>
    <mergeCell ref="B210:C210"/>
    <mergeCell ref="D210:E210"/>
    <mergeCell ref="B211:C211"/>
    <mergeCell ref="D211:E211"/>
    <mergeCell ref="B228:C228"/>
    <mergeCell ref="D215:E215"/>
    <mergeCell ref="B230:C230"/>
    <mergeCell ref="B231:C231"/>
    <mergeCell ref="B232:C232"/>
    <mergeCell ref="B216:C216"/>
    <mergeCell ref="D216:E216"/>
    <mergeCell ref="A255:E255"/>
    <mergeCell ref="A251:E251"/>
    <mergeCell ref="A246:E246"/>
    <mergeCell ref="A245:E245"/>
    <mergeCell ref="B234:C234"/>
    <mergeCell ref="A237:E2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8"/>
  <sheetViews>
    <sheetView topLeftCell="A180" zoomScale="80" zoomScaleNormal="80" workbookViewId="0">
      <selection activeCell="I133" sqref="I133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66" t="s">
        <v>619</v>
      </c>
      <c r="B1" s="167"/>
      <c r="C1" s="167"/>
      <c r="D1" s="167"/>
      <c r="E1" s="167"/>
      <c r="F1" s="167"/>
      <c r="G1" s="167"/>
    </row>
    <row r="2" spans="1:8" ht="18.75" x14ac:dyDescent="0.3">
      <c r="A2" s="4"/>
      <c r="B2" s="4"/>
      <c r="C2" s="4"/>
    </row>
    <row r="3" spans="1:8" x14ac:dyDescent="0.25">
      <c r="A3" s="3" t="s">
        <v>253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252</v>
      </c>
    </row>
    <row r="5" spans="1:8" x14ac:dyDescent="0.25">
      <c r="A5" s="123" t="s">
        <v>349</v>
      </c>
      <c r="B5" s="123" t="s">
        <v>93</v>
      </c>
      <c r="C5" s="123" t="s">
        <v>94</v>
      </c>
      <c r="D5" s="143" t="s">
        <v>350</v>
      </c>
      <c r="E5" s="6">
        <v>30800</v>
      </c>
      <c r="F5" s="7">
        <v>27138804</v>
      </c>
      <c r="G5" s="8">
        <f t="shared" ref="G5:G36" si="0">F5/$F$216</f>
        <v>1.2363443014744246E-2</v>
      </c>
      <c r="H5" s="105"/>
    </row>
    <row r="6" spans="1:8" x14ac:dyDescent="0.25">
      <c r="A6" s="5" t="s">
        <v>247</v>
      </c>
      <c r="B6" s="5" t="s">
        <v>171</v>
      </c>
      <c r="C6" s="9" t="s">
        <v>172</v>
      </c>
      <c r="D6" s="143" t="s">
        <v>46</v>
      </c>
      <c r="E6" s="6">
        <v>9840</v>
      </c>
      <c r="F6" s="7">
        <v>9838996.4199999999</v>
      </c>
      <c r="G6" s="8">
        <f t="shared" si="0"/>
        <v>4.4822856438678227E-3</v>
      </c>
      <c r="H6" s="105"/>
    </row>
    <row r="7" spans="1:8" x14ac:dyDescent="0.25">
      <c r="A7" s="134" t="s">
        <v>229</v>
      </c>
      <c r="B7" s="134" t="s">
        <v>99</v>
      </c>
      <c r="C7" s="134" t="s">
        <v>100</v>
      </c>
      <c r="D7" s="143" t="s">
        <v>234</v>
      </c>
      <c r="E7" s="6">
        <v>5000</v>
      </c>
      <c r="F7" s="7">
        <v>5008700.8</v>
      </c>
      <c r="G7" s="8">
        <f t="shared" si="0"/>
        <v>2.2817802478953719E-3</v>
      </c>
      <c r="H7" s="105"/>
    </row>
    <row r="8" spans="1:8" x14ac:dyDescent="0.25">
      <c r="A8" s="121" t="s">
        <v>35</v>
      </c>
      <c r="B8" s="121" t="s">
        <v>93</v>
      </c>
      <c r="C8" s="123" t="s">
        <v>94</v>
      </c>
      <c r="D8" s="143" t="s">
        <v>78</v>
      </c>
      <c r="E8" s="6">
        <v>22433</v>
      </c>
      <c r="F8" s="7">
        <v>23975268.75</v>
      </c>
      <c r="G8" s="8">
        <f t="shared" si="0"/>
        <v>1.09222524674928E-2</v>
      </c>
      <c r="H8" s="105"/>
    </row>
    <row r="9" spans="1:8" ht="30" x14ac:dyDescent="0.25">
      <c r="A9" s="75" t="s">
        <v>204</v>
      </c>
      <c r="B9" s="75" t="s">
        <v>134</v>
      </c>
      <c r="C9" s="75" t="s">
        <v>135</v>
      </c>
      <c r="D9" s="143" t="s">
        <v>53</v>
      </c>
      <c r="E9" s="6">
        <v>741</v>
      </c>
      <c r="F9" s="7">
        <v>739888.5</v>
      </c>
      <c r="G9" s="8">
        <f t="shared" si="0"/>
        <v>3.370660441416135E-4</v>
      </c>
      <c r="H9" s="105"/>
    </row>
    <row r="10" spans="1:8" ht="30" x14ac:dyDescent="0.25">
      <c r="A10" s="113" t="s">
        <v>206</v>
      </c>
      <c r="B10" s="113" t="s">
        <v>134</v>
      </c>
      <c r="C10" s="121" t="s">
        <v>135</v>
      </c>
      <c r="D10" s="143" t="s">
        <v>54</v>
      </c>
      <c r="E10" s="6">
        <v>22100</v>
      </c>
      <c r="F10" s="7">
        <v>21080969</v>
      </c>
      <c r="G10" s="8">
        <f t="shared" si="0"/>
        <v>9.6037157321704359E-3</v>
      </c>
      <c r="H10" s="105"/>
    </row>
    <row r="11" spans="1:8" ht="30" x14ac:dyDescent="0.25">
      <c r="A11" s="5" t="s">
        <v>194</v>
      </c>
      <c r="B11" s="5" t="s">
        <v>116</v>
      </c>
      <c r="C11" s="5" t="s">
        <v>117</v>
      </c>
      <c r="D11" s="143" t="s">
        <v>66</v>
      </c>
      <c r="E11" s="6">
        <v>4700</v>
      </c>
      <c r="F11" s="7">
        <v>4281982</v>
      </c>
      <c r="G11" s="8">
        <f t="shared" si="0"/>
        <v>1.9507138357003717E-3</v>
      </c>
      <c r="H11" s="105"/>
    </row>
    <row r="12" spans="1:8" ht="30" x14ac:dyDescent="0.25">
      <c r="A12" s="5" t="s">
        <v>207</v>
      </c>
      <c r="B12" s="5" t="s">
        <v>134</v>
      </c>
      <c r="C12" s="5" t="s">
        <v>135</v>
      </c>
      <c r="D12" s="143" t="s">
        <v>296</v>
      </c>
      <c r="E12" s="6">
        <v>2440</v>
      </c>
      <c r="F12" s="7">
        <v>2449979.6</v>
      </c>
      <c r="G12" s="8">
        <f t="shared" si="0"/>
        <v>1.1161207830634652E-3</v>
      </c>
      <c r="H12" s="105"/>
    </row>
    <row r="13" spans="1:8" x14ac:dyDescent="0.25">
      <c r="A13" s="89" t="s">
        <v>27</v>
      </c>
      <c r="B13" s="89" t="s">
        <v>93</v>
      </c>
      <c r="C13" s="89" t="s">
        <v>94</v>
      </c>
      <c r="D13" s="143" t="s">
        <v>70</v>
      </c>
      <c r="E13" s="6">
        <v>13000</v>
      </c>
      <c r="F13" s="7">
        <v>8610550</v>
      </c>
      <c r="G13" s="8">
        <f t="shared" si="0"/>
        <v>3.9226505431339586E-3</v>
      </c>
      <c r="H13" s="105"/>
    </row>
    <row r="14" spans="1:8" ht="30" x14ac:dyDescent="0.25">
      <c r="A14" s="5" t="s">
        <v>205</v>
      </c>
      <c r="B14" s="5" t="s">
        <v>134</v>
      </c>
      <c r="C14" s="5" t="s">
        <v>135</v>
      </c>
      <c r="D14" s="143" t="s">
        <v>51</v>
      </c>
      <c r="E14" s="6">
        <v>21849</v>
      </c>
      <c r="F14" s="7">
        <v>18962747.100000001</v>
      </c>
      <c r="G14" s="8">
        <f t="shared" si="0"/>
        <v>8.6387315805757942E-3</v>
      </c>
      <c r="H14" s="105"/>
    </row>
    <row r="15" spans="1:8" ht="30" x14ac:dyDescent="0.25">
      <c r="A15" s="125" t="s">
        <v>191</v>
      </c>
      <c r="B15" s="125" t="s">
        <v>116</v>
      </c>
      <c r="C15" s="125" t="s">
        <v>117</v>
      </c>
      <c r="D15" s="143" t="s">
        <v>62</v>
      </c>
      <c r="E15" s="6">
        <v>4737</v>
      </c>
      <c r="F15" s="7">
        <v>4560783.5999999996</v>
      </c>
      <c r="G15" s="8">
        <f t="shared" si="0"/>
        <v>2.0777256116806071E-3</v>
      </c>
      <c r="H15" s="105"/>
    </row>
    <row r="16" spans="1:8" ht="30" x14ac:dyDescent="0.25">
      <c r="A16" s="5" t="s">
        <v>212</v>
      </c>
      <c r="B16" s="5" t="s">
        <v>145</v>
      </c>
      <c r="C16" s="5" t="s">
        <v>146</v>
      </c>
      <c r="D16" s="143" t="s">
        <v>68</v>
      </c>
      <c r="E16" s="6">
        <v>4000</v>
      </c>
      <c r="F16" s="7">
        <v>4078880</v>
      </c>
      <c r="G16" s="8">
        <f t="shared" si="0"/>
        <v>1.8581880190438756E-3</v>
      </c>
      <c r="H16" s="105"/>
    </row>
    <row r="17" spans="1:8" x14ac:dyDescent="0.25">
      <c r="A17" s="5" t="s">
        <v>230</v>
      </c>
      <c r="B17" s="5" t="s">
        <v>120</v>
      </c>
      <c r="C17" s="123" t="s">
        <v>121</v>
      </c>
      <c r="D17" s="143" t="s">
        <v>235</v>
      </c>
      <c r="E17" s="6">
        <v>20000</v>
      </c>
      <c r="F17" s="7">
        <v>20127125.600000001</v>
      </c>
      <c r="G17" s="8">
        <f t="shared" si="0"/>
        <v>9.1691796884711685E-3</v>
      </c>
      <c r="H17" s="105"/>
    </row>
    <row r="18" spans="1:8" x14ac:dyDescent="0.25">
      <c r="A18" s="5" t="s">
        <v>231</v>
      </c>
      <c r="B18" s="5" t="s">
        <v>120</v>
      </c>
      <c r="C18" s="58" t="s">
        <v>121</v>
      </c>
      <c r="D18" s="143" t="s">
        <v>236</v>
      </c>
      <c r="E18" s="6">
        <v>5500</v>
      </c>
      <c r="F18" s="7">
        <v>5534485</v>
      </c>
      <c r="G18" s="8">
        <f t="shared" si="0"/>
        <v>2.5213082313228249E-3</v>
      </c>
      <c r="H18" s="105"/>
    </row>
    <row r="19" spans="1:8" x14ac:dyDescent="0.25">
      <c r="A19" s="5" t="s">
        <v>217</v>
      </c>
      <c r="B19" s="5" t="s">
        <v>149</v>
      </c>
      <c r="C19" s="121" t="s">
        <v>150</v>
      </c>
      <c r="D19" s="143" t="s">
        <v>80</v>
      </c>
      <c r="E19" s="6">
        <v>19998</v>
      </c>
      <c r="F19" s="7">
        <v>20630736.719999999</v>
      </c>
      <c r="G19" s="8">
        <f t="shared" si="0"/>
        <v>9.3986064304790867E-3</v>
      </c>
      <c r="H19" s="105"/>
    </row>
    <row r="20" spans="1:8" x14ac:dyDescent="0.25">
      <c r="A20" s="75" t="s">
        <v>37</v>
      </c>
      <c r="B20" s="75" t="s">
        <v>93</v>
      </c>
      <c r="C20" s="113" t="s">
        <v>94</v>
      </c>
      <c r="D20" s="143" t="s">
        <v>58</v>
      </c>
      <c r="E20" s="6">
        <v>50339</v>
      </c>
      <c r="F20" s="7">
        <v>62410459.75</v>
      </c>
      <c r="G20" s="8">
        <f t="shared" si="0"/>
        <v>2.8431914783094876E-2</v>
      </c>
      <c r="H20" s="105"/>
    </row>
    <row r="21" spans="1:8" ht="30" x14ac:dyDescent="0.25">
      <c r="A21" s="5" t="s">
        <v>195</v>
      </c>
      <c r="B21" s="5" t="s">
        <v>116</v>
      </c>
      <c r="C21" s="5" t="s">
        <v>117</v>
      </c>
      <c r="D21" s="143" t="s">
        <v>64</v>
      </c>
      <c r="E21" s="6">
        <v>2000</v>
      </c>
      <c r="F21" s="7">
        <v>1981000</v>
      </c>
      <c r="G21" s="8">
        <f t="shared" si="0"/>
        <v>9.0247089047138364E-4</v>
      </c>
      <c r="H21" s="105"/>
    </row>
    <row r="22" spans="1:8" x14ac:dyDescent="0.25">
      <c r="A22" s="78" t="s">
        <v>29</v>
      </c>
      <c r="B22" s="78" t="s">
        <v>93</v>
      </c>
      <c r="C22" s="78" t="s">
        <v>94</v>
      </c>
      <c r="D22" s="143" t="s">
        <v>72</v>
      </c>
      <c r="E22" s="6">
        <v>40961</v>
      </c>
      <c r="F22" s="7">
        <v>36013730.420000002</v>
      </c>
      <c r="G22" s="8">
        <f t="shared" si="0"/>
        <v>1.640653375130427E-2</v>
      </c>
      <c r="H22" s="105"/>
    </row>
    <row r="23" spans="1:8" x14ac:dyDescent="0.25">
      <c r="A23" s="123" t="s">
        <v>30</v>
      </c>
      <c r="B23" s="123" t="s">
        <v>93</v>
      </c>
      <c r="C23" s="123" t="s">
        <v>94</v>
      </c>
      <c r="D23" s="143" t="s">
        <v>73</v>
      </c>
      <c r="E23" s="6">
        <v>10000</v>
      </c>
      <c r="F23" s="7">
        <v>7404100</v>
      </c>
      <c r="G23" s="8">
        <f t="shared" si="0"/>
        <v>3.3730362040076587E-3</v>
      </c>
      <c r="H23" s="105"/>
    </row>
    <row r="24" spans="1:8" x14ac:dyDescent="0.25">
      <c r="A24" s="5" t="s">
        <v>218</v>
      </c>
      <c r="B24" s="5" t="s">
        <v>155</v>
      </c>
      <c r="C24" s="62" t="s">
        <v>156</v>
      </c>
      <c r="D24" s="143" t="s">
        <v>83</v>
      </c>
      <c r="E24" s="6">
        <v>4545</v>
      </c>
      <c r="F24" s="7">
        <v>4506867.45</v>
      </c>
      <c r="G24" s="8">
        <f t="shared" si="0"/>
        <v>2.0531633926491643E-3</v>
      </c>
      <c r="H24" s="105"/>
    </row>
    <row r="25" spans="1:8" x14ac:dyDescent="0.25">
      <c r="A25" s="106" t="s">
        <v>31</v>
      </c>
      <c r="B25" s="106" t="s">
        <v>93</v>
      </c>
      <c r="C25" s="106" t="s">
        <v>94</v>
      </c>
      <c r="D25" s="143" t="s">
        <v>74</v>
      </c>
      <c r="E25" s="6">
        <v>55126</v>
      </c>
      <c r="F25" s="7">
        <v>51180632.18</v>
      </c>
      <c r="G25" s="8">
        <f t="shared" si="0"/>
        <v>2.3316017515584531E-2</v>
      </c>
      <c r="H25" s="105"/>
    </row>
    <row r="26" spans="1:8" x14ac:dyDescent="0.25">
      <c r="A26" s="134" t="s">
        <v>210</v>
      </c>
      <c r="B26" s="134" t="s">
        <v>140</v>
      </c>
      <c r="C26" s="134" t="s">
        <v>141</v>
      </c>
      <c r="D26" s="143" t="s">
        <v>57</v>
      </c>
      <c r="E26" s="6">
        <v>2000</v>
      </c>
      <c r="F26" s="7">
        <v>1900120</v>
      </c>
      <c r="G26" s="8">
        <f t="shared" si="0"/>
        <v>8.6562493104618151E-4</v>
      </c>
      <c r="H26" s="105"/>
    </row>
    <row r="27" spans="1:8" ht="30" x14ac:dyDescent="0.25">
      <c r="A27" s="5" t="s">
        <v>219</v>
      </c>
      <c r="B27" s="5" t="s">
        <v>288</v>
      </c>
      <c r="C27" s="5" t="s">
        <v>163</v>
      </c>
      <c r="D27" s="143" t="s">
        <v>42</v>
      </c>
      <c r="E27" s="6">
        <v>17548</v>
      </c>
      <c r="F27" s="7">
        <v>13015000.640000001</v>
      </c>
      <c r="G27" s="8">
        <f t="shared" si="0"/>
        <v>5.929156596197087E-3</v>
      </c>
      <c r="H27" s="105"/>
    </row>
    <row r="28" spans="1:8" x14ac:dyDescent="0.25">
      <c r="A28" s="5" t="s">
        <v>325</v>
      </c>
      <c r="B28" s="5" t="s">
        <v>109</v>
      </c>
      <c r="C28" s="5" t="s">
        <v>110</v>
      </c>
      <c r="D28" s="143" t="s">
        <v>324</v>
      </c>
      <c r="E28" s="6">
        <v>1499</v>
      </c>
      <c r="F28" s="7">
        <v>1301401.82</v>
      </c>
      <c r="G28" s="8">
        <f t="shared" si="0"/>
        <v>5.9287090325920214E-4</v>
      </c>
      <c r="H28" s="105"/>
    </row>
    <row r="29" spans="1:8" x14ac:dyDescent="0.25">
      <c r="A29" s="128" t="s">
        <v>366</v>
      </c>
      <c r="B29" s="128" t="s">
        <v>171</v>
      </c>
      <c r="C29" s="128" t="s">
        <v>172</v>
      </c>
      <c r="D29" s="143" t="s">
        <v>48</v>
      </c>
      <c r="E29" s="6">
        <v>136</v>
      </c>
      <c r="F29" s="7">
        <v>112726.32</v>
      </c>
      <c r="G29" s="8">
        <f t="shared" si="0"/>
        <v>5.135397394748216E-5</v>
      </c>
      <c r="H29" s="105"/>
    </row>
    <row r="30" spans="1:8" x14ac:dyDescent="0.25">
      <c r="A30" s="5" t="s">
        <v>33</v>
      </c>
      <c r="B30" s="5" t="s">
        <v>93</v>
      </c>
      <c r="C30" s="9" t="s">
        <v>94</v>
      </c>
      <c r="D30" s="143" t="s">
        <v>76</v>
      </c>
      <c r="E30" s="6">
        <v>22100</v>
      </c>
      <c r="F30" s="7">
        <v>17471155</v>
      </c>
      <c r="G30" s="8">
        <f t="shared" si="0"/>
        <v>7.9592169663874647E-3</v>
      </c>
      <c r="H30" s="105"/>
    </row>
    <row r="31" spans="1:8" x14ac:dyDescent="0.25">
      <c r="A31" s="123" t="s">
        <v>202</v>
      </c>
      <c r="B31" s="123" t="s">
        <v>130</v>
      </c>
      <c r="C31" s="134" t="s">
        <v>131</v>
      </c>
      <c r="D31" s="143" t="s">
        <v>84</v>
      </c>
      <c r="E31" s="6">
        <v>5000</v>
      </c>
      <c r="F31" s="7">
        <v>5089400</v>
      </c>
      <c r="G31" s="8">
        <f t="shared" si="0"/>
        <v>2.3185438414765574E-3</v>
      </c>
      <c r="H31" s="105"/>
    </row>
    <row r="32" spans="1:8" ht="30" x14ac:dyDescent="0.25">
      <c r="A32" s="5" t="s">
        <v>311</v>
      </c>
      <c r="B32" s="5" t="s">
        <v>111</v>
      </c>
      <c r="C32" s="128" t="s">
        <v>112</v>
      </c>
      <c r="D32" s="142" t="s">
        <v>310</v>
      </c>
      <c r="E32" s="6">
        <v>4267</v>
      </c>
      <c r="F32" s="7">
        <v>3767163.62</v>
      </c>
      <c r="G32" s="8">
        <f t="shared" si="0"/>
        <v>1.7161814773815252E-3</v>
      </c>
      <c r="H32" s="105"/>
    </row>
    <row r="33" spans="1:8" x14ac:dyDescent="0.25">
      <c r="A33" s="52" t="s">
        <v>216</v>
      </c>
      <c r="B33" s="52" t="s">
        <v>149</v>
      </c>
      <c r="C33" s="125" t="s">
        <v>150</v>
      </c>
      <c r="D33" s="143" t="s">
        <v>81</v>
      </c>
      <c r="E33" s="6">
        <v>950</v>
      </c>
      <c r="F33" s="7">
        <v>765301</v>
      </c>
      <c r="G33" s="8">
        <f t="shared" si="0"/>
        <v>3.4864304641526523E-4</v>
      </c>
      <c r="H33" s="105"/>
    </row>
    <row r="34" spans="1:8" ht="30" x14ac:dyDescent="0.25">
      <c r="A34" s="67" t="s">
        <v>196</v>
      </c>
      <c r="B34" s="67" t="s">
        <v>116</v>
      </c>
      <c r="C34" s="67" t="s">
        <v>117</v>
      </c>
      <c r="D34" s="143" t="s">
        <v>65</v>
      </c>
      <c r="E34" s="6">
        <v>13000</v>
      </c>
      <c r="F34" s="7">
        <v>10598900</v>
      </c>
      <c r="G34" s="8">
        <f t="shared" si="0"/>
        <v>4.8284698238350065E-3</v>
      </c>
      <c r="H34" s="105"/>
    </row>
    <row r="35" spans="1:8" ht="30" x14ac:dyDescent="0.25">
      <c r="A35" s="134" t="s">
        <v>546</v>
      </c>
      <c r="B35" s="134" t="s">
        <v>545</v>
      </c>
      <c r="C35" s="9" t="s">
        <v>160</v>
      </c>
      <c r="D35" s="143" t="s">
        <v>237</v>
      </c>
      <c r="E35" s="6">
        <v>11990</v>
      </c>
      <c r="F35" s="7">
        <v>11733174.199999999</v>
      </c>
      <c r="G35" s="8">
        <f t="shared" si="0"/>
        <v>5.3452035175819606E-3</v>
      </c>
      <c r="H35" s="105"/>
    </row>
    <row r="36" spans="1:8" x14ac:dyDescent="0.25">
      <c r="A36" s="5" t="s">
        <v>505</v>
      </c>
      <c r="B36" s="5" t="s">
        <v>93</v>
      </c>
      <c r="C36" s="5" t="s">
        <v>94</v>
      </c>
      <c r="D36" s="143" t="s">
        <v>504</v>
      </c>
      <c r="E36" s="6">
        <v>77971</v>
      </c>
      <c r="F36" s="7">
        <v>78165927.5</v>
      </c>
      <c r="G36" s="8">
        <f t="shared" si="0"/>
        <v>3.5609527610018482E-2</v>
      </c>
      <c r="H36" s="105"/>
    </row>
    <row r="37" spans="1:8" x14ac:dyDescent="0.25">
      <c r="A37" s="128" t="s">
        <v>287</v>
      </c>
      <c r="B37" s="128" t="s">
        <v>93</v>
      </c>
      <c r="C37" s="128" t="s">
        <v>94</v>
      </c>
      <c r="D37" s="143" t="s">
        <v>286</v>
      </c>
      <c r="E37" s="6">
        <v>28491</v>
      </c>
      <c r="F37" s="7">
        <v>27226569.420000002</v>
      </c>
      <c r="G37" s="8">
        <f t="shared" ref="G37:G68" si="1">F37/$F$216</f>
        <v>1.2403425718802799E-2</v>
      </c>
      <c r="H37" s="105"/>
    </row>
    <row r="38" spans="1:8" x14ac:dyDescent="0.25">
      <c r="A38" s="111" t="s">
        <v>199</v>
      </c>
      <c r="B38" s="129" t="s">
        <v>120</v>
      </c>
      <c r="C38" s="134" t="s">
        <v>121</v>
      </c>
      <c r="D38" s="143" t="s">
        <v>49</v>
      </c>
      <c r="E38" s="6">
        <v>1000</v>
      </c>
      <c r="F38" s="7">
        <v>749770</v>
      </c>
      <c r="G38" s="8">
        <f t="shared" si="1"/>
        <v>3.4156769285650142E-4</v>
      </c>
      <c r="H38" s="105"/>
    </row>
    <row r="39" spans="1:8" x14ac:dyDescent="0.25">
      <c r="A39" s="129" t="s">
        <v>187</v>
      </c>
      <c r="B39" s="129" t="s">
        <v>105</v>
      </c>
      <c r="C39" s="9" t="s">
        <v>106</v>
      </c>
      <c r="D39" s="143" t="s">
        <v>67</v>
      </c>
      <c r="E39" s="6">
        <v>23500</v>
      </c>
      <c r="F39" s="7">
        <v>22584440</v>
      </c>
      <c r="G39" s="8">
        <f t="shared" si="1"/>
        <v>1.0288641937202189E-2</v>
      </c>
      <c r="H39" s="105"/>
    </row>
    <row r="40" spans="1:8" ht="30" x14ac:dyDescent="0.25">
      <c r="A40" s="37" t="s">
        <v>211</v>
      </c>
      <c r="B40" s="37" t="s">
        <v>143</v>
      </c>
      <c r="C40" s="123" t="s">
        <v>144</v>
      </c>
      <c r="D40" s="143" t="s">
        <v>82</v>
      </c>
      <c r="E40" s="6">
        <v>3250</v>
      </c>
      <c r="F40" s="7">
        <v>3087532.5</v>
      </c>
      <c r="G40" s="8">
        <f t="shared" si="1"/>
        <v>1.4065664839143551E-3</v>
      </c>
      <c r="H40" s="105"/>
    </row>
    <row r="41" spans="1:8" x14ac:dyDescent="0.25">
      <c r="A41" s="61" t="s">
        <v>38</v>
      </c>
      <c r="B41" s="61" t="s">
        <v>93</v>
      </c>
      <c r="C41" s="128" t="s">
        <v>94</v>
      </c>
      <c r="D41" s="143" t="s">
        <v>59</v>
      </c>
      <c r="E41" s="6">
        <v>25000</v>
      </c>
      <c r="F41" s="7">
        <v>25624934.68</v>
      </c>
      <c r="G41" s="8">
        <f t="shared" si="1"/>
        <v>1.167377971677468E-2</v>
      </c>
      <c r="H41" s="105"/>
    </row>
    <row r="42" spans="1:8" x14ac:dyDescent="0.25">
      <c r="A42" s="106" t="s">
        <v>228</v>
      </c>
      <c r="B42" s="106" t="s">
        <v>239</v>
      </c>
      <c r="C42" s="134" t="s">
        <v>240</v>
      </c>
      <c r="D42" s="143" t="s">
        <v>232</v>
      </c>
      <c r="E42" s="6">
        <v>28800</v>
      </c>
      <c r="F42" s="7">
        <v>16863264</v>
      </c>
      <c r="G42" s="8">
        <f t="shared" si="1"/>
        <v>7.6822841384825988E-3</v>
      </c>
      <c r="H42" s="105"/>
    </row>
    <row r="43" spans="1:8" ht="30" x14ac:dyDescent="0.25">
      <c r="A43" s="134" t="s">
        <v>197</v>
      </c>
      <c r="B43" s="134" t="s">
        <v>118</v>
      </c>
      <c r="C43" s="134" t="s">
        <v>119</v>
      </c>
      <c r="D43" s="143" t="s">
        <v>45</v>
      </c>
      <c r="E43" s="6">
        <v>2492</v>
      </c>
      <c r="F43" s="7">
        <v>2207438.52</v>
      </c>
      <c r="G43" s="8">
        <f t="shared" si="1"/>
        <v>1.0056279691091536E-3</v>
      </c>
      <c r="H43" s="105"/>
    </row>
    <row r="44" spans="1:8" x14ac:dyDescent="0.25">
      <c r="A44" s="5" t="s">
        <v>250</v>
      </c>
      <c r="B44" s="5" t="s">
        <v>173</v>
      </c>
      <c r="C44" s="129" t="s">
        <v>174</v>
      </c>
      <c r="D44" s="143" t="s">
        <v>41</v>
      </c>
      <c r="E44" s="6">
        <v>6555</v>
      </c>
      <c r="F44" s="7">
        <v>4932217.9800000004</v>
      </c>
      <c r="G44" s="8">
        <f t="shared" si="1"/>
        <v>2.2469374822865068E-3</v>
      </c>
      <c r="H44" s="105"/>
    </row>
    <row r="45" spans="1:8" ht="30" x14ac:dyDescent="0.25">
      <c r="A45" s="5" t="s">
        <v>307</v>
      </c>
      <c r="B45" s="5" t="s">
        <v>116</v>
      </c>
      <c r="C45" s="128" t="s">
        <v>117</v>
      </c>
      <c r="D45" s="143" t="s">
        <v>306</v>
      </c>
      <c r="E45" s="6">
        <v>9900</v>
      </c>
      <c r="F45" s="7">
        <v>7539048</v>
      </c>
      <c r="G45" s="8">
        <f t="shared" si="1"/>
        <v>3.4345135597508855E-3</v>
      </c>
      <c r="H45" s="105"/>
    </row>
    <row r="46" spans="1:8" x14ac:dyDescent="0.25">
      <c r="A46" s="125" t="s">
        <v>338</v>
      </c>
      <c r="B46" s="125" t="s">
        <v>93</v>
      </c>
      <c r="C46" s="125" t="s">
        <v>94</v>
      </c>
      <c r="D46" s="143" t="s">
        <v>340</v>
      </c>
      <c r="E46" s="6">
        <v>10000</v>
      </c>
      <c r="F46" s="7">
        <v>6763600</v>
      </c>
      <c r="G46" s="8">
        <f t="shared" si="1"/>
        <v>3.0812479125654976E-3</v>
      </c>
      <c r="H46" s="105"/>
    </row>
    <row r="47" spans="1:8" x14ac:dyDescent="0.25">
      <c r="A47" s="5" t="s">
        <v>337</v>
      </c>
      <c r="B47" s="5" t="s">
        <v>335</v>
      </c>
      <c r="C47" s="9" t="s">
        <v>336</v>
      </c>
      <c r="D47" s="143" t="s">
        <v>334</v>
      </c>
      <c r="E47" s="6">
        <v>4000</v>
      </c>
      <c r="F47" s="7">
        <v>2569200</v>
      </c>
      <c r="G47" s="8">
        <f t="shared" si="1"/>
        <v>1.1704332215038257E-3</v>
      </c>
      <c r="H47" s="105"/>
    </row>
    <row r="48" spans="1:8" x14ac:dyDescent="0.25">
      <c r="A48" s="5" t="s">
        <v>332</v>
      </c>
      <c r="B48" s="5" t="s">
        <v>331</v>
      </c>
      <c r="C48" s="9" t="s">
        <v>333</v>
      </c>
      <c r="D48" s="143" t="s">
        <v>330</v>
      </c>
      <c r="E48" s="6">
        <v>3033</v>
      </c>
      <c r="F48" s="7">
        <v>2951260.65</v>
      </c>
      <c r="G48" s="8">
        <f t="shared" si="1"/>
        <v>1.3444860307009867E-3</v>
      </c>
      <c r="H48" s="105"/>
    </row>
    <row r="49" spans="1:8" x14ac:dyDescent="0.25">
      <c r="A49" s="5" t="s">
        <v>352</v>
      </c>
      <c r="B49" s="5" t="s">
        <v>93</v>
      </c>
      <c r="C49" s="113" t="s">
        <v>94</v>
      </c>
      <c r="D49" s="143" t="s">
        <v>351</v>
      </c>
      <c r="E49" s="6">
        <v>15300</v>
      </c>
      <c r="F49" s="7">
        <v>13659999.27</v>
      </c>
      <c r="G49" s="8">
        <f t="shared" si="1"/>
        <v>6.2229942983520192E-3</v>
      </c>
      <c r="H49" s="105"/>
    </row>
    <row r="50" spans="1:8" x14ac:dyDescent="0.25">
      <c r="A50" s="134" t="s">
        <v>346</v>
      </c>
      <c r="B50" s="134" t="s">
        <v>345</v>
      </c>
      <c r="C50" s="9" t="s">
        <v>347</v>
      </c>
      <c r="D50" s="143" t="s">
        <v>343</v>
      </c>
      <c r="E50" s="6">
        <v>2000</v>
      </c>
      <c r="F50" s="7">
        <v>1663560</v>
      </c>
      <c r="G50" s="8">
        <f t="shared" si="1"/>
        <v>7.5785687761361687E-4</v>
      </c>
      <c r="H50" s="105"/>
    </row>
    <row r="51" spans="1:8" ht="30" x14ac:dyDescent="0.25">
      <c r="A51" s="5" t="s">
        <v>377</v>
      </c>
      <c r="B51" s="5" t="s">
        <v>378</v>
      </c>
      <c r="C51" s="9" t="s">
        <v>379</v>
      </c>
      <c r="D51" s="143" t="s">
        <v>376</v>
      </c>
      <c r="E51" s="6">
        <v>27500</v>
      </c>
      <c r="F51" s="7">
        <v>27845675</v>
      </c>
      <c r="G51" s="8">
        <f t="shared" si="1"/>
        <v>1.2685467497741921E-2</v>
      </c>
      <c r="H51" s="105"/>
    </row>
    <row r="52" spans="1:8" x14ac:dyDescent="0.25">
      <c r="A52" s="106" t="s">
        <v>369</v>
      </c>
      <c r="B52" s="106" t="s">
        <v>331</v>
      </c>
      <c r="C52" s="9" t="s">
        <v>333</v>
      </c>
      <c r="D52" s="143" t="s">
        <v>370</v>
      </c>
      <c r="E52" s="6">
        <v>2000</v>
      </c>
      <c r="F52" s="7">
        <v>1840820</v>
      </c>
      <c r="G52" s="8">
        <f t="shared" si="1"/>
        <v>8.3861002756059188E-4</v>
      </c>
      <c r="H52" s="105"/>
    </row>
    <row r="53" spans="1:8" x14ac:dyDescent="0.25">
      <c r="A53" s="5" t="s">
        <v>371</v>
      </c>
      <c r="B53" s="5" t="s">
        <v>171</v>
      </c>
      <c r="C53" s="129" t="s">
        <v>172</v>
      </c>
      <c r="D53" s="143" t="s">
        <v>372</v>
      </c>
      <c r="E53" s="6">
        <v>23000</v>
      </c>
      <c r="F53" s="7">
        <v>19330350</v>
      </c>
      <c r="G53" s="8">
        <f t="shared" si="1"/>
        <v>8.806197969522216E-3</v>
      </c>
      <c r="H53" s="105"/>
    </row>
    <row r="54" spans="1:8" ht="30" x14ac:dyDescent="0.25">
      <c r="A54" s="5" t="s">
        <v>375</v>
      </c>
      <c r="B54" s="5" t="s">
        <v>159</v>
      </c>
      <c r="C54" s="134" t="s">
        <v>160</v>
      </c>
      <c r="D54" s="143" t="s">
        <v>374</v>
      </c>
      <c r="E54" s="6">
        <v>3000</v>
      </c>
      <c r="F54" s="7">
        <v>2585970</v>
      </c>
      <c r="G54" s="8">
        <f t="shared" si="1"/>
        <v>1.1780730179870187E-3</v>
      </c>
      <c r="H54" s="105"/>
    </row>
    <row r="55" spans="1:8" ht="30" x14ac:dyDescent="0.25">
      <c r="A55" s="125" t="s">
        <v>390</v>
      </c>
      <c r="B55" s="125" t="s">
        <v>132</v>
      </c>
      <c r="C55" s="129" t="s">
        <v>133</v>
      </c>
      <c r="D55" s="143" t="s">
        <v>383</v>
      </c>
      <c r="E55" s="6">
        <v>28223</v>
      </c>
      <c r="F55" s="7">
        <v>26914581.719999999</v>
      </c>
      <c r="G55" s="8">
        <f t="shared" si="1"/>
        <v>1.2261295573706827E-2</v>
      </c>
      <c r="H55" s="105"/>
    </row>
    <row r="56" spans="1:8" x14ac:dyDescent="0.25">
      <c r="A56" s="5" t="s">
        <v>397</v>
      </c>
      <c r="B56" s="5" t="s">
        <v>124</v>
      </c>
      <c r="C56" s="134" t="s">
        <v>125</v>
      </c>
      <c r="D56" s="143" t="s">
        <v>398</v>
      </c>
      <c r="E56" s="6">
        <v>15000</v>
      </c>
      <c r="F56" s="7">
        <v>14511300</v>
      </c>
      <c r="G56" s="8">
        <f t="shared" si="1"/>
        <v>6.610815665268748E-3</v>
      </c>
      <c r="H56" s="105"/>
    </row>
    <row r="57" spans="1:8" ht="30" x14ac:dyDescent="0.25">
      <c r="A57" s="143" t="s">
        <v>403</v>
      </c>
      <c r="B57" s="143" t="s">
        <v>348</v>
      </c>
      <c r="C57" s="11">
        <v>1057746555812</v>
      </c>
      <c r="D57" s="143" t="s">
        <v>402</v>
      </c>
      <c r="E57" s="6">
        <v>15000</v>
      </c>
      <c r="F57" s="7">
        <v>14199900</v>
      </c>
      <c r="G57" s="8">
        <f t="shared" si="1"/>
        <v>6.4689532547221613E-3</v>
      </c>
      <c r="H57" s="105"/>
    </row>
    <row r="58" spans="1:8" x14ac:dyDescent="0.25">
      <c r="A58" s="136" t="s">
        <v>434</v>
      </c>
      <c r="B58" s="136" t="s">
        <v>93</v>
      </c>
      <c r="C58" s="143" t="s">
        <v>94</v>
      </c>
      <c r="D58" s="143" t="s">
        <v>435</v>
      </c>
      <c r="E58" s="6">
        <v>19000</v>
      </c>
      <c r="F58" s="7">
        <v>15520530</v>
      </c>
      <c r="G58" s="8">
        <f t="shared" si="1"/>
        <v>7.0705838110488766E-3</v>
      </c>
      <c r="H58" s="105"/>
    </row>
    <row r="59" spans="1:8" ht="30" x14ac:dyDescent="0.25">
      <c r="A59" s="68" t="s">
        <v>412</v>
      </c>
      <c r="B59" s="68" t="s">
        <v>151</v>
      </c>
      <c r="C59" s="136" t="s">
        <v>152</v>
      </c>
      <c r="D59" s="143" t="s">
        <v>413</v>
      </c>
      <c r="E59" s="6">
        <v>12000</v>
      </c>
      <c r="F59" s="7">
        <v>11302920</v>
      </c>
      <c r="G59" s="8">
        <f t="shared" si="1"/>
        <v>5.1491954958742111E-3</v>
      </c>
      <c r="H59" s="105"/>
    </row>
    <row r="60" spans="1:8" x14ac:dyDescent="0.25">
      <c r="A60" s="128" t="s">
        <v>410</v>
      </c>
      <c r="B60" s="128" t="s">
        <v>149</v>
      </c>
      <c r="C60" s="134" t="s">
        <v>150</v>
      </c>
      <c r="D60" s="143" t="s">
        <v>411</v>
      </c>
      <c r="E60" s="6">
        <v>11000</v>
      </c>
      <c r="F60" s="7">
        <v>10156740</v>
      </c>
      <c r="G60" s="8">
        <f t="shared" si="1"/>
        <v>4.6270379566311567E-3</v>
      </c>
      <c r="H60" s="105"/>
    </row>
    <row r="61" spans="1:8" x14ac:dyDescent="0.25">
      <c r="A61" s="5" t="s">
        <v>416</v>
      </c>
      <c r="B61" s="5" t="s">
        <v>147</v>
      </c>
      <c r="C61" s="125" t="s">
        <v>148</v>
      </c>
      <c r="D61" s="143" t="s">
        <v>415</v>
      </c>
      <c r="E61" s="6">
        <v>13000</v>
      </c>
      <c r="F61" s="7">
        <v>11330540</v>
      </c>
      <c r="G61" s="8">
        <f t="shared" si="1"/>
        <v>5.1617781541250032E-3</v>
      </c>
      <c r="H61" s="105"/>
    </row>
    <row r="62" spans="1:8" x14ac:dyDescent="0.25">
      <c r="A62" s="128" t="s">
        <v>407</v>
      </c>
      <c r="B62" s="128" t="s">
        <v>408</v>
      </c>
      <c r="C62" s="9" t="s">
        <v>409</v>
      </c>
      <c r="D62" s="143" t="s">
        <v>406</v>
      </c>
      <c r="E62" s="38">
        <v>7000</v>
      </c>
      <c r="F62" s="7">
        <v>6040020</v>
      </c>
      <c r="G62" s="8">
        <f t="shared" si="1"/>
        <v>2.7516114224457179E-3</v>
      </c>
      <c r="H62" s="105"/>
    </row>
    <row r="63" spans="1:8" x14ac:dyDescent="0.25">
      <c r="A63" s="5" t="s">
        <v>420</v>
      </c>
      <c r="B63" s="5" t="s">
        <v>396</v>
      </c>
      <c r="C63" s="9" t="s">
        <v>395</v>
      </c>
      <c r="D63" s="143" t="s">
        <v>419</v>
      </c>
      <c r="E63" s="6">
        <v>8000</v>
      </c>
      <c r="F63" s="7">
        <v>7984480</v>
      </c>
      <c r="G63" s="8">
        <f t="shared" si="1"/>
        <v>3.6374360300610569E-3</v>
      </c>
      <c r="H63" s="105"/>
    </row>
    <row r="64" spans="1:8" ht="30" x14ac:dyDescent="0.25">
      <c r="A64" s="5" t="s">
        <v>497</v>
      </c>
      <c r="B64" s="5" t="s">
        <v>107</v>
      </c>
      <c r="C64" s="143" t="s">
        <v>108</v>
      </c>
      <c r="D64" s="143" t="s">
        <v>496</v>
      </c>
      <c r="E64" s="6">
        <v>14500</v>
      </c>
      <c r="F64" s="7">
        <v>14446350</v>
      </c>
      <c r="G64" s="8">
        <f t="shared" si="1"/>
        <v>6.581226829157634E-3</v>
      </c>
      <c r="H64" s="105"/>
    </row>
    <row r="65" spans="1:8" ht="30" x14ac:dyDescent="0.25">
      <c r="A65" s="5" t="s">
        <v>431</v>
      </c>
      <c r="B65" s="5" t="s">
        <v>132</v>
      </c>
      <c r="C65" s="136" t="s">
        <v>133</v>
      </c>
      <c r="D65" s="143" t="s">
        <v>424</v>
      </c>
      <c r="E65" s="6">
        <v>15000</v>
      </c>
      <c r="F65" s="7">
        <v>15020400</v>
      </c>
      <c r="G65" s="8">
        <f t="shared" si="1"/>
        <v>6.8427429395438522E-3</v>
      </c>
      <c r="H65" s="105"/>
    </row>
    <row r="66" spans="1:8" x14ac:dyDescent="0.25">
      <c r="A66" s="5" t="s">
        <v>425</v>
      </c>
      <c r="B66" s="5" t="s">
        <v>164</v>
      </c>
      <c r="C66" s="136" t="s">
        <v>165</v>
      </c>
      <c r="D66" s="143" t="s">
        <v>426</v>
      </c>
      <c r="E66" s="6">
        <v>18000</v>
      </c>
      <c r="F66" s="7">
        <v>15977520</v>
      </c>
      <c r="G66" s="8">
        <f t="shared" si="1"/>
        <v>7.2787716819406071E-3</v>
      </c>
      <c r="H66" s="105"/>
    </row>
    <row r="67" spans="1:8" ht="30" x14ac:dyDescent="0.25">
      <c r="A67" s="5" t="s">
        <v>447</v>
      </c>
      <c r="B67" s="5" t="s">
        <v>151</v>
      </c>
      <c r="C67" s="125" t="s">
        <v>152</v>
      </c>
      <c r="D67" s="143" t="s">
        <v>446</v>
      </c>
      <c r="E67" s="6">
        <v>20000</v>
      </c>
      <c r="F67" s="7">
        <v>18634000</v>
      </c>
      <c r="G67" s="8">
        <f t="shared" si="1"/>
        <v>8.4889664679675732E-3</v>
      </c>
      <c r="H67" s="105"/>
    </row>
    <row r="68" spans="1:8" x14ac:dyDescent="0.25">
      <c r="A68" s="115" t="s">
        <v>444</v>
      </c>
      <c r="B68" s="115" t="s">
        <v>443</v>
      </c>
      <c r="C68" s="9" t="s">
        <v>445</v>
      </c>
      <c r="D68" s="143" t="s">
        <v>442</v>
      </c>
      <c r="E68" s="38">
        <v>10000</v>
      </c>
      <c r="F68" s="7">
        <v>9438700</v>
      </c>
      <c r="G68" s="8">
        <f t="shared" si="1"/>
        <v>4.2999252871742805E-3</v>
      </c>
      <c r="H68" s="105"/>
    </row>
    <row r="69" spans="1:8" x14ac:dyDescent="0.25">
      <c r="A69" s="134" t="s">
        <v>441</v>
      </c>
      <c r="B69" s="134" t="s">
        <v>396</v>
      </c>
      <c r="C69" s="9" t="s">
        <v>395</v>
      </c>
      <c r="D69" s="143" t="s">
        <v>440</v>
      </c>
      <c r="E69" s="6">
        <v>10000</v>
      </c>
      <c r="F69" s="7">
        <v>9501900</v>
      </c>
      <c r="G69" s="8">
        <f t="shared" ref="G69:G100" si="2">F69/$F$216</f>
        <v>4.3287168875164265E-3</v>
      </c>
      <c r="H69" s="105"/>
    </row>
    <row r="70" spans="1:8" ht="30" x14ac:dyDescent="0.25">
      <c r="A70" s="129" t="s">
        <v>463</v>
      </c>
      <c r="B70" s="129" t="s">
        <v>288</v>
      </c>
      <c r="C70" s="143" t="s">
        <v>163</v>
      </c>
      <c r="D70" s="143" t="s">
        <v>462</v>
      </c>
      <c r="E70" s="6">
        <v>14500</v>
      </c>
      <c r="F70" s="7">
        <v>11830550</v>
      </c>
      <c r="G70" s="8">
        <f t="shared" si="2"/>
        <v>5.389564358034441E-3</v>
      </c>
      <c r="H70" s="105"/>
    </row>
    <row r="71" spans="1:8" ht="30" x14ac:dyDescent="0.25">
      <c r="A71" s="5" t="s">
        <v>457</v>
      </c>
      <c r="B71" s="5" t="s">
        <v>116</v>
      </c>
      <c r="C71" s="136" t="s">
        <v>117</v>
      </c>
      <c r="D71" s="143" t="s">
        <v>456</v>
      </c>
      <c r="E71" s="6">
        <v>74664</v>
      </c>
      <c r="F71" s="7">
        <v>72947474.640000001</v>
      </c>
      <c r="G71" s="8">
        <f t="shared" si="2"/>
        <v>3.3232192022210741E-2</v>
      </c>
      <c r="H71" s="105"/>
    </row>
    <row r="72" spans="1:8" x14ac:dyDescent="0.25">
      <c r="A72" s="5" t="s">
        <v>465</v>
      </c>
      <c r="B72" s="5" t="s">
        <v>136</v>
      </c>
      <c r="C72" s="134" t="s">
        <v>137</v>
      </c>
      <c r="D72" s="143" t="s">
        <v>464</v>
      </c>
      <c r="E72" s="6">
        <v>8709</v>
      </c>
      <c r="F72" s="7">
        <v>8645685.5700000003</v>
      </c>
      <c r="G72" s="8">
        <f t="shared" si="2"/>
        <v>3.9386570192294261E-3</v>
      </c>
      <c r="H72" s="105"/>
    </row>
    <row r="73" spans="1:8" ht="30" x14ac:dyDescent="0.25">
      <c r="A73" s="5" t="s">
        <v>580</v>
      </c>
      <c r="B73" s="5" t="s">
        <v>111</v>
      </c>
      <c r="C73" s="123" t="s">
        <v>112</v>
      </c>
      <c r="D73" s="142" t="s">
        <v>579</v>
      </c>
      <c r="E73" s="6">
        <v>1178</v>
      </c>
      <c r="F73" s="7">
        <v>1156159.8799999999</v>
      </c>
      <c r="G73" s="8">
        <f t="shared" si="2"/>
        <v>5.2670400627505699E-4</v>
      </c>
      <c r="H73" s="105"/>
    </row>
    <row r="74" spans="1:8" x14ac:dyDescent="0.25">
      <c r="A74" s="115" t="s">
        <v>470</v>
      </c>
      <c r="B74" s="115" t="s">
        <v>171</v>
      </c>
      <c r="C74" s="129" t="s">
        <v>172</v>
      </c>
      <c r="D74" s="143" t="s">
        <v>466</v>
      </c>
      <c r="E74" s="6">
        <v>10200</v>
      </c>
      <c r="F74" s="7">
        <v>9701832</v>
      </c>
      <c r="G74" s="8">
        <f t="shared" si="2"/>
        <v>4.4197985685228494E-3</v>
      </c>
      <c r="H74" s="105"/>
    </row>
    <row r="75" spans="1:8" ht="30" x14ac:dyDescent="0.25">
      <c r="A75" s="125" t="s">
        <v>479</v>
      </c>
      <c r="B75" s="125" t="s">
        <v>288</v>
      </c>
      <c r="C75" s="134" t="s">
        <v>163</v>
      </c>
      <c r="D75" s="143" t="s">
        <v>478</v>
      </c>
      <c r="E75" s="6">
        <v>30000</v>
      </c>
      <c r="F75" s="7">
        <v>23794800</v>
      </c>
      <c r="G75" s="8">
        <f t="shared" si="2"/>
        <v>1.084003752881801E-2</v>
      </c>
      <c r="H75" s="105"/>
    </row>
    <row r="76" spans="1:8" ht="30" x14ac:dyDescent="0.25">
      <c r="A76" s="5" t="s">
        <v>483</v>
      </c>
      <c r="B76" s="5" t="s">
        <v>378</v>
      </c>
      <c r="C76" s="9" t="s">
        <v>379</v>
      </c>
      <c r="D76" s="143" t="s">
        <v>482</v>
      </c>
      <c r="E76" s="6">
        <v>15000</v>
      </c>
      <c r="F76" s="7">
        <v>11276850</v>
      </c>
      <c r="G76" s="8">
        <f t="shared" si="2"/>
        <v>5.1373189607330757E-3</v>
      </c>
      <c r="H76" s="105"/>
    </row>
    <row r="77" spans="1:8" ht="30" x14ac:dyDescent="0.25">
      <c r="A77" s="5" t="s">
        <v>485</v>
      </c>
      <c r="B77" s="5" t="s">
        <v>288</v>
      </c>
      <c r="C77" s="143" t="s">
        <v>163</v>
      </c>
      <c r="D77" s="143" t="s">
        <v>484</v>
      </c>
      <c r="E77" s="6">
        <v>7000</v>
      </c>
      <c r="F77" s="7">
        <v>5532800</v>
      </c>
      <c r="G77" s="8">
        <f t="shared" si="2"/>
        <v>2.520540607168133E-3</v>
      </c>
      <c r="H77" s="105"/>
    </row>
    <row r="78" spans="1:8" x14ac:dyDescent="0.25">
      <c r="A78" s="58" t="s">
        <v>531</v>
      </c>
      <c r="B78" s="58" t="s">
        <v>171</v>
      </c>
      <c r="C78" s="136" t="s">
        <v>172</v>
      </c>
      <c r="D78" s="143" t="s">
        <v>523</v>
      </c>
      <c r="E78" s="6">
        <v>19216</v>
      </c>
      <c r="F78" s="7">
        <v>18721764.48</v>
      </c>
      <c r="G78" s="8">
        <f t="shared" si="2"/>
        <v>8.5289487437966282E-3</v>
      </c>
      <c r="H78" s="105"/>
    </row>
    <row r="79" spans="1:8" x14ac:dyDescent="0.25">
      <c r="A79" s="5" t="s">
        <v>490</v>
      </c>
      <c r="B79" s="5" t="s">
        <v>140</v>
      </c>
      <c r="C79" s="136" t="s">
        <v>141</v>
      </c>
      <c r="D79" s="143" t="s">
        <v>489</v>
      </c>
      <c r="E79" s="6">
        <v>1019</v>
      </c>
      <c r="F79" s="7">
        <v>971433.08</v>
      </c>
      <c r="G79" s="8">
        <f t="shared" si="2"/>
        <v>4.4254925630538055E-4</v>
      </c>
      <c r="H79" s="105"/>
    </row>
    <row r="80" spans="1:8" x14ac:dyDescent="0.25">
      <c r="A80" s="129" t="s">
        <v>494</v>
      </c>
      <c r="B80" s="129" t="s">
        <v>149</v>
      </c>
      <c r="C80" s="136" t="s">
        <v>150</v>
      </c>
      <c r="D80" s="143" t="s">
        <v>493</v>
      </c>
      <c r="E80" s="6">
        <v>888</v>
      </c>
      <c r="F80" s="7">
        <v>866972.16000000003</v>
      </c>
      <c r="G80" s="8">
        <f t="shared" si="2"/>
        <v>3.9496069522922713E-4</v>
      </c>
      <c r="H80" s="105"/>
    </row>
    <row r="81" spans="1:8" ht="30" x14ac:dyDescent="0.25">
      <c r="A81" s="129" t="s">
        <v>539</v>
      </c>
      <c r="B81" s="129" t="s">
        <v>540</v>
      </c>
      <c r="C81" s="9" t="s">
        <v>541</v>
      </c>
      <c r="D81" s="143" t="s">
        <v>538</v>
      </c>
      <c r="E81" s="6">
        <v>13450</v>
      </c>
      <c r="F81" s="7">
        <v>12935134</v>
      </c>
      <c r="G81" s="8">
        <f t="shared" si="2"/>
        <v>5.8927722863940796E-3</v>
      </c>
      <c r="H81" s="105"/>
    </row>
    <row r="82" spans="1:8" x14ac:dyDescent="0.25">
      <c r="A82" s="129" t="s">
        <v>499</v>
      </c>
      <c r="B82" s="129" t="s">
        <v>149</v>
      </c>
      <c r="C82" s="143" t="s">
        <v>150</v>
      </c>
      <c r="D82" s="143" t="s">
        <v>498</v>
      </c>
      <c r="E82" s="6">
        <v>10000</v>
      </c>
      <c r="F82" s="7">
        <v>10063000</v>
      </c>
      <c r="G82" s="8">
        <f t="shared" si="2"/>
        <v>4.584333453212284E-3</v>
      </c>
      <c r="H82" s="105"/>
    </row>
    <row r="83" spans="1:8" x14ac:dyDescent="0.25">
      <c r="A83" s="87" t="s">
        <v>501</v>
      </c>
      <c r="B83" s="87" t="s">
        <v>105</v>
      </c>
      <c r="C83" s="9" t="s">
        <v>106</v>
      </c>
      <c r="D83" s="143" t="s">
        <v>500</v>
      </c>
      <c r="E83" s="6">
        <v>20000</v>
      </c>
      <c r="F83" s="7">
        <v>19625600</v>
      </c>
      <c r="G83" s="8">
        <f t="shared" si="2"/>
        <v>8.940703032829473E-3</v>
      </c>
      <c r="H83" s="105"/>
    </row>
    <row r="84" spans="1:8" x14ac:dyDescent="0.25">
      <c r="A84" s="68" t="s">
        <v>562</v>
      </c>
      <c r="B84" s="68" t="s">
        <v>149</v>
      </c>
      <c r="C84" s="143" t="s">
        <v>150</v>
      </c>
      <c r="D84" s="143" t="s">
        <v>561</v>
      </c>
      <c r="E84" s="6">
        <v>117</v>
      </c>
      <c r="F84" s="7">
        <v>120060.72</v>
      </c>
      <c r="G84" s="8">
        <f t="shared" si="2"/>
        <v>5.4695257389720076E-5</v>
      </c>
      <c r="H84" s="105"/>
    </row>
    <row r="85" spans="1:8" ht="30" x14ac:dyDescent="0.25">
      <c r="A85" s="5" t="s">
        <v>510</v>
      </c>
      <c r="B85" s="5" t="s">
        <v>511</v>
      </c>
      <c r="C85" s="9" t="s">
        <v>512</v>
      </c>
      <c r="D85" s="143" t="s">
        <v>509</v>
      </c>
      <c r="E85" s="38">
        <v>15725</v>
      </c>
      <c r="F85" s="7">
        <v>14631640.75</v>
      </c>
      <c r="G85" s="8">
        <f t="shared" si="2"/>
        <v>6.6656384940484018E-3</v>
      </c>
      <c r="H85" s="105"/>
    </row>
    <row r="86" spans="1:8" x14ac:dyDescent="0.25">
      <c r="A86" s="5" t="s">
        <v>518</v>
      </c>
      <c r="B86" s="5" t="s">
        <v>519</v>
      </c>
      <c r="C86" s="9" t="s">
        <v>520</v>
      </c>
      <c r="D86" s="143" t="s">
        <v>517</v>
      </c>
      <c r="E86" s="6">
        <v>10000</v>
      </c>
      <c r="F86" s="7">
        <v>10006600</v>
      </c>
      <c r="G86" s="8">
        <f t="shared" si="2"/>
        <v>4.5586396832866978E-3</v>
      </c>
      <c r="H86" s="105"/>
    </row>
    <row r="87" spans="1:8" ht="30" x14ac:dyDescent="0.25">
      <c r="A87" s="132" t="s">
        <v>530</v>
      </c>
      <c r="B87" s="132" t="s">
        <v>111</v>
      </c>
      <c r="C87" s="143" t="s">
        <v>112</v>
      </c>
      <c r="D87" s="142" t="s">
        <v>526</v>
      </c>
      <c r="E87" s="6">
        <v>10000</v>
      </c>
      <c r="F87" s="7">
        <v>10134200</v>
      </c>
      <c r="G87" s="8">
        <f t="shared" si="2"/>
        <v>4.6167695599268537E-3</v>
      </c>
      <c r="H87" s="105"/>
    </row>
    <row r="88" spans="1:8" ht="30" x14ac:dyDescent="0.25">
      <c r="A88" s="132" t="s">
        <v>528</v>
      </c>
      <c r="B88" s="132" t="s">
        <v>532</v>
      </c>
      <c r="C88" s="9" t="s">
        <v>452</v>
      </c>
      <c r="D88" s="143" t="s">
        <v>527</v>
      </c>
      <c r="E88" s="6">
        <v>51840</v>
      </c>
      <c r="F88" s="7">
        <v>51026112</v>
      </c>
      <c r="G88" s="8">
        <f t="shared" si="2"/>
        <v>2.3245623792999777E-2</v>
      </c>
      <c r="H88" s="105"/>
    </row>
    <row r="89" spans="1:8" x14ac:dyDescent="0.25">
      <c r="A89" s="132" t="s">
        <v>543</v>
      </c>
      <c r="B89" s="132" t="s">
        <v>140</v>
      </c>
      <c r="C89" s="143" t="s">
        <v>141</v>
      </c>
      <c r="D89" s="143" t="s">
        <v>542</v>
      </c>
      <c r="E89" s="6">
        <v>220</v>
      </c>
      <c r="F89" s="7">
        <v>212203.2</v>
      </c>
      <c r="G89" s="8">
        <f t="shared" si="2"/>
        <v>9.6671989331083863E-5</v>
      </c>
      <c r="H89" s="105"/>
    </row>
    <row r="90" spans="1:8" ht="30" x14ac:dyDescent="0.25">
      <c r="A90" s="132" t="s">
        <v>544</v>
      </c>
      <c r="B90" s="132" t="s">
        <v>545</v>
      </c>
      <c r="C90" s="9" t="s">
        <v>160</v>
      </c>
      <c r="D90" s="143" t="s">
        <v>534</v>
      </c>
      <c r="E90" s="6">
        <v>21917</v>
      </c>
      <c r="F90" s="7">
        <v>21975737.559999999</v>
      </c>
      <c r="G90" s="8">
        <f t="shared" si="2"/>
        <v>1.0011339447015967E-2</v>
      </c>
      <c r="H90" s="105"/>
    </row>
    <row r="91" spans="1:8" ht="30" x14ac:dyDescent="0.25">
      <c r="A91" s="5" t="s">
        <v>537</v>
      </c>
      <c r="B91" s="5" t="s">
        <v>378</v>
      </c>
      <c r="C91" s="9" t="s">
        <v>379</v>
      </c>
      <c r="D91" s="143" t="s">
        <v>536</v>
      </c>
      <c r="E91" s="6">
        <v>5625</v>
      </c>
      <c r="F91" s="7">
        <v>4348800</v>
      </c>
      <c r="G91" s="8">
        <f t="shared" si="2"/>
        <v>1.9811536640494463E-3</v>
      </c>
      <c r="H91" s="105"/>
    </row>
    <row r="92" spans="1:8" x14ac:dyDescent="0.25">
      <c r="A92" s="66" t="s">
        <v>547</v>
      </c>
      <c r="B92" s="66" t="s">
        <v>149</v>
      </c>
      <c r="C92" s="143" t="s">
        <v>150</v>
      </c>
      <c r="D92" s="143" t="s">
        <v>548</v>
      </c>
      <c r="E92" s="6">
        <v>3000</v>
      </c>
      <c r="F92" s="7">
        <v>3068040</v>
      </c>
      <c r="G92" s="8">
        <f t="shared" si="2"/>
        <v>1.3976864163562969E-3</v>
      </c>
      <c r="H92" s="105"/>
    </row>
    <row r="93" spans="1:8" x14ac:dyDescent="0.25">
      <c r="A93" s="136" t="s">
        <v>550</v>
      </c>
      <c r="B93" s="136" t="s">
        <v>136</v>
      </c>
      <c r="C93" s="136" t="s">
        <v>137</v>
      </c>
      <c r="D93" s="143" t="s">
        <v>549</v>
      </c>
      <c r="E93" s="6">
        <v>1041</v>
      </c>
      <c r="F93" s="7">
        <v>1026030.42</v>
      </c>
      <c r="G93" s="8">
        <f t="shared" si="2"/>
        <v>4.6742180049880253E-4</v>
      </c>
      <c r="H93" s="105"/>
    </row>
    <row r="94" spans="1:8" x14ac:dyDescent="0.25">
      <c r="A94" s="5" t="s">
        <v>582</v>
      </c>
      <c r="B94" s="5" t="s">
        <v>105</v>
      </c>
      <c r="C94" s="9" t="s">
        <v>106</v>
      </c>
      <c r="D94" s="143" t="s">
        <v>581</v>
      </c>
      <c r="E94" s="6">
        <v>798</v>
      </c>
      <c r="F94" s="7">
        <v>756184.8</v>
      </c>
      <c r="G94" s="8">
        <f t="shared" si="2"/>
        <v>3.4449004029122931E-4</v>
      </c>
      <c r="H94" s="105"/>
    </row>
    <row r="95" spans="1:8" ht="30" x14ac:dyDescent="0.25">
      <c r="A95" s="87" t="s">
        <v>563</v>
      </c>
      <c r="B95" s="87" t="s">
        <v>556</v>
      </c>
      <c r="C95" s="9" t="s">
        <v>557</v>
      </c>
      <c r="D95" s="143" t="s">
        <v>553</v>
      </c>
      <c r="E95" s="6">
        <v>10750</v>
      </c>
      <c r="F95" s="7">
        <v>10646585</v>
      </c>
      <c r="G95" s="8">
        <f t="shared" si="2"/>
        <v>4.8501933596311339E-3</v>
      </c>
      <c r="H95" s="105"/>
    </row>
    <row r="96" spans="1:8" x14ac:dyDescent="0.25">
      <c r="A96" s="67" t="s">
        <v>558</v>
      </c>
      <c r="B96" s="67" t="s">
        <v>149</v>
      </c>
      <c r="C96" s="143" t="s">
        <v>150</v>
      </c>
      <c r="D96" s="143" t="s">
        <v>554</v>
      </c>
      <c r="E96" s="6">
        <v>10000</v>
      </c>
      <c r="F96" s="7">
        <v>9891000</v>
      </c>
      <c r="G96" s="8">
        <f t="shared" si="2"/>
        <v>4.5059765662051774E-3</v>
      </c>
      <c r="H96" s="105"/>
    </row>
    <row r="97" spans="1:8" x14ac:dyDescent="0.25">
      <c r="A97" s="75" t="s">
        <v>564</v>
      </c>
      <c r="B97" s="75" t="s">
        <v>560</v>
      </c>
      <c r="C97" s="9" t="s">
        <v>421</v>
      </c>
      <c r="D97" s="143" t="s">
        <v>559</v>
      </c>
      <c r="E97" s="6">
        <v>6000</v>
      </c>
      <c r="F97" s="7">
        <v>6015960</v>
      </c>
      <c r="G97" s="8">
        <f t="shared" si="2"/>
        <v>2.7406505695306538E-3</v>
      </c>
      <c r="H97" s="105"/>
    </row>
    <row r="98" spans="1:8" ht="30" x14ac:dyDescent="0.25">
      <c r="A98" s="75" t="s">
        <v>568</v>
      </c>
      <c r="B98" s="75" t="s">
        <v>116</v>
      </c>
      <c r="C98" s="143" t="s">
        <v>117</v>
      </c>
      <c r="D98" s="143" t="s">
        <v>567</v>
      </c>
      <c r="E98" s="6">
        <v>12995</v>
      </c>
      <c r="F98" s="7">
        <v>12992920.800000001</v>
      </c>
      <c r="G98" s="8">
        <f t="shared" si="2"/>
        <v>5.919097831499325E-3</v>
      </c>
      <c r="H98" s="105"/>
    </row>
    <row r="99" spans="1:8" x14ac:dyDescent="0.25">
      <c r="A99" s="121" t="s">
        <v>570</v>
      </c>
      <c r="B99" s="121" t="s">
        <v>408</v>
      </c>
      <c r="C99" s="9" t="s">
        <v>409</v>
      </c>
      <c r="D99" s="143" t="s">
        <v>569</v>
      </c>
      <c r="E99" s="38">
        <v>8300</v>
      </c>
      <c r="F99" s="7">
        <v>7226893</v>
      </c>
      <c r="G99" s="8">
        <f t="shared" si="2"/>
        <v>3.292307198915401E-3</v>
      </c>
      <c r="H99" s="105"/>
    </row>
    <row r="100" spans="1:8" x14ac:dyDescent="0.25">
      <c r="A100" s="68" t="s">
        <v>573</v>
      </c>
      <c r="B100" s="68" t="s">
        <v>572</v>
      </c>
      <c r="C100" s="9" t="s">
        <v>574</v>
      </c>
      <c r="D100" s="143" t="s">
        <v>571</v>
      </c>
      <c r="E100" s="6">
        <v>15900</v>
      </c>
      <c r="F100" s="7">
        <v>15900795</v>
      </c>
      <c r="G100" s="8">
        <f t="shared" si="2"/>
        <v>7.2438185880125822E-3</v>
      </c>
      <c r="H100" s="105"/>
    </row>
    <row r="101" spans="1:8" x14ac:dyDescent="0.25">
      <c r="A101" s="115" t="s">
        <v>576</v>
      </c>
      <c r="B101" s="115" t="s">
        <v>155</v>
      </c>
      <c r="C101" s="143" t="s">
        <v>156</v>
      </c>
      <c r="D101" s="143" t="s">
        <v>575</v>
      </c>
      <c r="E101" s="6">
        <v>21000</v>
      </c>
      <c r="F101" s="7">
        <v>20817720</v>
      </c>
      <c r="G101" s="8">
        <f t="shared" ref="G101:G132" si="3">F101/$F$216</f>
        <v>9.4837891499161709E-3</v>
      </c>
      <c r="H101" s="105"/>
    </row>
    <row r="102" spans="1:8" ht="30" x14ac:dyDescent="0.25">
      <c r="A102" s="87" t="s">
        <v>595</v>
      </c>
      <c r="B102" s="87" t="s">
        <v>545</v>
      </c>
      <c r="C102" s="9" t="s">
        <v>160</v>
      </c>
      <c r="D102" s="143" t="s">
        <v>587</v>
      </c>
      <c r="E102" s="6">
        <v>10000</v>
      </c>
      <c r="F102" s="7">
        <v>10110200</v>
      </c>
      <c r="G102" s="8">
        <f t="shared" si="3"/>
        <v>4.6058360408095826E-3</v>
      </c>
      <c r="H102" s="105"/>
    </row>
    <row r="103" spans="1:8" ht="30" x14ac:dyDescent="0.25">
      <c r="A103" s="127" t="s">
        <v>590</v>
      </c>
      <c r="B103" s="127" t="s">
        <v>151</v>
      </c>
      <c r="C103" s="9" t="s">
        <v>152</v>
      </c>
      <c r="D103" s="143" t="s">
        <v>589</v>
      </c>
      <c r="E103" s="6">
        <v>18857</v>
      </c>
      <c r="F103" s="7">
        <v>19002576.039999999</v>
      </c>
      <c r="G103" s="8">
        <f t="shared" si="3"/>
        <v>8.6568761837804032E-3</v>
      </c>
      <c r="H103" s="105"/>
    </row>
    <row r="104" spans="1:8" x14ac:dyDescent="0.25">
      <c r="A104" s="127" t="s">
        <v>602</v>
      </c>
      <c r="B104" s="127" t="s">
        <v>124</v>
      </c>
      <c r="C104" s="143" t="s">
        <v>125</v>
      </c>
      <c r="D104" s="143" t="s">
        <v>601</v>
      </c>
      <c r="E104" s="6">
        <v>5000</v>
      </c>
      <c r="F104" s="7">
        <v>5038750</v>
      </c>
      <c r="G104" s="8">
        <f t="shared" si="3"/>
        <v>2.2954695605061507E-3</v>
      </c>
      <c r="H104" s="105"/>
    </row>
    <row r="105" spans="1:8" ht="16.5" customHeight="1" x14ac:dyDescent="0.25">
      <c r="A105" s="5" t="s">
        <v>177</v>
      </c>
      <c r="B105" s="5"/>
      <c r="C105" s="5"/>
      <c r="D105" s="143"/>
      <c r="E105" s="6"/>
      <c r="F105" s="7">
        <f>SUM(F5:F104)</f>
        <v>1318461553.8299999</v>
      </c>
      <c r="G105" s="8">
        <f t="shared" si="3"/>
        <v>0.60064269184111263</v>
      </c>
      <c r="H105" s="105"/>
    </row>
    <row r="106" spans="1:8" ht="16.5" customHeight="1" x14ac:dyDescent="0.25">
      <c r="A106" s="13"/>
      <c r="B106" s="13"/>
      <c r="C106" s="13"/>
      <c r="D106" s="13"/>
      <c r="E106" s="14"/>
      <c r="F106" s="15"/>
      <c r="G106" s="16"/>
      <c r="H106" s="105"/>
    </row>
    <row r="107" spans="1:8" ht="16.5" customHeight="1" x14ac:dyDescent="0.25">
      <c r="A107" s="17" t="s">
        <v>254</v>
      </c>
      <c r="B107" s="13"/>
      <c r="C107" s="13"/>
      <c r="D107" s="13"/>
      <c r="E107" s="14"/>
      <c r="F107" s="15"/>
      <c r="G107" s="16"/>
      <c r="H107" s="105"/>
    </row>
    <row r="108" spans="1:8" ht="45" x14ac:dyDescent="0.25">
      <c r="A108" s="5" t="s">
        <v>0</v>
      </c>
      <c r="B108" s="5" t="s">
        <v>20</v>
      </c>
      <c r="C108" s="5" t="s">
        <v>1</v>
      </c>
      <c r="D108" s="143" t="s">
        <v>22</v>
      </c>
      <c r="E108" s="5" t="s">
        <v>10</v>
      </c>
      <c r="F108" s="5" t="s">
        <v>6</v>
      </c>
      <c r="G108" s="5" t="s">
        <v>252</v>
      </c>
      <c r="H108" s="105"/>
    </row>
    <row r="109" spans="1:8" x14ac:dyDescent="0.25">
      <c r="A109" s="121" t="s">
        <v>222</v>
      </c>
      <c r="B109" s="5" t="s">
        <v>140</v>
      </c>
      <c r="C109" s="121" t="s">
        <v>141</v>
      </c>
      <c r="D109" s="143" t="s">
        <v>88</v>
      </c>
      <c r="E109" s="6">
        <v>20000</v>
      </c>
      <c r="F109" s="7">
        <v>4035000</v>
      </c>
      <c r="G109" s="8">
        <f t="shared" ref="G109:G117" si="4">F109/$F$216</f>
        <v>1.8381979015911322E-3</v>
      </c>
      <c r="H109" s="105"/>
    </row>
    <row r="110" spans="1:8" ht="30" x14ac:dyDescent="0.25">
      <c r="A110" s="5" t="s">
        <v>221</v>
      </c>
      <c r="B110" s="5" t="s">
        <v>168</v>
      </c>
      <c r="C110" s="5" t="s">
        <v>169</v>
      </c>
      <c r="D110" s="143" t="s">
        <v>87</v>
      </c>
      <c r="E110" s="6">
        <v>3090</v>
      </c>
      <c r="F110" s="7">
        <v>21620730</v>
      </c>
      <c r="G110" s="8">
        <f t="shared" si="4"/>
        <v>9.8496110326811506E-3</v>
      </c>
      <c r="H110" s="105"/>
    </row>
    <row r="111" spans="1:8" x14ac:dyDescent="0.25">
      <c r="A111" s="5" t="s">
        <v>225</v>
      </c>
      <c r="B111" s="5" t="s">
        <v>242</v>
      </c>
      <c r="C111" s="5" t="s">
        <v>243</v>
      </c>
      <c r="D111" s="143" t="s">
        <v>238</v>
      </c>
      <c r="E111" s="6">
        <v>11</v>
      </c>
      <c r="F111" s="7">
        <v>650.1</v>
      </c>
      <c r="G111" s="8">
        <f t="shared" si="4"/>
        <v>2.9616169908906943E-7</v>
      </c>
      <c r="H111" s="105"/>
    </row>
    <row r="112" spans="1:8" x14ac:dyDescent="0.25">
      <c r="A112" s="5" t="s">
        <v>227</v>
      </c>
      <c r="B112" s="5" t="s">
        <v>164</v>
      </c>
      <c r="C112" s="5" t="s">
        <v>165</v>
      </c>
      <c r="D112" s="143" t="s">
        <v>91</v>
      </c>
      <c r="E112" s="6">
        <v>70000</v>
      </c>
      <c r="F112" s="7">
        <v>19098100</v>
      </c>
      <c r="G112" s="8">
        <f t="shared" si="4"/>
        <v>8.7003933938977953E-3</v>
      </c>
      <c r="H112" s="105"/>
    </row>
    <row r="113" spans="1:8" ht="32.25" customHeight="1" x14ac:dyDescent="0.25">
      <c r="A113" s="5" t="s">
        <v>226</v>
      </c>
      <c r="B113" s="5" t="s">
        <v>157</v>
      </c>
      <c r="C113" s="5" t="s">
        <v>158</v>
      </c>
      <c r="D113" s="143" t="s">
        <v>92</v>
      </c>
      <c r="E113" s="6">
        <v>4200</v>
      </c>
      <c r="F113" s="7">
        <v>2740080</v>
      </c>
      <c r="G113" s="8">
        <f t="shared" si="4"/>
        <v>1.2482798776187931E-3</v>
      </c>
      <c r="H113" s="105"/>
    </row>
    <row r="114" spans="1:8" x14ac:dyDescent="0.25">
      <c r="A114" s="5" t="s">
        <v>318</v>
      </c>
      <c r="B114" s="5" t="s">
        <v>153</v>
      </c>
      <c r="C114" s="5" t="s">
        <v>154</v>
      </c>
      <c r="D114" s="137" t="s">
        <v>315</v>
      </c>
      <c r="E114" s="6">
        <v>1000</v>
      </c>
      <c r="F114" s="7">
        <v>1232400</v>
      </c>
      <c r="G114" s="8">
        <f t="shared" si="4"/>
        <v>5.6143620667184924E-4</v>
      </c>
      <c r="H114" s="105"/>
    </row>
    <row r="115" spans="1:8" ht="31.5" customHeight="1" x14ac:dyDescent="0.25">
      <c r="A115" s="5" t="s">
        <v>328</v>
      </c>
      <c r="B115" s="5" t="s">
        <v>327</v>
      </c>
      <c r="C115" s="18">
        <v>1027402166835</v>
      </c>
      <c r="D115" s="137" t="s">
        <v>326</v>
      </c>
      <c r="E115" s="6">
        <v>22000</v>
      </c>
      <c r="F115" s="7">
        <v>804100</v>
      </c>
      <c r="G115" s="8">
        <f t="shared" si="4"/>
        <v>3.6631844675822294E-4</v>
      </c>
      <c r="H115" s="105"/>
    </row>
    <row r="116" spans="1:8" ht="30" x14ac:dyDescent="0.25">
      <c r="A116" s="5" t="s">
        <v>223</v>
      </c>
      <c r="B116" s="5" t="s">
        <v>145</v>
      </c>
      <c r="C116" s="5" t="s">
        <v>146</v>
      </c>
      <c r="D116" s="137" t="s">
        <v>90</v>
      </c>
      <c r="E116" s="6">
        <v>2704</v>
      </c>
      <c r="F116" s="7">
        <v>1611584</v>
      </c>
      <c r="G116" s="8">
        <f t="shared" si="4"/>
        <v>7.3417851971198107E-4</v>
      </c>
      <c r="H116" s="105"/>
    </row>
    <row r="117" spans="1:8" ht="16.5" customHeight="1" x14ac:dyDescent="0.25">
      <c r="A117" s="5" t="s">
        <v>177</v>
      </c>
      <c r="B117" s="5"/>
      <c r="C117" s="5"/>
      <c r="D117" s="5"/>
      <c r="E117" s="6"/>
      <c r="F117" s="7">
        <f>SUM(F109:F116)</f>
        <v>51142644.100000001</v>
      </c>
      <c r="G117" s="8">
        <f t="shared" si="4"/>
        <v>2.3298711540630013E-2</v>
      </c>
    </row>
    <row r="119" spans="1:8" x14ac:dyDescent="0.25">
      <c r="A119" s="3" t="s">
        <v>255</v>
      </c>
    </row>
    <row r="120" spans="1:8" ht="45" customHeight="1" x14ac:dyDescent="0.25">
      <c r="A120" s="5" t="s">
        <v>3</v>
      </c>
      <c r="B120" s="5" t="s">
        <v>1</v>
      </c>
      <c r="C120" s="5" t="s">
        <v>263</v>
      </c>
      <c r="D120" s="5" t="s">
        <v>7</v>
      </c>
      <c r="E120" s="5" t="s">
        <v>5</v>
      </c>
      <c r="F120" s="5" t="s">
        <v>12</v>
      </c>
      <c r="G120" s="5" t="s">
        <v>252</v>
      </c>
    </row>
    <row r="121" spans="1:8" ht="16.5" customHeight="1" x14ac:dyDescent="0.25">
      <c r="A121" s="134" t="s">
        <v>551</v>
      </c>
      <c r="B121" s="11">
        <v>1144400000425</v>
      </c>
      <c r="C121" s="53" t="s">
        <v>583</v>
      </c>
      <c r="D121" s="54">
        <v>45667</v>
      </c>
      <c r="E121" s="2">
        <v>4000000</v>
      </c>
      <c r="F121" s="55">
        <v>4149733.33</v>
      </c>
      <c r="G121" s="56">
        <f t="shared" ref="G121:G128" si="5">F121/$F$216</f>
        <v>1.8904661956304293E-3</v>
      </c>
    </row>
    <row r="122" spans="1:8" ht="16.5" customHeight="1" x14ac:dyDescent="0.25">
      <c r="A122" s="134" t="s">
        <v>551</v>
      </c>
      <c r="B122" s="11">
        <v>1144400000425</v>
      </c>
      <c r="C122" s="53" t="s">
        <v>584</v>
      </c>
      <c r="D122" s="54">
        <v>45684</v>
      </c>
      <c r="E122" s="2">
        <v>10000000</v>
      </c>
      <c r="F122" s="55">
        <v>10376000</v>
      </c>
      <c r="G122" s="56">
        <f t="shared" si="5"/>
        <v>4.7269247650333556E-3</v>
      </c>
    </row>
    <row r="123" spans="1:8" ht="16.5" customHeight="1" x14ac:dyDescent="0.25">
      <c r="A123" s="134" t="s">
        <v>491</v>
      </c>
      <c r="B123" s="11">
        <v>1037739527077</v>
      </c>
      <c r="C123" s="53" t="s">
        <v>620</v>
      </c>
      <c r="D123" s="54">
        <v>45685</v>
      </c>
      <c r="E123" s="2">
        <v>31900000</v>
      </c>
      <c r="F123" s="55">
        <v>32118854.920000002</v>
      </c>
      <c r="G123" s="56">
        <f t="shared" si="5"/>
        <v>1.4632171428860972E-2</v>
      </c>
      <c r="H123" s="105"/>
    </row>
    <row r="124" spans="1:8" ht="16.5" customHeight="1" x14ac:dyDescent="0.25">
      <c r="A124" s="134" t="s">
        <v>468</v>
      </c>
      <c r="B124" s="11">
        <v>1027739609391</v>
      </c>
      <c r="C124" s="53" t="s">
        <v>585</v>
      </c>
      <c r="D124" s="54">
        <v>45667</v>
      </c>
      <c r="E124" s="2">
        <v>4600000</v>
      </c>
      <c r="F124" s="55">
        <v>4800565.03</v>
      </c>
      <c r="G124" s="56">
        <f t="shared" si="5"/>
        <v>2.1869612303835866E-3</v>
      </c>
      <c r="H124" s="105"/>
    </row>
    <row r="125" spans="1:8" ht="16.5" customHeight="1" x14ac:dyDescent="0.25">
      <c r="A125" s="136" t="s">
        <v>179</v>
      </c>
      <c r="B125" s="11">
        <v>1027700167110</v>
      </c>
      <c r="C125" s="53" t="s">
        <v>596</v>
      </c>
      <c r="D125" s="54">
        <v>45742</v>
      </c>
      <c r="E125" s="2">
        <v>18000000</v>
      </c>
      <c r="F125" s="55">
        <v>18393442.620000001</v>
      </c>
      <c r="G125" s="56">
        <f t="shared" si="5"/>
        <v>8.3793773549246352E-3</v>
      </c>
      <c r="H125" s="105"/>
    </row>
    <row r="126" spans="1:8" ht="16.5" customHeight="1" x14ac:dyDescent="0.25">
      <c r="A126" s="136" t="s">
        <v>179</v>
      </c>
      <c r="B126" s="11">
        <v>1027700167110</v>
      </c>
      <c r="C126" s="53" t="s">
        <v>597</v>
      </c>
      <c r="D126" s="54">
        <v>45727</v>
      </c>
      <c r="E126" s="55">
        <v>32000000</v>
      </c>
      <c r="F126" s="55">
        <v>32794054.640000001</v>
      </c>
      <c r="G126" s="56">
        <f t="shared" si="5"/>
        <v>1.4939767639135796E-2</v>
      </c>
    </row>
    <row r="127" spans="1:8" ht="16.5" customHeight="1" x14ac:dyDescent="0.25">
      <c r="A127" s="136" t="s">
        <v>551</v>
      </c>
      <c r="B127" s="11">
        <v>1144400000425</v>
      </c>
      <c r="C127" s="53" t="s">
        <v>598</v>
      </c>
      <c r="D127" s="54">
        <v>45714</v>
      </c>
      <c r="E127" s="55">
        <v>10000000</v>
      </c>
      <c r="F127" s="55">
        <v>10297923.5</v>
      </c>
      <c r="G127" s="56">
        <f t="shared" si="5"/>
        <v>4.6913559773100397E-3</v>
      </c>
    </row>
    <row r="128" spans="1:8" ht="16.5" customHeight="1" x14ac:dyDescent="0.25">
      <c r="A128" s="136" t="s">
        <v>551</v>
      </c>
      <c r="B128" s="11">
        <v>1144400000425</v>
      </c>
      <c r="C128" s="53" t="s">
        <v>599</v>
      </c>
      <c r="D128" s="54">
        <v>45699</v>
      </c>
      <c r="E128" s="55">
        <v>7700000</v>
      </c>
      <c r="F128" s="55">
        <v>7929401.0899999999</v>
      </c>
      <c r="G128" s="56">
        <f t="shared" si="5"/>
        <v>3.6123441002509139E-3</v>
      </c>
    </row>
    <row r="129" spans="1:8" ht="16.5" customHeight="1" x14ac:dyDescent="0.25">
      <c r="A129" s="143" t="s">
        <v>468</v>
      </c>
      <c r="B129" s="11">
        <v>1027739609391</v>
      </c>
      <c r="C129" s="53" t="s">
        <v>621</v>
      </c>
      <c r="D129" s="54">
        <v>45775</v>
      </c>
      <c r="E129" s="55">
        <v>31500000</v>
      </c>
      <c r="F129" s="55">
        <v>31749934.43</v>
      </c>
      <c r="G129" s="56">
        <f t="shared" ref="G129:G136" si="6">F129/$F$216</f>
        <v>1.4464104794270643E-2</v>
      </c>
    </row>
    <row r="130" spans="1:8" ht="16.5" customHeight="1" x14ac:dyDescent="0.25">
      <c r="A130" s="143" t="s">
        <v>468</v>
      </c>
      <c r="B130" s="11">
        <v>1027739609391</v>
      </c>
      <c r="C130" s="53" t="s">
        <v>622</v>
      </c>
      <c r="D130" s="54">
        <v>45742</v>
      </c>
      <c r="E130" s="55">
        <v>45000000</v>
      </c>
      <c r="F130" s="55">
        <v>45323237.700000003</v>
      </c>
      <c r="G130" s="56">
        <f t="shared" si="6"/>
        <v>2.0647603577064709E-2</v>
      </c>
    </row>
    <row r="131" spans="1:8" ht="16.5" customHeight="1" x14ac:dyDescent="0.25">
      <c r="A131" s="143" t="s">
        <v>179</v>
      </c>
      <c r="B131" s="11">
        <v>1027700167110</v>
      </c>
      <c r="C131" s="53" t="s">
        <v>623</v>
      </c>
      <c r="D131" s="54">
        <v>45742</v>
      </c>
      <c r="E131" s="55">
        <v>15000000</v>
      </c>
      <c r="F131" s="55">
        <v>15111803.279999999</v>
      </c>
      <c r="G131" s="56">
        <f t="shared" si="6"/>
        <v>6.8843829190964037E-3</v>
      </c>
    </row>
    <row r="132" spans="1:8" ht="16.5" customHeight="1" x14ac:dyDescent="0.25">
      <c r="A132" s="143" t="s">
        <v>179</v>
      </c>
      <c r="B132" s="11">
        <v>1027700167110</v>
      </c>
      <c r="C132" s="53" t="s">
        <v>624</v>
      </c>
      <c r="D132" s="54">
        <v>45706</v>
      </c>
      <c r="E132" s="55">
        <v>6100000</v>
      </c>
      <c r="F132" s="55">
        <v>6150800</v>
      </c>
      <c r="G132" s="56">
        <f t="shared" si="6"/>
        <v>2.802078724437853E-3</v>
      </c>
    </row>
    <row r="133" spans="1:8" ht="16.5" customHeight="1" x14ac:dyDescent="0.25">
      <c r="A133" s="143" t="s">
        <v>179</v>
      </c>
      <c r="B133" s="11">
        <v>1027700167110</v>
      </c>
      <c r="C133" s="53" t="s">
        <v>625</v>
      </c>
      <c r="D133" s="54">
        <v>45757</v>
      </c>
      <c r="E133" s="55">
        <v>8000000</v>
      </c>
      <c r="F133" s="55">
        <v>8092524.5899999999</v>
      </c>
      <c r="G133" s="56">
        <f t="shared" si="6"/>
        <v>3.6866571796561683E-3</v>
      </c>
    </row>
    <row r="134" spans="1:8" ht="16.5" customHeight="1" x14ac:dyDescent="0.25">
      <c r="A134" s="143" t="s">
        <v>469</v>
      </c>
      <c r="B134" s="11">
        <v>1027700132195</v>
      </c>
      <c r="C134" s="53" t="s">
        <v>626</v>
      </c>
      <c r="D134" s="54">
        <v>45713</v>
      </c>
      <c r="E134" s="55">
        <v>24800000</v>
      </c>
      <c r="F134" s="55">
        <v>24830085.25</v>
      </c>
      <c r="G134" s="56">
        <f t="shared" si="6"/>
        <v>1.1311675490180651E-2</v>
      </c>
    </row>
    <row r="135" spans="1:8" ht="16.5" customHeight="1" x14ac:dyDescent="0.25">
      <c r="A135" s="143" t="s">
        <v>551</v>
      </c>
      <c r="B135" s="11">
        <v>1144400000425</v>
      </c>
      <c r="C135" s="53" t="s">
        <v>627</v>
      </c>
      <c r="D135" s="54">
        <v>45783</v>
      </c>
      <c r="E135" s="55">
        <v>15000000</v>
      </c>
      <c r="F135" s="55">
        <v>15018983.609999999</v>
      </c>
      <c r="G135" s="56">
        <f t="shared" si="6"/>
        <v>6.8420976842462474E-3</v>
      </c>
    </row>
    <row r="136" spans="1:8" ht="16.5" customHeight="1" x14ac:dyDescent="0.25">
      <c r="A136" s="143" t="s">
        <v>551</v>
      </c>
      <c r="B136" s="11">
        <v>1144400000425</v>
      </c>
      <c r="C136" s="53" t="s">
        <v>628</v>
      </c>
      <c r="D136" s="54">
        <v>45742</v>
      </c>
      <c r="E136" s="55">
        <v>30000000</v>
      </c>
      <c r="F136" s="55">
        <v>30215491.800000001</v>
      </c>
      <c r="G136" s="56">
        <f t="shared" si="6"/>
        <v>1.3765069051376472E-2</v>
      </c>
    </row>
    <row r="137" spans="1:8" ht="17.25" customHeight="1" x14ac:dyDescent="0.25">
      <c r="A137" s="5" t="s">
        <v>177</v>
      </c>
      <c r="B137" s="121"/>
      <c r="C137" s="143"/>
      <c r="D137" s="121"/>
      <c r="E137" s="6"/>
      <c r="F137" s="7">
        <f>SUM(F121:F136)</f>
        <v>297352835.79000002</v>
      </c>
      <c r="G137" s="8">
        <f>F137/$F$216</f>
        <v>0.13546303811185889</v>
      </c>
      <c r="H137" s="41"/>
    </row>
    <row r="139" spans="1:8" x14ac:dyDescent="0.25">
      <c r="A139" s="3" t="s">
        <v>256</v>
      </c>
    </row>
    <row r="140" spans="1:8" ht="58.5" customHeight="1" x14ac:dyDescent="0.25">
      <c r="A140" s="5" t="s">
        <v>11</v>
      </c>
      <c r="B140" s="5" t="s">
        <v>8</v>
      </c>
      <c r="C140" s="5" t="s">
        <v>9</v>
      </c>
      <c r="D140" s="5" t="s">
        <v>17</v>
      </c>
      <c r="E140" s="5" t="s">
        <v>10</v>
      </c>
      <c r="F140" s="5" t="s">
        <v>6</v>
      </c>
      <c r="G140" s="5" t="s">
        <v>252</v>
      </c>
    </row>
    <row r="141" spans="1:8" ht="45" hidden="1" customHeight="1" x14ac:dyDescent="0.25">
      <c r="A141" s="5"/>
      <c r="B141" s="5"/>
      <c r="C141" s="5"/>
      <c r="D141" s="5"/>
      <c r="E141" s="20"/>
      <c r="F141" s="7"/>
      <c r="G141" s="8">
        <f>F141/$F$216</f>
        <v>0</v>
      </c>
    </row>
    <row r="142" spans="1:8" ht="17.25" customHeight="1" x14ac:dyDescent="0.25">
      <c r="A142" s="5" t="s">
        <v>177</v>
      </c>
      <c r="B142" s="5"/>
      <c r="C142" s="5"/>
      <c r="D142" s="5"/>
      <c r="E142" s="6"/>
      <c r="F142" s="7"/>
      <c r="G142" s="8">
        <f>F142/$F$216</f>
        <v>0</v>
      </c>
    </row>
    <row r="144" spans="1:8" x14ac:dyDescent="0.25">
      <c r="A144" s="3" t="s">
        <v>257</v>
      </c>
    </row>
    <row r="145" spans="1:23" ht="42.75" customHeight="1" x14ac:dyDescent="0.25">
      <c r="A145" s="5" t="s">
        <v>15</v>
      </c>
      <c r="B145" s="5" t="s">
        <v>14</v>
      </c>
      <c r="C145" s="5" t="s">
        <v>16</v>
      </c>
      <c r="D145" s="148" t="s">
        <v>13</v>
      </c>
      <c r="E145" s="149"/>
      <c r="F145" s="5" t="s">
        <v>6</v>
      </c>
      <c r="G145" s="5" t="s">
        <v>252</v>
      </c>
    </row>
    <row r="146" spans="1:23" ht="17.25" customHeight="1" x14ac:dyDescent="0.25">
      <c r="A146" s="5" t="s">
        <v>177</v>
      </c>
      <c r="B146" s="5"/>
      <c r="C146" s="5"/>
      <c r="D146" s="148"/>
      <c r="E146" s="149"/>
      <c r="F146" s="7"/>
      <c r="G146" s="8"/>
    </row>
    <row r="148" spans="1:23" x14ac:dyDescent="0.25">
      <c r="A148" s="3" t="s">
        <v>258</v>
      </c>
    </row>
    <row r="149" spans="1:23" ht="47.25" customHeight="1" x14ac:dyDescent="0.25">
      <c r="A149" s="5" t="s">
        <v>3</v>
      </c>
      <c r="B149" s="5" t="s">
        <v>1</v>
      </c>
      <c r="C149" s="5" t="s">
        <v>263</v>
      </c>
      <c r="D149" s="148" t="s">
        <v>4</v>
      </c>
      <c r="E149" s="149"/>
      <c r="F149" s="10" t="s">
        <v>18</v>
      </c>
      <c r="G149" s="5" t="s">
        <v>252</v>
      </c>
    </row>
    <row r="150" spans="1:23" x14ac:dyDescent="0.25">
      <c r="A150" s="5" t="s">
        <v>179</v>
      </c>
      <c r="B150" s="11">
        <v>1027700167110</v>
      </c>
      <c r="C150" s="23" t="s">
        <v>277</v>
      </c>
      <c r="D150" s="165" t="s">
        <v>178</v>
      </c>
      <c r="E150" s="165"/>
      <c r="F150" s="7">
        <v>1446.85</v>
      </c>
      <c r="G150" s="8">
        <f t="shared" ref="G150:G159" si="7">F150/$F$216</f>
        <v>6.5913175561762812E-7</v>
      </c>
      <c r="V150" s="42"/>
      <c r="W150" s="42"/>
    </row>
    <row r="151" spans="1:23" x14ac:dyDescent="0.25">
      <c r="A151" s="5" t="s">
        <v>179</v>
      </c>
      <c r="B151" s="11">
        <v>1027700167110</v>
      </c>
      <c r="C151" s="23" t="s">
        <v>278</v>
      </c>
      <c r="D151" s="165" t="s">
        <v>178</v>
      </c>
      <c r="E151" s="165"/>
      <c r="F151" s="7">
        <v>7839246.4500000002</v>
      </c>
      <c r="G151" s="8">
        <f t="shared" si="7"/>
        <v>3.5712729552529699E-3</v>
      </c>
      <c r="V151" s="42"/>
      <c r="W151" s="42"/>
    </row>
    <row r="152" spans="1:23" ht="30" x14ac:dyDescent="0.25">
      <c r="A152" s="5" t="s">
        <v>244</v>
      </c>
      <c r="B152" s="11">
        <v>1021600000124</v>
      </c>
      <c r="C152" s="23" t="s">
        <v>279</v>
      </c>
      <c r="D152" s="165" t="s">
        <v>178</v>
      </c>
      <c r="E152" s="165"/>
      <c r="F152" s="7">
        <v>21444.17</v>
      </c>
      <c r="G152" s="8">
        <f t="shared" si="7"/>
        <v>9.7691767770417616E-6</v>
      </c>
      <c r="V152" s="42"/>
      <c r="W152" s="42"/>
    </row>
    <row r="153" spans="1:23" ht="30" x14ac:dyDescent="0.25">
      <c r="A153" s="5" t="s">
        <v>244</v>
      </c>
      <c r="B153" s="11">
        <v>1021600000124</v>
      </c>
      <c r="C153" s="23" t="s">
        <v>280</v>
      </c>
      <c r="D153" s="165" t="s">
        <v>178</v>
      </c>
      <c r="E153" s="165"/>
      <c r="F153" s="7">
        <v>129547.66</v>
      </c>
      <c r="G153" s="8">
        <f t="shared" si="7"/>
        <v>5.9017159050320068E-5</v>
      </c>
      <c r="V153" s="42"/>
      <c r="W153" s="42"/>
    </row>
    <row r="154" spans="1:23" ht="30" x14ac:dyDescent="0.25">
      <c r="A154" s="5" t="s">
        <v>244</v>
      </c>
      <c r="B154" s="11">
        <v>1021600000124</v>
      </c>
      <c r="C154" s="23" t="s">
        <v>281</v>
      </c>
      <c r="D154" s="165" t="s">
        <v>178</v>
      </c>
      <c r="E154" s="165"/>
      <c r="F154" s="7">
        <v>35624</v>
      </c>
      <c r="G154" s="8">
        <f t="shared" si="7"/>
        <v>1.6228986876402105E-5</v>
      </c>
      <c r="V154" s="42"/>
      <c r="W154" s="42"/>
    </row>
    <row r="155" spans="1:23" ht="30" hidden="1" x14ac:dyDescent="0.25">
      <c r="A155" s="125" t="s">
        <v>244</v>
      </c>
      <c r="B155" s="11">
        <v>1021600000124</v>
      </c>
      <c r="C155" s="23" t="s">
        <v>506</v>
      </c>
      <c r="D155" s="165" t="s">
        <v>178</v>
      </c>
      <c r="E155" s="165"/>
      <c r="F155" s="7">
        <v>0</v>
      </c>
      <c r="G155" s="8">
        <f t="shared" si="7"/>
        <v>0</v>
      </c>
      <c r="V155" s="42"/>
      <c r="W155" s="42"/>
    </row>
    <row r="156" spans="1:23" ht="30" x14ac:dyDescent="0.25">
      <c r="A156" s="128" t="s">
        <v>244</v>
      </c>
      <c r="B156" s="11">
        <v>1021600000124</v>
      </c>
      <c r="C156" s="63" t="s">
        <v>533</v>
      </c>
      <c r="D156" s="165" t="s">
        <v>178</v>
      </c>
      <c r="E156" s="165"/>
      <c r="F156" s="7">
        <v>33845.660000000003</v>
      </c>
      <c r="G156" s="8">
        <f t="shared" si="7"/>
        <v>1.5418840443610143E-5</v>
      </c>
      <c r="V156" s="42"/>
      <c r="W156" s="42"/>
    </row>
    <row r="157" spans="1:23" x14ac:dyDescent="0.25">
      <c r="A157" s="96" t="s">
        <v>179</v>
      </c>
      <c r="B157" s="11">
        <v>1027700167110</v>
      </c>
      <c r="C157" s="63" t="s">
        <v>382</v>
      </c>
      <c r="D157" s="165" t="s">
        <v>178</v>
      </c>
      <c r="E157" s="165"/>
      <c r="F157" s="7">
        <v>627538.31999999995</v>
      </c>
      <c r="G157" s="8">
        <f t="shared" si="7"/>
        <v>2.8588342577249675E-4</v>
      </c>
      <c r="V157" s="42"/>
      <c r="W157" s="42"/>
    </row>
    <row r="158" spans="1:23" ht="30" x14ac:dyDescent="0.25">
      <c r="A158" s="136" t="s">
        <v>244</v>
      </c>
      <c r="B158" s="11">
        <v>1027700167110</v>
      </c>
      <c r="C158" s="63" t="s">
        <v>506</v>
      </c>
      <c r="D158" s="165" t="s">
        <v>178</v>
      </c>
      <c r="E158" s="165"/>
      <c r="F158" s="7">
        <v>1176000</v>
      </c>
      <c r="G158" s="8">
        <f t="shared" si="7"/>
        <v>5.3574243674626315E-4</v>
      </c>
      <c r="V158" s="42"/>
      <c r="W158" s="42"/>
    </row>
    <row r="159" spans="1:23" x14ac:dyDescent="0.25">
      <c r="A159" s="5" t="s">
        <v>177</v>
      </c>
      <c r="B159" s="169"/>
      <c r="C159" s="169"/>
      <c r="D159" s="168"/>
      <c r="E159" s="168"/>
      <c r="F159" s="7">
        <f>SUM(F150:F158)</f>
        <v>9864693.1099999994</v>
      </c>
      <c r="G159" s="8">
        <f t="shared" si="7"/>
        <v>4.4939921126747216E-3</v>
      </c>
    </row>
    <row r="161" spans="1:7" ht="15.75" x14ac:dyDescent="0.25">
      <c r="A161" s="3" t="s">
        <v>259</v>
      </c>
      <c r="B161" s="26"/>
    </row>
    <row r="162" spans="1:7" ht="44.25" customHeight="1" x14ac:dyDescent="0.25">
      <c r="A162" s="5" t="s">
        <v>19</v>
      </c>
      <c r="B162" s="12" t="s">
        <v>1</v>
      </c>
      <c r="C162" s="12" t="s">
        <v>268</v>
      </c>
      <c r="D162" s="161" t="s">
        <v>270</v>
      </c>
      <c r="E162" s="162"/>
      <c r="F162" s="10" t="s">
        <v>18</v>
      </c>
      <c r="G162" s="5" t="s">
        <v>252</v>
      </c>
    </row>
    <row r="163" spans="1:7" ht="29.25" customHeight="1" x14ac:dyDescent="0.25">
      <c r="A163" s="5" t="s">
        <v>245</v>
      </c>
      <c r="B163" s="27">
        <v>1027700075941</v>
      </c>
      <c r="C163" s="5" t="s">
        <v>282</v>
      </c>
      <c r="D163" s="163" t="s">
        <v>283</v>
      </c>
      <c r="E163" s="164"/>
      <c r="F163" s="7">
        <v>394446.19</v>
      </c>
      <c r="G163" s="8">
        <f>F163/$F$216</f>
        <v>1.7969520662914921E-4</v>
      </c>
    </row>
    <row r="164" spans="1:7" ht="30" x14ac:dyDescent="0.25">
      <c r="A164" s="5" t="s">
        <v>246</v>
      </c>
      <c r="B164" s="27">
        <v>1027708015576</v>
      </c>
      <c r="C164" s="5" t="s">
        <v>269</v>
      </c>
      <c r="D164" s="163" t="s">
        <v>284</v>
      </c>
      <c r="E164" s="164"/>
      <c r="F164" s="7">
        <v>113938.09</v>
      </c>
      <c r="G164" s="8">
        <f>F164/$F$216</f>
        <v>5.1906011883346115E-5</v>
      </c>
    </row>
    <row r="165" spans="1:7" ht="45" x14ac:dyDescent="0.25">
      <c r="A165" s="5" t="s">
        <v>471</v>
      </c>
      <c r="B165" s="27">
        <v>1047796383030</v>
      </c>
      <c r="C165" s="5" t="s">
        <v>471</v>
      </c>
      <c r="D165" s="163" t="s">
        <v>285</v>
      </c>
      <c r="E165" s="164"/>
      <c r="F165" s="7">
        <v>85032.41</v>
      </c>
      <c r="G165" s="8">
        <f>F165/$F$216</f>
        <v>3.8737645013441589E-5</v>
      </c>
    </row>
    <row r="166" spans="1:7" ht="45" x14ac:dyDescent="0.25">
      <c r="A166" s="129" t="s">
        <v>471</v>
      </c>
      <c r="B166" s="27">
        <v>1047796383030</v>
      </c>
      <c r="C166" s="129" t="s">
        <v>471</v>
      </c>
      <c r="D166" s="163" t="s">
        <v>552</v>
      </c>
      <c r="E166" s="164"/>
      <c r="F166" s="7">
        <v>187409.26</v>
      </c>
      <c r="G166" s="8">
        <f>F166/$F$216</f>
        <v>8.5376780290147942E-5</v>
      </c>
    </row>
    <row r="167" spans="1:7" x14ac:dyDescent="0.25">
      <c r="A167" s="5" t="s">
        <v>177</v>
      </c>
      <c r="B167" s="160"/>
      <c r="C167" s="161"/>
      <c r="D167" s="161"/>
      <c r="E167" s="162"/>
      <c r="F167" s="7">
        <f>SUM(F163:F166)</f>
        <v>780825.95000000007</v>
      </c>
      <c r="G167" s="8">
        <f>F167/$F$216</f>
        <v>3.5571564381608491E-4</v>
      </c>
    </row>
    <row r="169" spans="1:7" x14ac:dyDescent="0.25">
      <c r="A169" s="3" t="s">
        <v>260</v>
      </c>
    </row>
    <row r="170" spans="1:7" ht="47.25" customHeight="1" x14ac:dyDescent="0.25">
      <c r="A170" s="5" t="s">
        <v>20</v>
      </c>
      <c r="B170" s="169" t="s">
        <v>1</v>
      </c>
      <c r="C170" s="169"/>
      <c r="D170" s="169" t="s">
        <v>22</v>
      </c>
      <c r="E170" s="169"/>
      <c r="F170" s="29" t="s">
        <v>21</v>
      </c>
      <c r="G170" s="5" t="s">
        <v>252</v>
      </c>
    </row>
    <row r="171" spans="1:7" hidden="1" x14ac:dyDescent="0.25">
      <c r="A171" s="115" t="s">
        <v>439</v>
      </c>
      <c r="B171" s="146" t="s">
        <v>139</v>
      </c>
      <c r="C171" s="147"/>
      <c r="D171" s="148" t="s">
        <v>488</v>
      </c>
      <c r="E171" s="149"/>
      <c r="F171" s="36"/>
      <c r="G171" s="8">
        <f t="shared" ref="G171:G181" si="8">F171/$F$216</f>
        <v>0</v>
      </c>
    </row>
    <row r="172" spans="1:7" ht="24.75" hidden="1" customHeight="1" x14ac:dyDescent="0.25">
      <c r="A172" s="83" t="s">
        <v>428</v>
      </c>
      <c r="B172" s="146" t="s">
        <v>142</v>
      </c>
      <c r="C172" s="147"/>
      <c r="D172" s="148" t="s">
        <v>329</v>
      </c>
      <c r="E172" s="149"/>
      <c r="F172" s="36"/>
      <c r="G172" s="8">
        <f t="shared" si="8"/>
        <v>0</v>
      </c>
    </row>
    <row r="173" spans="1:7" ht="24.75" hidden="1" customHeight="1" x14ac:dyDescent="0.25">
      <c r="A173" s="83" t="s">
        <v>427</v>
      </c>
      <c r="B173" s="146" t="s">
        <v>241</v>
      </c>
      <c r="C173" s="147"/>
      <c r="D173" s="148" t="s">
        <v>374</v>
      </c>
      <c r="E173" s="149"/>
      <c r="F173" s="36"/>
      <c r="G173" s="8">
        <f t="shared" si="8"/>
        <v>0</v>
      </c>
    </row>
    <row r="174" spans="1:7" ht="24.75" hidden="1" customHeight="1" x14ac:dyDescent="0.25">
      <c r="A174" s="113" t="s">
        <v>93</v>
      </c>
      <c r="B174" s="146" t="s">
        <v>94</v>
      </c>
      <c r="C174" s="147"/>
      <c r="D174" s="148" t="s">
        <v>78</v>
      </c>
      <c r="E174" s="149"/>
      <c r="F174" s="36"/>
      <c r="G174" s="8">
        <f t="shared" si="8"/>
        <v>0</v>
      </c>
    </row>
    <row r="175" spans="1:7" ht="24.75" hidden="1" customHeight="1" x14ac:dyDescent="0.25">
      <c r="A175" s="136" t="s">
        <v>427</v>
      </c>
      <c r="B175" s="146" t="s">
        <v>160</v>
      </c>
      <c r="C175" s="147"/>
      <c r="D175" s="148" t="s">
        <v>534</v>
      </c>
      <c r="E175" s="149"/>
      <c r="F175" s="36"/>
      <c r="G175" s="8">
        <f t="shared" si="8"/>
        <v>0</v>
      </c>
    </row>
    <row r="176" spans="1:7" hidden="1" x14ac:dyDescent="0.25">
      <c r="A176" s="136" t="s">
        <v>502</v>
      </c>
      <c r="B176" s="146" t="s">
        <v>395</v>
      </c>
      <c r="C176" s="147"/>
      <c r="D176" s="148" t="s">
        <v>394</v>
      </c>
      <c r="E176" s="149"/>
      <c r="F176" s="36"/>
      <c r="G176" s="8">
        <f t="shared" si="8"/>
        <v>0</v>
      </c>
    </row>
    <row r="177" spans="1:7" hidden="1" x14ac:dyDescent="0.25">
      <c r="A177" s="136" t="s">
        <v>480</v>
      </c>
      <c r="B177" s="146" t="s">
        <v>152</v>
      </c>
      <c r="C177" s="147"/>
      <c r="D177" s="148" t="s">
        <v>413</v>
      </c>
      <c r="E177" s="149"/>
      <c r="F177" s="36"/>
      <c r="G177" s="8">
        <f t="shared" si="8"/>
        <v>0</v>
      </c>
    </row>
    <row r="178" spans="1:7" hidden="1" x14ac:dyDescent="0.25">
      <c r="A178" s="83" t="s">
        <v>432</v>
      </c>
      <c r="B178" s="146" t="s">
        <v>433</v>
      </c>
      <c r="C178" s="147"/>
      <c r="D178" s="148" t="s">
        <v>233</v>
      </c>
      <c r="E178" s="149"/>
      <c r="F178" s="36"/>
      <c r="G178" s="8">
        <f t="shared" si="8"/>
        <v>0</v>
      </c>
    </row>
    <row r="179" spans="1:7" hidden="1" x14ac:dyDescent="0.25">
      <c r="A179" s="128" t="s">
        <v>93</v>
      </c>
      <c r="B179" s="146" t="s">
        <v>94</v>
      </c>
      <c r="C179" s="147"/>
      <c r="D179" s="148" t="s">
        <v>340</v>
      </c>
      <c r="E179" s="149"/>
      <c r="F179" s="36"/>
      <c r="G179" s="8">
        <f t="shared" si="8"/>
        <v>0</v>
      </c>
    </row>
    <row r="180" spans="1:7" x14ac:dyDescent="0.25">
      <c r="A180" s="143" t="s">
        <v>617</v>
      </c>
      <c r="B180" s="146" t="s">
        <v>108</v>
      </c>
      <c r="C180" s="147"/>
      <c r="D180" s="148" t="s">
        <v>496</v>
      </c>
      <c r="E180" s="149"/>
      <c r="F180" s="36">
        <v>266655</v>
      </c>
      <c r="G180" s="8">
        <f t="shared" si="8"/>
        <v>1.214782308423255E-4</v>
      </c>
    </row>
    <row r="181" spans="1:7" ht="15" customHeight="1" x14ac:dyDescent="0.25">
      <c r="A181" s="5" t="s">
        <v>177</v>
      </c>
      <c r="B181" s="144"/>
      <c r="C181" s="145"/>
      <c r="D181" s="148"/>
      <c r="E181" s="149"/>
      <c r="F181" s="7">
        <f>SUM(F171:F180)</f>
        <v>266655</v>
      </c>
      <c r="G181" s="8">
        <f t="shared" si="8"/>
        <v>1.214782308423255E-4</v>
      </c>
    </row>
    <row r="183" spans="1:7" x14ac:dyDescent="0.25">
      <c r="A183" s="3" t="s">
        <v>261</v>
      </c>
    </row>
    <row r="184" spans="1:7" ht="42" customHeight="1" x14ac:dyDescent="0.25">
      <c r="A184" s="5" t="s">
        <v>23</v>
      </c>
      <c r="B184" s="148" t="s">
        <v>20</v>
      </c>
      <c r="C184" s="149"/>
      <c r="D184" s="5" t="s">
        <v>22</v>
      </c>
      <c r="E184" s="5" t="s">
        <v>24</v>
      </c>
      <c r="F184" s="5" t="s">
        <v>21</v>
      </c>
      <c r="G184" s="5" t="s">
        <v>252</v>
      </c>
    </row>
    <row r="185" spans="1:7" ht="42" customHeight="1" x14ac:dyDescent="0.25">
      <c r="A185" s="66" t="s">
        <v>181</v>
      </c>
      <c r="B185" s="144" t="s">
        <v>93</v>
      </c>
      <c r="C185" s="145"/>
      <c r="D185" s="143" t="s">
        <v>70</v>
      </c>
      <c r="E185" s="6">
        <v>131423</v>
      </c>
      <c r="F185" s="7">
        <v>80395364.689999998</v>
      </c>
      <c r="G185" s="8">
        <f t="shared" ref="G185:G193" si="9">F185/$F$216</f>
        <v>3.6625177365752618E-2</v>
      </c>
    </row>
    <row r="186" spans="1:7" ht="42" customHeight="1" x14ac:dyDescent="0.25">
      <c r="A186" s="5" t="s">
        <v>181</v>
      </c>
      <c r="B186" s="144" t="s">
        <v>93</v>
      </c>
      <c r="C186" s="145"/>
      <c r="D186" s="143" t="s">
        <v>629</v>
      </c>
      <c r="E186" s="6">
        <v>64320</v>
      </c>
      <c r="F186" s="7">
        <v>43027325.520000003</v>
      </c>
      <c r="G186" s="8">
        <f t="shared" si="9"/>
        <v>1.9601670255747852E-2</v>
      </c>
    </row>
    <row r="187" spans="1:7" ht="42" customHeight="1" x14ac:dyDescent="0.25">
      <c r="A187" s="115" t="s">
        <v>181</v>
      </c>
      <c r="B187" s="144" t="s">
        <v>93</v>
      </c>
      <c r="C187" s="145"/>
      <c r="D187" s="143" t="s">
        <v>77</v>
      </c>
      <c r="E187" s="6">
        <v>183420</v>
      </c>
      <c r="F187" s="7">
        <v>100063159.66</v>
      </c>
      <c r="G187" s="8">
        <f t="shared" si="9"/>
        <v>4.5585102878213241E-2</v>
      </c>
    </row>
    <row r="188" spans="1:7" ht="42" customHeight="1" x14ac:dyDescent="0.25">
      <c r="A188" s="129" t="s">
        <v>181</v>
      </c>
      <c r="B188" s="144" t="s">
        <v>93</v>
      </c>
      <c r="C188" s="145"/>
      <c r="D188" s="143" t="s">
        <v>77</v>
      </c>
      <c r="E188" s="6">
        <v>162724</v>
      </c>
      <c r="F188" s="7">
        <v>88587637.540000007</v>
      </c>
      <c r="G188" s="8">
        <f t="shared" si="9"/>
        <v>4.0357276191559807E-2</v>
      </c>
    </row>
    <row r="189" spans="1:7" ht="42" customHeight="1" x14ac:dyDescent="0.25">
      <c r="A189" s="143" t="s">
        <v>181</v>
      </c>
      <c r="B189" s="144" t="s">
        <v>93</v>
      </c>
      <c r="C189" s="145"/>
      <c r="D189" s="143" t="s">
        <v>70</v>
      </c>
      <c r="E189" s="6">
        <v>331</v>
      </c>
      <c r="F189" s="7">
        <v>201906.96</v>
      </c>
      <c r="G189" s="8">
        <f t="shared" si="9"/>
        <v>9.1981400294583558E-5</v>
      </c>
    </row>
    <row r="190" spans="1:7" ht="42" customHeight="1" x14ac:dyDescent="0.25">
      <c r="A190" s="143" t="s">
        <v>181</v>
      </c>
      <c r="B190" s="144" t="s">
        <v>93</v>
      </c>
      <c r="C190" s="145"/>
      <c r="D190" s="143" t="s">
        <v>630</v>
      </c>
      <c r="E190" s="6">
        <v>19409</v>
      </c>
      <c r="F190" s="7">
        <v>17678935.059999999</v>
      </c>
      <c r="G190" s="8">
        <f t="shared" si="9"/>
        <v>8.0538739354790324E-3</v>
      </c>
    </row>
    <row r="191" spans="1:7" ht="42" customHeight="1" x14ac:dyDescent="0.25">
      <c r="A191" s="143" t="s">
        <v>181</v>
      </c>
      <c r="B191" s="144" t="s">
        <v>93</v>
      </c>
      <c r="C191" s="145"/>
      <c r="D191" s="143" t="s">
        <v>77</v>
      </c>
      <c r="E191" s="6">
        <v>343361</v>
      </c>
      <c r="F191" s="7">
        <v>186927188.44999999</v>
      </c>
      <c r="G191" s="8">
        <f t="shared" si="9"/>
        <v>8.5157166185655539E-2</v>
      </c>
    </row>
    <row r="192" spans="1:7" ht="42" customHeight="1" x14ac:dyDescent="0.25">
      <c r="A192" s="134" t="s">
        <v>181</v>
      </c>
      <c r="B192" s="144" t="s">
        <v>93</v>
      </c>
      <c r="C192" s="145"/>
      <c r="D192" s="143" t="s">
        <v>70</v>
      </c>
      <c r="E192" s="6">
        <v>467</v>
      </c>
      <c r="F192" s="7">
        <v>284865.73</v>
      </c>
      <c r="G192" s="8">
        <f t="shared" si="9"/>
        <v>1.297743710337611E-4</v>
      </c>
    </row>
    <row r="193" spans="1:7" x14ac:dyDescent="0.25">
      <c r="A193" s="5" t="s">
        <v>177</v>
      </c>
      <c r="B193" s="156"/>
      <c r="C193" s="156"/>
      <c r="D193" s="30"/>
      <c r="E193" s="1"/>
      <c r="F193" s="7">
        <f>SUM(F185:F192)</f>
        <v>517166383.61000001</v>
      </c>
      <c r="G193" s="8">
        <f t="shared" si="9"/>
        <v>0.23560202258373644</v>
      </c>
    </row>
    <row r="195" spans="1:7" x14ac:dyDescent="0.25">
      <c r="A195" s="3" t="s">
        <v>262</v>
      </c>
    </row>
    <row r="196" spans="1:7" ht="47.25" customHeight="1" x14ac:dyDescent="0.25">
      <c r="A196" s="157" t="s">
        <v>25</v>
      </c>
      <c r="B196" s="158"/>
      <c r="C196" s="158"/>
      <c r="D196" s="158"/>
      <c r="E196" s="159"/>
      <c r="F196" s="5" t="s">
        <v>21</v>
      </c>
      <c r="G196" s="5" t="s">
        <v>252</v>
      </c>
    </row>
    <row r="197" spans="1:7" ht="15" hidden="1" customHeight="1" x14ac:dyDescent="0.25">
      <c r="A197" s="84" t="s">
        <v>448</v>
      </c>
      <c r="B197" s="50"/>
      <c r="C197" s="50"/>
      <c r="D197" s="50"/>
      <c r="E197" s="51"/>
      <c r="F197" s="7">
        <v>0</v>
      </c>
      <c r="G197" s="8">
        <f t="shared" ref="G197:G214" si="10">F197/$F$216</f>
        <v>0</v>
      </c>
    </row>
    <row r="198" spans="1:7" hidden="1" x14ac:dyDescent="0.25">
      <c r="A198" s="80" t="s">
        <v>449</v>
      </c>
      <c r="B198" s="50"/>
      <c r="C198" s="50"/>
      <c r="D198" s="50"/>
      <c r="E198" s="51"/>
      <c r="F198" s="7">
        <v>0</v>
      </c>
      <c r="G198" s="8">
        <f t="shared" si="10"/>
        <v>0</v>
      </c>
    </row>
    <row r="199" spans="1:7" hidden="1" x14ac:dyDescent="0.25">
      <c r="A199" s="150" t="s">
        <v>529</v>
      </c>
      <c r="B199" s="151"/>
      <c r="C199" s="151"/>
      <c r="D199" s="151"/>
      <c r="E199" s="152"/>
      <c r="F199" s="7">
        <v>0</v>
      </c>
      <c r="G199" s="8">
        <f t="shared" si="10"/>
        <v>0</v>
      </c>
    </row>
    <row r="200" spans="1:7" hidden="1" x14ac:dyDescent="0.25">
      <c r="A200" s="153" t="s">
        <v>507</v>
      </c>
      <c r="B200" s="154"/>
      <c r="C200" s="154"/>
      <c r="D200" s="154"/>
      <c r="E200" s="155"/>
      <c r="F200" s="7"/>
      <c r="G200" s="8">
        <f t="shared" si="10"/>
        <v>0</v>
      </c>
    </row>
    <row r="201" spans="1:7" hidden="1" x14ac:dyDescent="0.25">
      <c r="A201" s="153" t="s">
        <v>508</v>
      </c>
      <c r="B201" s="154"/>
      <c r="C201" s="154"/>
      <c r="D201" s="154"/>
      <c r="E201" s="155"/>
      <c r="F201" s="7"/>
      <c r="G201" s="8">
        <f t="shared" si="10"/>
        <v>0</v>
      </c>
    </row>
    <row r="202" spans="1:7" hidden="1" x14ac:dyDescent="0.25">
      <c r="A202" s="153" t="s">
        <v>521</v>
      </c>
      <c r="B202" s="154"/>
      <c r="C202" s="154"/>
      <c r="D202" s="154"/>
      <c r="E202" s="155"/>
      <c r="F202" s="7"/>
      <c r="G202" s="8">
        <f t="shared" si="10"/>
        <v>0</v>
      </c>
    </row>
    <row r="203" spans="1:7" hidden="1" x14ac:dyDescent="0.25">
      <c r="A203" s="103" t="s">
        <v>461</v>
      </c>
      <c r="B203" s="101"/>
      <c r="C203" s="101"/>
      <c r="D203" s="101"/>
      <c r="E203" s="102"/>
      <c r="F203" s="7"/>
      <c r="G203" s="8">
        <f t="shared" si="10"/>
        <v>0</v>
      </c>
    </row>
    <row r="204" spans="1:7" hidden="1" x14ac:dyDescent="0.25">
      <c r="A204" s="110" t="s">
        <v>477</v>
      </c>
      <c r="B204" s="108"/>
      <c r="C204" s="108"/>
      <c r="D204" s="108"/>
      <c r="E204" s="109"/>
      <c r="F204" s="7"/>
      <c r="G204" s="8">
        <f t="shared" si="10"/>
        <v>0</v>
      </c>
    </row>
    <row r="205" spans="1:7" hidden="1" x14ac:dyDescent="0.25">
      <c r="A205" s="72" t="s">
        <v>565</v>
      </c>
      <c r="B205" s="73"/>
      <c r="C205" s="73"/>
      <c r="D205" s="73"/>
      <c r="E205" s="74"/>
      <c r="F205" s="7"/>
      <c r="G205" s="8">
        <f t="shared" si="10"/>
        <v>0</v>
      </c>
    </row>
    <row r="206" spans="1:7" hidden="1" x14ac:dyDescent="0.25">
      <c r="A206" s="150" t="s">
        <v>566</v>
      </c>
      <c r="B206" s="151"/>
      <c r="C206" s="151"/>
      <c r="D206" s="151"/>
      <c r="E206" s="152"/>
      <c r="F206" s="7"/>
      <c r="G206" s="8">
        <f t="shared" si="10"/>
        <v>0</v>
      </c>
    </row>
    <row r="207" spans="1:7" hidden="1" x14ac:dyDescent="0.25">
      <c r="A207" s="150" t="s">
        <v>586</v>
      </c>
      <c r="B207" s="151"/>
      <c r="C207" s="151"/>
      <c r="D207" s="151"/>
      <c r="E207" s="152"/>
      <c r="F207" s="7"/>
      <c r="G207" s="8">
        <f t="shared" si="10"/>
        <v>0</v>
      </c>
    </row>
    <row r="208" spans="1:7" hidden="1" x14ac:dyDescent="0.25">
      <c r="A208" s="72" t="s">
        <v>404</v>
      </c>
      <c r="B208" s="59"/>
      <c r="C208" s="59"/>
      <c r="D208" s="59"/>
      <c r="E208" s="60"/>
      <c r="F208" s="7"/>
      <c r="G208" s="8">
        <f t="shared" si="10"/>
        <v>0</v>
      </c>
    </row>
    <row r="209" spans="1:7" hidden="1" x14ac:dyDescent="0.25">
      <c r="A209" s="72" t="s">
        <v>405</v>
      </c>
      <c r="B209" s="59"/>
      <c r="C209" s="59"/>
      <c r="D209" s="59"/>
      <c r="E209" s="60"/>
      <c r="F209" s="7"/>
      <c r="G209" s="8">
        <f t="shared" si="10"/>
        <v>0</v>
      </c>
    </row>
    <row r="210" spans="1:7" hidden="1" x14ac:dyDescent="0.25">
      <c r="A210" s="103" t="s">
        <v>594</v>
      </c>
      <c r="B210" s="81"/>
      <c r="C210" s="81"/>
      <c r="D210" s="81"/>
      <c r="E210" s="82"/>
      <c r="F210" s="7"/>
      <c r="G210" s="8">
        <f t="shared" si="10"/>
        <v>0</v>
      </c>
    </row>
    <row r="211" spans="1:7" hidden="1" x14ac:dyDescent="0.25">
      <c r="A211" s="153" t="s">
        <v>495</v>
      </c>
      <c r="B211" s="154"/>
      <c r="C211" s="154"/>
      <c r="D211" s="154"/>
      <c r="E211" s="155"/>
      <c r="F211" s="7"/>
      <c r="G211" s="8">
        <f t="shared" si="10"/>
        <v>0</v>
      </c>
    </row>
    <row r="212" spans="1:7" hidden="1" x14ac:dyDescent="0.25">
      <c r="A212" s="153" t="s">
        <v>522</v>
      </c>
      <c r="B212" s="154"/>
      <c r="C212" s="154"/>
      <c r="D212" s="154"/>
      <c r="E212" s="155"/>
      <c r="F212" s="7"/>
      <c r="G212" s="8">
        <f t="shared" si="10"/>
        <v>0</v>
      </c>
    </row>
    <row r="213" spans="1:7" x14ac:dyDescent="0.25">
      <c r="A213" s="139" t="s">
        <v>618</v>
      </c>
      <c r="B213" s="140"/>
      <c r="C213" s="140"/>
      <c r="D213" s="140"/>
      <c r="E213" s="141"/>
      <c r="F213" s="7">
        <v>49060</v>
      </c>
      <c r="G213" s="8">
        <f t="shared" si="10"/>
        <v>2.2349935328887474E-5</v>
      </c>
    </row>
    <row r="214" spans="1:7" x14ac:dyDescent="0.25">
      <c r="A214" s="148" t="s">
        <v>177</v>
      </c>
      <c r="B214" s="174"/>
      <c r="C214" s="174"/>
      <c r="D214" s="174"/>
      <c r="E214" s="149"/>
      <c r="F214" s="7">
        <f>SUM(F197:F213)</f>
        <v>49060</v>
      </c>
      <c r="G214" s="8">
        <f t="shared" si="10"/>
        <v>2.2349935328887474E-5</v>
      </c>
    </row>
    <row r="216" spans="1:7" x14ac:dyDescent="0.25">
      <c r="A216" s="171" t="s">
        <v>26</v>
      </c>
      <c r="B216" s="172"/>
      <c r="C216" s="172"/>
      <c r="D216" s="172"/>
      <c r="E216" s="173"/>
      <c r="F216" s="7">
        <f>F105+F117+F137+F142+F159+F167+F193+F181+F214</f>
        <v>2195084651.3899999</v>
      </c>
      <c r="G216" s="8">
        <f>F216/$F$216</f>
        <v>1</v>
      </c>
    </row>
    <row r="218" spans="1:7" x14ac:dyDescent="0.25">
      <c r="F218" s="42"/>
    </row>
  </sheetData>
  <mergeCells count="66">
    <mergeCell ref="A212:E212"/>
    <mergeCell ref="B177:C177"/>
    <mergeCell ref="D177:E177"/>
    <mergeCell ref="B170:C170"/>
    <mergeCell ref="D170:E170"/>
    <mergeCell ref="D173:E173"/>
    <mergeCell ref="B174:C174"/>
    <mergeCell ref="D174:E174"/>
    <mergeCell ref="B171:C171"/>
    <mergeCell ref="D171:E171"/>
    <mergeCell ref="B181:C181"/>
    <mergeCell ref="B178:C178"/>
    <mergeCell ref="D178:E178"/>
    <mergeCell ref="B172:C172"/>
    <mergeCell ref="B192:C192"/>
    <mergeCell ref="D181:E181"/>
    <mergeCell ref="D164:E164"/>
    <mergeCell ref="D166:E166"/>
    <mergeCell ref="D172:E172"/>
    <mergeCell ref="B189:C189"/>
    <mergeCell ref="B190:C190"/>
    <mergeCell ref="B191:C191"/>
    <mergeCell ref="B180:C180"/>
    <mergeCell ref="D180:E180"/>
    <mergeCell ref="B179:C179"/>
    <mergeCell ref="D179:E179"/>
    <mergeCell ref="D165:E165"/>
    <mergeCell ref="D158:E158"/>
    <mergeCell ref="B176:C176"/>
    <mergeCell ref="D176:E176"/>
    <mergeCell ref="B173:C173"/>
    <mergeCell ref="B175:C175"/>
    <mergeCell ref="D175:E175"/>
    <mergeCell ref="B159:C159"/>
    <mergeCell ref="D159:E159"/>
    <mergeCell ref="B167:E167"/>
    <mergeCell ref="D162:E162"/>
    <mergeCell ref="D163:E163"/>
    <mergeCell ref="D151:E151"/>
    <mergeCell ref="D152:E152"/>
    <mergeCell ref="D153:E153"/>
    <mergeCell ref="D154:E154"/>
    <mergeCell ref="D157:E157"/>
    <mergeCell ref="D155:E155"/>
    <mergeCell ref="D156:E156"/>
    <mergeCell ref="A1:G1"/>
    <mergeCell ref="D145:E145"/>
    <mergeCell ref="D149:E149"/>
    <mergeCell ref="D150:E150"/>
    <mergeCell ref="D146:E146"/>
    <mergeCell ref="A216:E216"/>
    <mergeCell ref="B184:C184"/>
    <mergeCell ref="B193:C193"/>
    <mergeCell ref="A196:E196"/>
    <mergeCell ref="A214:E214"/>
    <mergeCell ref="B186:C186"/>
    <mergeCell ref="A207:E207"/>
    <mergeCell ref="B185:C185"/>
    <mergeCell ref="A206:E206"/>
    <mergeCell ref="B187:C187"/>
    <mergeCell ref="A211:E211"/>
    <mergeCell ref="A201:E201"/>
    <mergeCell ref="A200:E200"/>
    <mergeCell ref="B188:C188"/>
    <mergeCell ref="A202:E202"/>
    <mergeCell ref="A199:E1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2025-06-26T15:09:16Z</dcterms:modified>
</cp:coreProperties>
</file>