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накопления'!$A$4:$H$4</definedName>
    <definedName name="_xlnm._FilterDatabase" localSheetId="1" hidden="1">'Пенсионные резервы'!$A$4:$AB$4</definedName>
  </definedNames>
  <calcPr calcId="145621"/>
</workbook>
</file>

<file path=xl/calcChain.xml><?xml version="1.0" encoding="utf-8"?>
<calcChain xmlns="http://schemas.openxmlformats.org/spreadsheetml/2006/main">
  <c r="F175" i="4" l="1"/>
  <c r="F141" i="4"/>
  <c r="F164" i="4"/>
  <c r="F273" i="1" l="1"/>
  <c r="F245" i="1"/>
  <c r="F211" i="1"/>
  <c r="F193" i="1"/>
  <c r="F209" i="4" l="1"/>
  <c r="F263" i="1" l="1"/>
  <c r="F254" i="1"/>
  <c r="F194" i="4" l="1"/>
  <c r="F216" i="4" l="1"/>
  <c r="F235" i="1" l="1"/>
  <c r="F201" i="4" l="1"/>
  <c r="F275" i="1" l="1"/>
  <c r="G270" i="1" l="1"/>
  <c r="G269" i="1"/>
  <c r="G268" i="1"/>
  <c r="G273" i="1"/>
  <c r="G252" i="1"/>
  <c r="G253" i="1"/>
  <c r="G251" i="1"/>
  <c r="G232" i="1"/>
  <c r="G249" i="1"/>
  <c r="G211" i="1"/>
  <c r="G210" i="1"/>
  <c r="G191" i="1"/>
  <c r="G192" i="1"/>
  <c r="G181" i="1"/>
  <c r="G183" i="1"/>
  <c r="G263" i="1"/>
  <c r="G11" i="1"/>
  <c r="G250" i="1"/>
  <c r="G254" i="1"/>
  <c r="G193" i="1"/>
  <c r="G189" i="1"/>
  <c r="G188" i="1"/>
  <c r="G190" i="1"/>
  <c r="G29" i="1"/>
  <c r="G104" i="1"/>
  <c r="G187" i="1"/>
  <c r="G82" i="1"/>
  <c r="G168" i="1"/>
  <c r="G160" i="1"/>
  <c r="G180" i="1"/>
  <c r="G108" i="1"/>
  <c r="G186" i="1"/>
  <c r="G261" i="1"/>
  <c r="G262" i="1"/>
  <c r="G245" i="1"/>
  <c r="G206" i="1"/>
  <c r="G184" i="1"/>
  <c r="G144" i="1"/>
  <c r="G143" i="1"/>
  <c r="G185" i="1"/>
  <c r="G162" i="1"/>
  <c r="G176" i="1"/>
  <c r="G174" i="1"/>
  <c r="G128" i="1"/>
  <c r="G161" i="1"/>
  <c r="G6" i="1"/>
  <c r="G59" i="1"/>
  <c r="F180" i="4"/>
  <c r="F227" i="4" s="1"/>
  <c r="G207" i="4" s="1"/>
  <c r="G171" i="4" l="1"/>
  <c r="G174" i="4"/>
  <c r="G140" i="4"/>
  <c r="G135" i="4"/>
  <c r="G137" i="4"/>
  <c r="G227" i="4"/>
  <c r="G205" i="4"/>
  <c r="G206" i="4"/>
  <c r="G225" i="4"/>
  <c r="G209" i="4"/>
  <c r="G214" i="4"/>
  <c r="G220" i="4"/>
  <c r="G198" i="4"/>
  <c r="G138" i="4"/>
  <c r="G139" i="4"/>
  <c r="G85" i="4"/>
  <c r="G14" i="4"/>
  <c r="G199" i="4"/>
  <c r="G7" i="4"/>
  <c r="G11" i="4"/>
  <c r="G16" i="4"/>
  <c r="G20" i="4"/>
  <c r="G24" i="4"/>
  <c r="G31" i="4"/>
  <c r="G35" i="4"/>
  <c r="G39" i="4"/>
  <c r="G46" i="4"/>
  <c r="G53" i="4"/>
  <c r="G57" i="4"/>
  <c r="G61" i="4"/>
  <c r="G64" i="4"/>
  <c r="G68" i="4"/>
  <c r="G72" i="4"/>
  <c r="G74" i="4"/>
  <c r="G76" i="4"/>
  <c r="G80" i="4"/>
  <c r="G84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8" i="4"/>
  <c r="G12" i="4"/>
  <c r="G17" i="4"/>
  <c r="G21" i="4"/>
  <c r="G25" i="4"/>
  <c r="G28" i="4"/>
  <c r="G32" i="4"/>
  <c r="G36" i="4"/>
  <c r="G40" i="4"/>
  <c r="G43" i="4"/>
  <c r="G47" i="4"/>
  <c r="G50" i="4"/>
  <c r="G54" i="4"/>
  <c r="G58" i="4"/>
  <c r="G62" i="4"/>
  <c r="G65" i="4"/>
  <c r="G69" i="4"/>
  <c r="G77" i="4"/>
  <c r="G81" i="4"/>
  <c r="G86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9" i="4"/>
  <c r="G13" i="4"/>
  <c r="G18" i="4"/>
  <c r="G22" i="4"/>
  <c r="G26" i="4"/>
  <c r="G29" i="4"/>
  <c r="G33" i="4"/>
  <c r="G37" i="4"/>
  <c r="G41" i="4"/>
  <c r="G44" i="4"/>
  <c r="G48" i="4"/>
  <c r="G51" i="4"/>
  <c r="G55" i="4"/>
  <c r="G59" i="4"/>
  <c r="G66" i="4"/>
  <c r="G15" i="4"/>
  <c r="G30" i="4"/>
  <c r="G45" i="4"/>
  <c r="G60" i="4"/>
  <c r="G71" i="4"/>
  <c r="G75" i="4"/>
  <c r="G83" i="4"/>
  <c r="G92" i="4"/>
  <c r="G100" i="4"/>
  <c r="G108" i="4"/>
  <c r="G116" i="4"/>
  <c r="G124" i="4"/>
  <c r="G132" i="4"/>
  <c r="G19" i="4"/>
  <c r="G34" i="4"/>
  <c r="G49" i="4"/>
  <c r="G63" i="4"/>
  <c r="G78" i="4"/>
  <c r="G87" i="4"/>
  <c r="G95" i="4"/>
  <c r="G103" i="4"/>
  <c r="G111" i="4"/>
  <c r="G119" i="4"/>
  <c r="G127" i="4"/>
  <c r="G136" i="4"/>
  <c r="G6" i="4"/>
  <c r="G23" i="4"/>
  <c r="G38" i="4"/>
  <c r="G52" i="4"/>
  <c r="G67" i="4"/>
  <c r="G73" i="4"/>
  <c r="G79" i="4"/>
  <c r="G88" i="4"/>
  <c r="G96" i="4"/>
  <c r="G104" i="4"/>
  <c r="G112" i="4"/>
  <c r="G120" i="4"/>
  <c r="G128" i="4"/>
  <c r="G10" i="4"/>
  <c r="G27" i="4"/>
  <c r="G42" i="4"/>
  <c r="G56" i="4"/>
  <c r="G70" i="4"/>
  <c r="G82" i="4"/>
  <c r="G91" i="4"/>
  <c r="G99" i="4"/>
  <c r="G107" i="4"/>
  <c r="G115" i="4"/>
  <c r="G123" i="4"/>
  <c r="G131" i="4"/>
  <c r="G222" i="4"/>
  <c r="G221" i="4"/>
  <c r="G200" i="4"/>
  <c r="G191" i="4"/>
  <c r="G189" i="4"/>
  <c r="G188" i="4"/>
  <c r="G192" i="4"/>
  <c r="G170" i="4"/>
  <c r="G141" i="4"/>
  <c r="G164" i="4"/>
  <c r="G215" i="4"/>
  <c r="G163" i="4"/>
  <c r="G173" i="4"/>
  <c r="G159" i="4"/>
  <c r="G145" i="4"/>
  <c r="G175" i="4"/>
  <c r="G213" i="4"/>
  <c r="G154" i="4"/>
  <c r="G155" i="4"/>
  <c r="G153" i="4"/>
  <c r="G216" i="4"/>
  <c r="G168" i="4"/>
  <c r="G169" i="4"/>
  <c r="G172" i="4"/>
  <c r="G161" i="4"/>
  <c r="G156" i="4"/>
  <c r="G157" i="4"/>
  <c r="G152" i="4"/>
  <c r="G180" i="4"/>
  <c r="G147" i="4"/>
  <c r="G151" i="4"/>
  <c r="G148" i="4"/>
  <c r="G160" i="4"/>
  <c r="G190" i="4"/>
  <c r="G150" i="4"/>
  <c r="G162" i="4"/>
  <c r="G146" i="4"/>
  <c r="G193" i="4"/>
  <c r="G179" i="4"/>
  <c r="G194" i="4"/>
  <c r="G201" i="4"/>
  <c r="G5" i="4"/>
  <c r="G158" i="4"/>
  <c r="G149" i="4"/>
  <c r="G165" i="1" l="1"/>
  <c r="G182" i="1"/>
  <c r="G259" i="1"/>
  <c r="G15" i="1"/>
  <c r="G12" i="1"/>
  <c r="G13" i="1"/>
  <c r="G14" i="1"/>
  <c r="G209" i="1"/>
  <c r="G258" i="1" l="1"/>
  <c r="G260" i="1"/>
  <c r="G177" i="1"/>
  <c r="G170" i="1"/>
  <c r="G178" i="1"/>
  <c r="G169" i="1"/>
  <c r="G37" i="1"/>
  <c r="G135" i="1"/>
  <c r="G44" i="1"/>
  <c r="G133" i="1"/>
  <c r="G164" i="1"/>
  <c r="G96" i="1"/>
  <c r="G36" i="1"/>
  <c r="G126" i="1"/>
  <c r="G129" i="1"/>
  <c r="G109" i="1"/>
  <c r="G60" i="1"/>
  <c r="G10" i="1"/>
  <c r="G62" i="1"/>
  <c r="G106" i="1"/>
  <c r="G175" i="1"/>
  <c r="G56" i="1"/>
  <c r="G99" i="1"/>
  <c r="G86" i="1"/>
  <c r="G26" i="1"/>
  <c r="G119" i="1"/>
  <c r="G53" i="1"/>
  <c r="G141" i="1"/>
  <c r="G78" i="1"/>
  <c r="G39" i="1"/>
  <c r="G66" i="1"/>
  <c r="G40" i="1"/>
  <c r="G83" i="1"/>
  <c r="G139" i="1"/>
  <c r="G34" i="1"/>
  <c r="G50" i="1"/>
  <c r="G138" i="1"/>
  <c r="G173" i="1"/>
  <c r="G103" i="1"/>
  <c r="G41" i="1"/>
  <c r="G132" i="1"/>
  <c r="G68" i="1"/>
  <c r="G111" i="1"/>
  <c r="G63" i="1"/>
  <c r="G64" i="1"/>
  <c r="G90" i="1"/>
  <c r="G167" i="1"/>
  <c r="G115" i="1"/>
  <c r="G157" i="1"/>
  <c r="G89" i="1"/>
  <c r="G87" i="1"/>
  <c r="G122" i="1"/>
  <c r="G23" i="1"/>
  <c r="G179" i="1"/>
  <c r="G120" i="1"/>
  <c r="G17" i="1"/>
  <c r="G69" i="1"/>
  <c r="G112" i="1"/>
  <c r="G140" i="1"/>
  <c r="G166" i="1"/>
  <c r="G105" i="1"/>
  <c r="G31" i="1"/>
  <c r="G81" i="1"/>
  <c r="G18" i="1"/>
  <c r="G51" i="1"/>
  <c r="G95" i="1"/>
  <c r="G155" i="1"/>
  <c r="G46" i="1"/>
  <c r="G163" i="1"/>
  <c r="G100" i="1"/>
  <c r="G35" i="1"/>
  <c r="G125" i="1"/>
  <c r="G67" i="1"/>
  <c r="G153" i="1"/>
  <c r="G30" i="1"/>
  <c r="G76" i="1"/>
  <c r="G127" i="1"/>
  <c r="G24" i="1"/>
  <c r="G79" i="1"/>
  <c r="G54" i="1"/>
  <c r="G150" i="1"/>
  <c r="G91" i="1"/>
  <c r="G70" i="1"/>
  <c r="G121" i="1"/>
  <c r="G25" i="1"/>
  <c r="G57" i="1"/>
  <c r="G77" i="1"/>
  <c r="G110" i="1"/>
  <c r="G55" i="1"/>
  <c r="G159" i="1"/>
  <c r="G107" i="1"/>
  <c r="G7" i="1"/>
  <c r="G136" i="1"/>
  <c r="G134" i="1"/>
  <c r="G33" i="1"/>
  <c r="G116" i="1"/>
  <c r="G148" i="1"/>
  <c r="G19" i="1"/>
  <c r="G152" i="1"/>
  <c r="G154" i="1"/>
  <c r="G74" i="1"/>
  <c r="G21" i="1"/>
  <c r="G93" i="1"/>
  <c r="G124" i="1"/>
  <c r="G147" i="1"/>
  <c r="G8" i="1"/>
  <c r="G85" i="1"/>
  <c r="G38" i="1"/>
  <c r="G123" i="1"/>
  <c r="G130" i="1"/>
  <c r="G58" i="1"/>
  <c r="G80" i="1"/>
  <c r="G137" i="1"/>
  <c r="G65" i="1"/>
  <c r="G73" i="1"/>
  <c r="G131" i="1"/>
  <c r="G158" i="1"/>
  <c r="G84" i="1"/>
  <c r="G114" i="1"/>
  <c r="G16" i="1"/>
  <c r="G43" i="1"/>
  <c r="G94" i="1"/>
  <c r="G149" i="1"/>
  <c r="G27" i="1"/>
  <c r="G72" i="1"/>
  <c r="G118" i="1"/>
  <c r="G146" i="1"/>
  <c r="G9" i="1"/>
  <c r="G22" i="1"/>
  <c r="G98" i="1"/>
  <c r="G49" i="1"/>
  <c r="G172" i="1"/>
  <c r="G101" i="1"/>
  <c r="G113" i="1"/>
  <c r="G20" i="1"/>
  <c r="G97" i="1"/>
  <c r="G117" i="1"/>
  <c r="G156" i="1"/>
  <c r="G45" i="1"/>
  <c r="G28" i="1"/>
  <c r="G145" i="1"/>
  <c r="G75" i="1"/>
  <c r="G102" i="1"/>
  <c r="G32" i="1"/>
  <c r="G61" i="1"/>
  <c r="G42" i="1"/>
  <c r="G92" i="1"/>
  <c r="G151" i="1"/>
  <c r="G48" i="1"/>
  <c r="G52" i="1"/>
  <c r="G47" i="1"/>
  <c r="G71" i="1"/>
  <c r="G142" i="1"/>
  <c r="G88" i="1"/>
  <c r="G171" i="1"/>
  <c r="G200" i="1"/>
  <c r="G204" i="1"/>
  <c r="G201" i="1"/>
  <c r="G205" i="1"/>
  <c r="G199" i="1"/>
  <c r="G208" i="1"/>
  <c r="G202" i="1"/>
  <c r="G203" i="1"/>
  <c r="G207" i="1"/>
  <c r="G198" i="1"/>
  <c r="G5" i="1"/>
  <c r="G231" i="1"/>
  <c r="G275" i="1"/>
  <c r="G197" i="1"/>
  <c r="G227" i="1"/>
  <c r="G241" i="1"/>
  <c r="G234" i="1"/>
  <c r="G235" i="1"/>
  <c r="G243" i="1"/>
  <c r="G242" i="1"/>
  <c r="G233" i="1"/>
  <c r="G240" i="1"/>
  <c r="G239" i="1"/>
  <c r="G244" i="1"/>
  <c r="G228" i="1"/>
  <c r="G230" i="1"/>
  <c r="G229" i="1"/>
</calcChain>
</file>

<file path=xl/sharedStrings.xml><?xml version="1.0" encoding="utf-8"?>
<sst xmlns="http://schemas.openxmlformats.org/spreadsheetml/2006/main" count="1727" uniqueCount="796">
  <si>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</si>
  <si>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</si>
  <si>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</si>
  <si>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</si>
  <si>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</si>
  <si>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</si>
  <si>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</si>
  <si>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</si>
  <si>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</si>
  <si>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</si>
  <si>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</si>
  <si>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</si>
  <si>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</si>
  <si>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</si>
  <si>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</si>
  <si>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</si>
  <si>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</si>
  <si>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</si>
  <si>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</si>
  <si>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</si>
  <si>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</si>
  <si>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</si>
  <si>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</si>
  <si>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</si>
  <si>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</si>
  <si>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</si>
  <si>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</si>
  <si>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</si>
  <si>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</si>
  <si>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</si>
  <si>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</si>
  <si>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</si>
  <si>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</si>
  <si>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</si>
  <si>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</si>
  <si>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</si>
  <si>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</si>
  <si>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</si>
  <si>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</si>
  <si>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</si>
  <si>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</si>
  <si>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</si>
  <si>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</si>
  <si>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</si>
  <si>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</si>
  <si>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</si>
  <si>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</si>
  <si>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</si>
  <si>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</si>
  <si>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</si>
  <si>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</si>
  <si>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</si>
  <si>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</si>
  <si>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</si>
  <si>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</si>
  <si>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</si>
  <si>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</si>
  <si>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</si>
  <si>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</si>
  <si>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</si>
  <si>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</si>
  <si>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</si>
  <si>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</si>
  <si>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</si>
  <si>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</si>
  <si>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</si>
  <si>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</si>
  <si>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</si>
  <si>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</si>
  <si>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</si>
  <si>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RU000A1003A4</t>
  </si>
  <si>
    <t>RU000A100FE5</t>
  </si>
  <si>
    <t>RU000A0JVA10</t>
  </si>
  <si>
    <t>RU000A0JVWJ6</t>
  </si>
  <si>
    <t>RU000A0ZYQU5</t>
  </si>
  <si>
    <t>RU000A102598</t>
  </si>
  <si>
    <t>RU000A101PJ1</t>
  </si>
  <si>
    <t>RU000A0ZYC98</t>
  </si>
  <si>
    <t>RU000A0ZYML3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</si>
  <si>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</si>
  <si>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</si>
  <si>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</si>
  <si>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</si>
  <si>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</si>
  <si>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</si>
  <si>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</si>
  <si>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</si>
  <si>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</si>
  <si>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</si>
  <si>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</si>
  <si>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</si>
  <si>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</si>
  <si>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</si>
  <si>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</si>
  <si>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</si>
  <si>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</si>
  <si>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</si>
  <si>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</si>
  <si>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</si>
  <si>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</si>
  <si>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</si>
  <si>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</si>
  <si>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</si>
  <si>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</si>
  <si>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</si>
  <si>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</si>
  <si>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</si>
  <si>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</si>
  <si>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</si>
  <si>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</si>
  <si>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</si>
  <si>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</si>
  <si>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</si>
  <si>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</si>
  <si>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</si>
  <si>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</si>
  <si>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</si>
  <si>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</si>
  <si>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</si>
  <si>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</si>
  <si>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</si>
  <si>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</si>
  <si>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</si>
  <si>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</si>
  <si>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</si>
  <si>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</si>
  <si>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</si>
  <si>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</si>
  <si>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</si>
  <si>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</si>
  <si>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</si>
  <si>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</si>
  <si>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</si>
  <si>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</si>
  <si>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</si>
  <si>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</si>
  <si>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</si>
  <si>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</si>
  <si>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</si>
  <si>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</si>
  <si>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</si>
  <si>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</si>
  <si>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</si>
  <si>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</si>
  <si>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</si>
  <si>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</si>
  <si>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</si>
  <si>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</si>
  <si>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</si>
  <si>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</si>
  <si>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</si>
  <si>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</si>
  <si>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</si>
  <si>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</si>
  <si>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</si>
  <si>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</si>
  <si>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</si>
  <si>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</si>
  <si>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</si>
  <si>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</si>
  <si>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</si>
  <si>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</si>
  <si>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</si>
  <si>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</si>
  <si>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</si>
  <si>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</si>
  <si>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</si>
  <si>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</si>
  <si>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</si>
  <si>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</si>
  <si>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</si>
  <si>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</si>
  <si>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</si>
  <si>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</si>
  <si>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</si>
  <si>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</si>
  <si>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</si>
  <si>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</si>
  <si>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</si>
  <si>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</si>
  <si>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</si>
  <si>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</si>
  <si>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</si>
  <si>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</si>
  <si>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</si>
  <si>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</si>
  <si>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</si>
  <si>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</si>
  <si>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</si>
  <si>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</si>
  <si>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</si>
  <si>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</si>
  <si>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</si>
  <si>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</si>
  <si>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</si>
  <si>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</si>
  <si>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</si>
  <si>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</si>
  <si>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</si>
  <si>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</si>
  <si>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</si>
  <si>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</si>
  <si>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</si>
  <si>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</si>
  <si>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</si>
  <si>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</si>
  <si>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</si>
  <si>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</si>
  <si>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</si>
  <si>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</si>
  <si>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</si>
  <si>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</si>
  <si>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</si>
  <si>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</si>
  <si>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</si>
  <si>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</si>
  <si>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</si>
  <si>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</si>
  <si>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</si>
  <si>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</si>
  <si>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</si>
  <si>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</si>
  <si>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</si>
  <si>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</si>
  <si>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</si>
  <si>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</si>
  <si>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</si>
  <si>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</si>
  <si>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</si>
  <si>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</si>
  <si>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</si>
  <si>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</si>
  <si>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</si>
  <si>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</si>
  <si>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</si>
  <si>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</si>
  <si>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</si>
  <si>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</si>
  <si>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</si>
  <si>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</si>
  <si>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</si>
  <si>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</si>
  <si>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</si>
  <si>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</si>
  <si>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</si>
  <si>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</si>
  <si>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</si>
  <si>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</si>
  <si>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</si>
  <si>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</si>
  <si>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</si>
  <si>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</si>
  <si>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</si>
  <si>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</si>
  <si>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</si>
  <si>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</si>
  <si>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</si>
  <si>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</si>
  <si>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</si>
  <si>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</si>
  <si>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</si>
  <si>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</si>
  <si>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</si>
  <si>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</si>
  <si>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</si>
  <si>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</si>
  <si>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</si>
  <si>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</si>
  <si>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</si>
  <si>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</si>
  <si>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</si>
  <si>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</si>
  <si>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</si>
  <si>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</si>
  <si>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</si>
  <si>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</si>
  <si>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</si>
  <si>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</si>
  <si>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</si>
  <si>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</si>
  <si>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</si>
  <si>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</si>
  <si>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</si>
  <si>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</si>
  <si>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</si>
  <si>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</si>
  <si>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</si>
  <si>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</si>
  <si>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</si>
  <si>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</si>
  <si>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</si>
  <si>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</si>
  <si>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</si>
  <si>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</si>
  <si>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</si>
  <si>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</si>
  <si>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</si>
  <si>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</si>
  <si>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</si>
  <si>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</si>
  <si>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</si>
  <si>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</si>
  <si>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</si>
  <si>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</si>
  <si>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</si>
  <si>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</si>
  <si>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</si>
  <si>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</si>
  <si>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</si>
  <si>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</si>
  <si>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</si>
  <si>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</si>
  <si>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</si>
  <si>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</si>
  <si>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</si>
  <si>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</si>
  <si>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</si>
  <si>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</si>
  <si>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</si>
  <si>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</si>
  <si>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</si>
  <si>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</si>
  <si>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</si>
  <si>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</si>
  <si>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</si>
  <si>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</si>
  <si>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</si>
  <si>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</si>
  <si>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</si>
  <si>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</si>
  <si>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</si>
  <si>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</si>
  <si>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</si>
  <si>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</si>
  <si>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</si>
  <si>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</si>
  <si>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</si>
  <si>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</si>
  <si>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</si>
  <si>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</si>
  <si>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</si>
  <si>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</si>
  <si>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</si>
  <si>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</si>
  <si>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</si>
  <si>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</si>
  <si>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</si>
  <si>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</si>
  <si>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</si>
  <si>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</si>
  <si>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</si>
  <si>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</si>
  <si>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</si>
  <si>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</si>
  <si>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</si>
  <si>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</si>
  <si>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</si>
  <si>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</si>
  <si>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</si>
  <si>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</si>
  <si>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</si>
  <si>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</si>
  <si>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</si>
  <si>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</si>
  <si>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</si>
  <si>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</si>
  <si>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</si>
  <si>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</si>
  <si>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</si>
  <si>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</si>
  <si>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</si>
  <si>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</si>
  <si>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</si>
  <si>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</si>
  <si>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</si>
  <si>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</si>
  <si>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</si>
  <si>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</si>
  <si>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</si>
  <si>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</si>
  <si>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</si>
  <si>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</si>
  <si>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</si>
  <si>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</si>
  <si>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</si>
  <si>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</si>
  <si>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</si>
  <si>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</si>
  <si>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</si>
  <si>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</si>
  <si>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</si>
  <si>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</si>
  <si>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</si>
  <si>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</si>
  <si>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</si>
  <si>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</si>
  <si>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</si>
  <si>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</si>
  <si>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</si>
  <si>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</si>
  <si>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</si>
  <si>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</si>
  <si>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</si>
  <si>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</si>
  <si>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</si>
  <si>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</si>
  <si>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</si>
  <si>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</si>
  <si>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</si>
  <si>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</si>
  <si>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</si>
  <si>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</si>
  <si>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</si>
  <si>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</si>
  <si>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</si>
  <si>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</si>
  <si>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</si>
  <si>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</si>
  <si>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</si>
  <si>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</si>
  <si>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</si>
  <si>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</si>
  <si>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</si>
  <si>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</si>
  <si>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</si>
  <si>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</si>
  <si>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</si>
  <si>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</si>
  <si>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</si>
  <si>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</si>
  <si>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</si>
  <si>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</si>
  <si>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</si>
  <si>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</si>
  <si>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</si>
  <si>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</si>
  <si>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</si>
  <si>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</si>
  <si>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</si>
  <si>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</si>
  <si>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</si>
  <si>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</si>
  <si>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</si>
  <si>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RU000A0JT940</t>
  </si>
  <si>
    <t>RU000A0JTYN8</t>
  </si>
  <si>
    <t>RU000A101MG4</t>
  </si>
  <si>
    <t>RU000A0JTM51</t>
  </si>
  <si>
    <t>RU000A1008J4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</si>
  <si>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</si>
  <si>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</si>
  <si>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</si>
  <si>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</si>
  <si>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</si>
  <si>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</si>
  <si>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</si>
  <si>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</si>
  <si>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</si>
  <si>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</si>
  <si>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</si>
  <si>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</si>
  <si>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</si>
  <si>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</si>
  <si>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</si>
  <si>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</si>
  <si>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</si>
  <si>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</si>
  <si>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</si>
  <si>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</si>
  <si>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</si>
  <si>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</si>
  <si>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</si>
  <si>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</si>
  <si>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</si>
  <si>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</si>
  <si>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</si>
  <si>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</si>
  <si>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</si>
  <si>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</si>
  <si>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</si>
  <si>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</si>
  <si>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</si>
  <si>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</si>
  <si>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</si>
  <si>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</si>
  <si>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</si>
  <si>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</si>
  <si>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</si>
  <si>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</si>
  <si>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</si>
  <si>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</si>
  <si>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</si>
  <si>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</si>
  <si>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</si>
  <si>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</si>
  <si>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</si>
  <si>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</si>
  <si>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</si>
  <si>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</si>
  <si>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</si>
  <si>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</si>
  <si>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</si>
  <si>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</si>
  <si>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</si>
  <si>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</si>
  <si>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</si>
  <si>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</si>
  <si>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</si>
  <si>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</si>
  <si>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</si>
  <si>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</si>
  <si>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</si>
  <si>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</si>
  <si>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</si>
  <si>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</si>
  <si>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</si>
  <si>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</si>
  <si>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</si>
  <si>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</si>
  <si>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</si>
  <si>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</si>
  <si>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</si>
  <si>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</si>
  <si>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</si>
  <si>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</si>
  <si>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</si>
  <si>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</si>
  <si>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</si>
  <si>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</si>
  <si>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</si>
  <si>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</si>
  <si>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</si>
  <si>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</si>
  <si>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</si>
  <si>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</si>
  <si>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</si>
  <si>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</si>
  <si>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</si>
  <si>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</si>
  <si>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</si>
  <si>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</si>
  <si>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</si>
  <si>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</si>
  <si>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</si>
  <si>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</si>
  <si>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</si>
  <si>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</si>
  <si>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</si>
  <si>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</si>
  <si>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</si>
  <si>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</si>
  <si>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</si>
  <si>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</si>
  <si>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</si>
  <si>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</si>
  <si>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</si>
  <si>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</si>
  <si>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</si>
  <si>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</si>
  <si>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</si>
  <si>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</si>
  <si>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</si>
  <si>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</si>
  <si>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</si>
  <si>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</si>
  <si>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</si>
  <si>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</si>
  <si>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</si>
  <si>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</si>
  <si>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</si>
  <si>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</si>
  <si>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</si>
  <si>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</si>
  <si>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</si>
  <si>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</si>
  <si>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</si>
  <si>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</si>
  <si>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</si>
  <si>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</si>
  <si>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</si>
  <si>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</si>
  <si>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</si>
  <si>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</si>
  <si>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</si>
  <si>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</si>
  <si>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</si>
  <si>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</si>
  <si>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</si>
  <si>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</si>
  <si>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</si>
  <si>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</si>
  <si>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</si>
  <si>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</si>
  <si>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</si>
  <si>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</si>
  <si>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</si>
  <si>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</si>
  <si>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</si>
  <si>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</si>
  <si>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</si>
  <si>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</si>
  <si>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</si>
  <si>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</si>
  <si>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</si>
  <si>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</si>
  <si>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</si>
  <si>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</si>
  <si>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</si>
  <si>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</si>
  <si>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</si>
  <si>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</si>
  <si>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</si>
  <si>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</si>
  <si>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</si>
  <si>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</si>
  <si>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</si>
  <si>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</si>
  <si>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</si>
  <si>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</si>
  <si>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</si>
  <si>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</si>
  <si>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</si>
  <si>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</si>
  <si>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</si>
  <si>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</si>
  <si>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</si>
  <si>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</si>
  <si>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</si>
  <si>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</si>
  <si>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</si>
  <si>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</si>
  <si>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</si>
  <si>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</si>
  <si>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</si>
  <si>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</si>
  <si>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</si>
  <si>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</si>
  <si>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</si>
  <si>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</si>
  <si>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</si>
  <si>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</si>
  <si>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</si>
  <si>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</si>
  <si>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</si>
  <si>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</si>
  <si>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</si>
  <si>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</si>
  <si>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</si>
  <si>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</si>
  <si>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</si>
  <si>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</si>
  <si>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</si>
  <si>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</si>
  <si>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</si>
  <si>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</si>
  <si>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</si>
  <si>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</si>
  <si>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</si>
  <si>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</si>
  <si>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</si>
  <si>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</si>
  <si>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</si>
  <si>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</si>
  <si>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</si>
  <si>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</si>
  <si>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</si>
  <si>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</si>
  <si>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</si>
  <si>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</si>
  <si>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</si>
  <si>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</si>
  <si>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</si>
  <si>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</si>
  <si>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</si>
  <si>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</si>
  <si>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</si>
  <si>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</si>
  <si>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</si>
  <si>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</si>
  <si>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</si>
  <si>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</si>
  <si>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</si>
  <si>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</si>
  <si>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</si>
  <si>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</si>
  <si>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</si>
  <si>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</si>
  <si>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</si>
  <si>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</si>
  <si>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</si>
  <si>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</si>
  <si>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</si>
  <si>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</si>
  <si>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</si>
  <si>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</si>
  <si>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</si>
  <si>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</si>
  <si>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RU000A102UU6</t>
  </si>
  <si>
    <t>облигации ПАО "Магнит" 4B02-02-60525-P-002P</t>
  </si>
  <si>
    <t>RU000A101MC3</t>
  </si>
  <si>
    <t>облигации ВЭБ.РФ 4B02-117-00004-T-001P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</si>
  <si>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</si>
  <si>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</si>
  <si>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</si>
  <si>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</si>
  <si>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</si>
  <si>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</si>
  <si>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RU000A102UY8</t>
  </si>
  <si>
    <t>оплата комиссий по сделкам Т+ (продажа акций ПАО Роснефть 1-02-00122-A)</t>
  </si>
  <si>
    <t>оплата комиссий по сделкам Т+ (продажа акций ПАО ММК 1-03-00078-A)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</si>
  <si>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</si>
  <si>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</si>
  <si>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</si>
  <si>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</si>
  <si>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АО "Россельхозбанк" 4B021503349B001P</t>
  </si>
  <si>
    <t>RU000A101129</t>
  </si>
  <si>
    <t>частичное погашение номинала облигации АО "БСК" 4B02-01-01068-K-001P</t>
  </si>
  <si>
    <t>облигации федерального займа РФ 26235RMFS</t>
  </si>
  <si>
    <t>RU000A1028E3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</si>
  <si>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</si>
  <si>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</si>
  <si>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</si>
  <si>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</si>
  <si>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1027402166835</t>
  </si>
  <si>
    <t>акции обыкновенные ПАО "Магнитогорский металлургический комбинат"</t>
  </si>
  <si>
    <t>ПАО "Магнитогорский металлургический комбинат"</t>
  </si>
  <si>
    <t>облигации ОАО "РЖД" 4-41-65045-D</t>
  </si>
  <si>
    <t>RU000A0JX1S1</t>
  </si>
  <si>
    <t>облигации ПАО Сбербанк 4B02-370-01481-B-001P</t>
  </si>
  <si>
    <t>RU000A102CU4</t>
  </si>
  <si>
    <t>Российский сельскохозяйственный банк (АО)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</si>
  <si>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</si>
  <si>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</si>
  <si>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</si>
  <si>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</si>
  <si>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RU000A1046G0</t>
  </si>
  <si>
    <t>облигации федерального займа РФ 26238RMFS</t>
  </si>
  <si>
    <t>RU000A1038V6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</si>
  <si>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</si>
  <si>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</si>
  <si>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</si>
  <si>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</si>
  <si>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</si>
  <si>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</si>
  <si>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</si>
  <si>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</si>
  <si>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ВЭБ.РФ 4B02-116-00004-T-001P</t>
  </si>
  <si>
    <t>Государственная корпорация развития "ВЭБ.РФ"</t>
  </si>
  <si>
    <t>облигации Банк ВТБ ПАО 4B02-252-01000-B-001P</t>
  </si>
  <si>
    <t>Банк ВТБ ПАО</t>
  </si>
  <si>
    <t>облигации  ВЭБ.РФ 4B02-227-00004-T-001P</t>
  </si>
  <si>
    <t>облигации ПАО "НК "Роснефть" 4-08-00122-A</t>
  </si>
  <si>
    <t>RU000A0JTS22</t>
  </si>
  <si>
    <t>42003810800470000033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</si>
  <si>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</si>
  <si>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</si>
  <si>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</si>
  <si>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</si>
  <si>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</si>
  <si>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</si>
  <si>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</si>
  <si>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42003810400470000562</t>
  </si>
  <si>
    <t>42004810900470000197</t>
  </si>
  <si>
    <t>42004810067000005075</t>
  </si>
  <si>
    <t>начисление дивидендов (акции обыкновенные ПАО "Сургутнефтегаз" 2-01-00155-A)</t>
  </si>
  <si>
    <t>оплата комиссий по сделкам Т+ (покупка облигаций  24021RMFS)</t>
  </si>
  <si>
    <t>Состав инвестиционного портфеля фонда по обязательному пенсионному страхованию на 31.08.2022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</si>
  <si>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</si>
  <si>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</si>
  <si>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</si>
  <si>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</si>
  <si>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</si>
  <si>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</si>
  <si>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</si>
  <si>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</si>
  <si>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RU000A1048A9</t>
  </si>
  <si>
    <t>облигации  ООО «Брусника. Строительство и девелопмент» 4B02-01-00492-R-002P</t>
  </si>
  <si>
    <t>Общество с ограниченной ответственностью «Брусника. Строительство и девелопмент»</t>
  </si>
  <si>
    <t>1186658052470</t>
  </si>
  <si>
    <t>Публичное акционерное общество  "ПОЛЮС"</t>
  </si>
  <si>
    <t>акции обыкновенные ПАО "ПОЛЮС" 1-01-55192-E</t>
  </si>
  <si>
    <t xml:space="preserve"> 1068400002990</t>
  </si>
  <si>
    <t>40701810300470000034</t>
  </si>
  <si>
    <t>ПАО "ФСК ЕЭС"</t>
  </si>
  <si>
    <t>ПАО АФК "Система"</t>
  </si>
  <si>
    <t>ПАО "МТС"</t>
  </si>
  <si>
    <t>АО ХК "Новотранс"</t>
  </si>
  <si>
    <t>Минфин России</t>
  </si>
  <si>
    <t xml:space="preserve">начисленный процентный доход по подтверждению №52 от 29.08.2022 к Генеральному соглашению №М61-4785/2016 от 15.02.2016 о порядке поддержания МНО на счетах </t>
  </si>
  <si>
    <t>оплата комиссий по сделкам Т+ (покупка акций ПАО Газпром 1-02-00028-A)</t>
  </si>
  <si>
    <t>оплата комиссий по сделкам Т+ (продажа облигаций федерального займа 26222RMFS )</t>
  </si>
  <si>
    <t>Состав средств пенсионных резервов фонда на 31.08.2022</t>
  </si>
  <si>
    <t>Банк ВТБ (ПАО)</t>
  </si>
  <si>
    <t>42004810243240000017</t>
  </si>
  <si>
    <t>42004810543240000018</t>
  </si>
  <si>
    <t>42004810243240000020</t>
  </si>
  <si>
    <t>Правительство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</si>
</sst>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02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5"/>
  <sheetViews>
    <sheetView tabSelected="1" zoomScale="80" zoomScaleNormal="80" workbookViewId="0">
      <selection activeCell="I16" sqref="I16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8.5703125" style="3" customWidth="1"/>
    <col min="9" max="9" width="18.85546875" style="3" customWidth="1"/>
    <col min="10" max="10" width="18.28515625" style="3" customWidth="1"/>
    <col min="11" max="16384" width="9.140625" style="3"/>
  </cols>
  <sheetData>
    <row r="1" spans="1:7" ht="33.75" customHeight="1" x14ac:dyDescent="0.25">
      <c r="A1" s="98" t="s">
        <v>765</v>
      </c>
      <c r="B1" s="99"/>
      <c r="C1" s="99"/>
      <c r="D1" s="99"/>
      <c r="E1" s="99"/>
      <c r="F1" s="99"/>
      <c r="G1" s="99"/>
    </row>
    <row r="2" spans="1:7" ht="18.75" x14ac:dyDescent="0.3">
      <c r="A2" s="4"/>
      <c r="B2" s="4"/>
      <c r="C2" s="4"/>
    </row>
    <row r="3" spans="1:7" x14ac:dyDescent="0.25">
      <c r="A3" s="3" t="s">
        <v>486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310</v>
      </c>
      <c r="B5" s="25" t="s">
        <v>188</v>
      </c>
      <c r="C5" s="25" t="s">
        <v>189</v>
      </c>
      <c r="D5" s="25" t="s">
        <v>556</v>
      </c>
      <c r="E5" s="39">
        <v>15668</v>
      </c>
      <c r="F5" s="7">
        <v>14888046.960000001</v>
      </c>
      <c r="G5" s="8">
        <f t="shared" ref="G5:G36" si="0">F5/$F$275</f>
        <v>2.8377231001993097E-3</v>
      </c>
    </row>
    <row r="6" spans="1:7" x14ac:dyDescent="0.25">
      <c r="A6" s="25" t="s">
        <v>700</v>
      </c>
      <c r="B6" s="25" t="s">
        <v>152</v>
      </c>
      <c r="C6" s="25" t="s">
        <v>153</v>
      </c>
      <c r="D6" s="25" t="s">
        <v>701</v>
      </c>
      <c r="E6" s="39">
        <v>11101</v>
      </c>
      <c r="F6" s="7">
        <v>10375771.67</v>
      </c>
      <c r="G6" s="8">
        <f t="shared" si="0"/>
        <v>1.977664836056681E-3</v>
      </c>
    </row>
    <row r="7" spans="1:7" x14ac:dyDescent="0.25">
      <c r="A7" s="65" t="s">
        <v>478</v>
      </c>
      <c r="B7" s="65" t="s">
        <v>275</v>
      </c>
      <c r="C7" s="65" t="s">
        <v>276</v>
      </c>
      <c r="D7" s="65" t="s">
        <v>57</v>
      </c>
      <c r="E7" s="39">
        <v>4000</v>
      </c>
      <c r="F7" s="7">
        <v>3999600</v>
      </c>
      <c r="G7" s="8">
        <f t="shared" si="0"/>
        <v>7.6234024127212719E-4</v>
      </c>
    </row>
    <row r="8" spans="1:7" x14ac:dyDescent="0.25">
      <c r="A8" s="47" t="s">
        <v>595</v>
      </c>
      <c r="B8" s="47" t="s">
        <v>275</v>
      </c>
      <c r="C8" s="47" t="s">
        <v>276</v>
      </c>
      <c r="D8" s="47" t="s">
        <v>596</v>
      </c>
      <c r="E8" s="39">
        <v>986</v>
      </c>
      <c r="F8" s="7">
        <v>984052.29</v>
      </c>
      <c r="G8" s="8">
        <f t="shared" si="0"/>
        <v>1.8756442148789611E-4</v>
      </c>
    </row>
    <row r="9" spans="1:7" x14ac:dyDescent="0.25">
      <c r="A9" s="25" t="s">
        <v>477</v>
      </c>
      <c r="B9" s="25" t="s">
        <v>275</v>
      </c>
      <c r="C9" s="25" t="s">
        <v>276</v>
      </c>
      <c r="D9" s="25" t="s">
        <v>56</v>
      </c>
      <c r="E9" s="39">
        <v>49172</v>
      </c>
      <c r="F9" s="7">
        <v>48464906.640000001</v>
      </c>
      <c r="G9" s="8">
        <f t="shared" si="0"/>
        <v>9.2376109163838181E-3</v>
      </c>
    </row>
    <row r="10" spans="1:7" ht="30" x14ac:dyDescent="0.25">
      <c r="A10" s="67" t="s">
        <v>354</v>
      </c>
      <c r="B10" s="67" t="s">
        <v>230</v>
      </c>
      <c r="C10" s="67" t="s">
        <v>231</v>
      </c>
      <c r="D10" s="67" t="s">
        <v>101</v>
      </c>
      <c r="E10" s="39">
        <v>20000</v>
      </c>
      <c r="F10" s="7">
        <v>20308400</v>
      </c>
      <c r="G10" s="8">
        <f t="shared" si="0"/>
        <v>3.8708647254352604E-3</v>
      </c>
    </row>
    <row r="11" spans="1:7" x14ac:dyDescent="0.25">
      <c r="A11" s="47" t="s">
        <v>684</v>
      </c>
      <c r="B11" s="47" t="s">
        <v>152</v>
      </c>
      <c r="C11" s="47" t="s">
        <v>153</v>
      </c>
      <c r="D11" s="47" t="s">
        <v>683</v>
      </c>
      <c r="E11" s="39">
        <v>5000</v>
      </c>
      <c r="F11" s="7">
        <v>5028550</v>
      </c>
      <c r="G11" s="8">
        <f t="shared" si="0"/>
        <v>9.5846235129736846E-4</v>
      </c>
    </row>
    <row r="12" spans="1:7" ht="30" x14ac:dyDescent="0.25">
      <c r="A12" s="47" t="s">
        <v>306</v>
      </c>
      <c r="B12" s="47" t="s">
        <v>180</v>
      </c>
      <c r="C12" s="47" t="s">
        <v>181</v>
      </c>
      <c r="D12" s="47" t="s">
        <v>138</v>
      </c>
      <c r="E12" s="39">
        <v>22860</v>
      </c>
      <c r="F12" s="7">
        <v>22559581.649999999</v>
      </c>
      <c r="G12" s="8">
        <f t="shared" si="0"/>
        <v>4.2999492244372569E-3</v>
      </c>
    </row>
    <row r="13" spans="1:7" ht="30" x14ac:dyDescent="0.25">
      <c r="A13" s="25" t="s">
        <v>387</v>
      </c>
      <c r="B13" s="25" t="s">
        <v>259</v>
      </c>
      <c r="C13" s="25" t="s">
        <v>260</v>
      </c>
      <c r="D13" s="25" t="s">
        <v>52</v>
      </c>
      <c r="E13" s="39">
        <v>29997</v>
      </c>
      <c r="F13" s="7">
        <v>29583641.34</v>
      </c>
      <c r="G13" s="8">
        <f t="shared" si="0"/>
        <v>5.6387639456054791E-3</v>
      </c>
    </row>
    <row r="14" spans="1:7" ht="30" x14ac:dyDescent="0.25">
      <c r="A14" s="25" t="s">
        <v>388</v>
      </c>
      <c r="B14" s="25" t="s">
        <v>259</v>
      </c>
      <c r="C14" s="25" t="s">
        <v>260</v>
      </c>
      <c r="D14" s="25" t="s">
        <v>571</v>
      </c>
      <c r="E14" s="39">
        <v>67033</v>
      </c>
      <c r="F14" s="7">
        <v>66142801.759999998</v>
      </c>
      <c r="G14" s="8">
        <f t="shared" si="0"/>
        <v>1.2607090572090428E-2</v>
      </c>
    </row>
    <row r="15" spans="1:7" ht="30" x14ac:dyDescent="0.25">
      <c r="A15" s="25" t="s">
        <v>355</v>
      </c>
      <c r="B15" s="25" t="s">
        <v>230</v>
      </c>
      <c r="C15" s="25" t="s">
        <v>231</v>
      </c>
      <c r="D15" s="25" t="s">
        <v>102</v>
      </c>
      <c r="E15" s="39">
        <v>6630</v>
      </c>
      <c r="F15" s="7">
        <v>6724809</v>
      </c>
      <c r="G15" s="8">
        <f t="shared" si="0"/>
        <v>1.2817763065228953E-3</v>
      </c>
    </row>
    <row r="16" spans="1:7" ht="30" x14ac:dyDescent="0.25">
      <c r="A16" s="65" t="s">
        <v>361</v>
      </c>
      <c r="B16" s="65" t="s">
        <v>230</v>
      </c>
      <c r="C16" s="65" t="s">
        <v>231</v>
      </c>
      <c r="D16" s="65" t="s">
        <v>104</v>
      </c>
      <c r="E16" s="39">
        <v>2</v>
      </c>
      <c r="F16" s="7">
        <v>2039.29</v>
      </c>
      <c r="G16" s="8">
        <f t="shared" si="0"/>
        <v>3.8869707736369542E-7</v>
      </c>
    </row>
    <row r="17" spans="1:7" ht="30" x14ac:dyDescent="0.25">
      <c r="A17" s="25" t="s">
        <v>297</v>
      </c>
      <c r="B17" s="25" t="s">
        <v>168</v>
      </c>
      <c r="C17" s="25" t="s">
        <v>169</v>
      </c>
      <c r="D17" s="25" t="s">
        <v>107</v>
      </c>
      <c r="E17" s="39">
        <v>1259</v>
      </c>
      <c r="F17" s="7">
        <v>1254029.83</v>
      </c>
      <c r="G17" s="8">
        <f t="shared" si="0"/>
        <v>2.3902325311647281E-4</v>
      </c>
    </row>
    <row r="18" spans="1:7" ht="30" x14ac:dyDescent="0.25">
      <c r="A18" s="25" t="s">
        <v>298</v>
      </c>
      <c r="B18" s="25" t="s">
        <v>168</v>
      </c>
      <c r="C18" s="25" t="s">
        <v>169</v>
      </c>
      <c r="D18" s="25" t="s">
        <v>535</v>
      </c>
      <c r="E18" s="39">
        <v>270</v>
      </c>
      <c r="F18" s="7">
        <v>270124.2</v>
      </c>
      <c r="G18" s="8">
        <f t="shared" si="0"/>
        <v>5.1486785628922975E-5</v>
      </c>
    </row>
    <row r="19" spans="1:7" ht="30" x14ac:dyDescent="0.25">
      <c r="A19" s="25" t="s">
        <v>357</v>
      </c>
      <c r="B19" s="25" t="s">
        <v>230</v>
      </c>
      <c r="C19" s="25" t="s">
        <v>231</v>
      </c>
      <c r="D19" s="73" t="s">
        <v>103</v>
      </c>
      <c r="E19" s="39">
        <v>53130</v>
      </c>
      <c r="F19" s="7">
        <v>54122468.399999999</v>
      </c>
      <c r="G19" s="8">
        <f t="shared" si="0"/>
        <v>1.0315965501124881E-2</v>
      </c>
    </row>
    <row r="20" spans="1:7" ht="30" x14ac:dyDescent="0.25">
      <c r="A20" s="25" t="s">
        <v>362</v>
      </c>
      <c r="B20" s="25" t="s">
        <v>230</v>
      </c>
      <c r="C20" s="25" t="s">
        <v>231</v>
      </c>
      <c r="D20" s="33" t="s">
        <v>532</v>
      </c>
      <c r="E20" s="39">
        <v>18</v>
      </c>
      <c r="F20" s="7">
        <v>18370.439999999999</v>
      </c>
      <c r="G20" s="8">
        <f t="shared" si="0"/>
        <v>3.5014815636251463E-6</v>
      </c>
    </row>
    <row r="21" spans="1:7" ht="15" customHeight="1" x14ac:dyDescent="0.25">
      <c r="A21" s="25" t="s">
        <v>38</v>
      </c>
      <c r="B21" s="25" t="s">
        <v>152</v>
      </c>
      <c r="C21" s="25" t="s">
        <v>153</v>
      </c>
      <c r="D21" s="25" t="s">
        <v>119</v>
      </c>
      <c r="E21" s="39">
        <v>41337</v>
      </c>
      <c r="F21" s="7">
        <v>41711926.590000004</v>
      </c>
      <c r="G21" s="8">
        <f t="shared" si="0"/>
        <v>7.9504650916456289E-3</v>
      </c>
    </row>
    <row r="22" spans="1:7" x14ac:dyDescent="0.25">
      <c r="A22" s="25" t="s">
        <v>39</v>
      </c>
      <c r="B22" s="25" t="s">
        <v>152</v>
      </c>
      <c r="C22" s="25" t="s">
        <v>153</v>
      </c>
      <c r="D22" s="65" t="s">
        <v>120</v>
      </c>
      <c r="E22" s="39">
        <v>32000</v>
      </c>
      <c r="F22" s="7">
        <v>33535680</v>
      </c>
      <c r="G22" s="8">
        <f t="shared" si="0"/>
        <v>6.3920387994861605E-3</v>
      </c>
    </row>
    <row r="23" spans="1:7" ht="30" x14ac:dyDescent="0.25">
      <c r="A23" s="25" t="s">
        <v>372</v>
      </c>
      <c r="B23" s="25" t="s">
        <v>240</v>
      </c>
      <c r="C23" s="25" t="s">
        <v>241</v>
      </c>
      <c r="D23" s="57" t="s">
        <v>126</v>
      </c>
      <c r="E23" s="39">
        <v>425</v>
      </c>
      <c r="F23" s="7">
        <v>433682.75</v>
      </c>
      <c r="G23" s="8">
        <f t="shared" si="0"/>
        <v>8.2661719239563862E-5</v>
      </c>
    </row>
    <row r="24" spans="1:7" x14ac:dyDescent="0.25">
      <c r="A24" s="73" t="s">
        <v>41</v>
      </c>
      <c r="B24" s="73" t="s">
        <v>152</v>
      </c>
      <c r="C24" s="73" t="s">
        <v>153</v>
      </c>
      <c r="D24" s="73" t="s">
        <v>82</v>
      </c>
      <c r="E24" s="39">
        <v>88421</v>
      </c>
      <c r="F24" s="7">
        <v>135425989.41</v>
      </c>
      <c r="G24" s="8">
        <f t="shared" si="0"/>
        <v>2.5812751635497535E-2</v>
      </c>
    </row>
    <row r="25" spans="1:7" ht="30" x14ac:dyDescent="0.25">
      <c r="A25" s="25" t="s">
        <v>296</v>
      </c>
      <c r="B25" s="25" t="s">
        <v>168</v>
      </c>
      <c r="C25" s="25" t="s">
        <v>169</v>
      </c>
      <c r="D25" s="25" t="s">
        <v>534</v>
      </c>
      <c r="E25" s="39">
        <v>225</v>
      </c>
      <c r="F25" s="7">
        <v>220379.22</v>
      </c>
      <c r="G25" s="8">
        <f t="shared" si="0"/>
        <v>4.2005187455286328E-5</v>
      </c>
    </row>
    <row r="26" spans="1:7" ht="30" x14ac:dyDescent="0.25">
      <c r="A26" s="25" t="s">
        <v>337</v>
      </c>
      <c r="B26" s="25" t="s">
        <v>216</v>
      </c>
      <c r="C26" s="25" t="s">
        <v>217</v>
      </c>
      <c r="D26" s="25" t="s">
        <v>533</v>
      </c>
      <c r="E26" s="39">
        <v>2490</v>
      </c>
      <c r="F26" s="7">
        <v>2550135.5699999998</v>
      </c>
      <c r="G26" s="8">
        <f t="shared" si="0"/>
        <v>4.8606634806241456E-4</v>
      </c>
    </row>
    <row r="27" spans="1:7" ht="30" x14ac:dyDescent="0.25">
      <c r="A27" s="25" t="s">
        <v>338</v>
      </c>
      <c r="B27" s="25" t="s">
        <v>216</v>
      </c>
      <c r="C27" s="25" t="s">
        <v>217</v>
      </c>
      <c r="D27" s="25" t="s">
        <v>73</v>
      </c>
      <c r="E27" s="39">
        <v>34629</v>
      </c>
      <c r="F27" s="7">
        <v>33886900.530000001</v>
      </c>
      <c r="G27" s="8">
        <f t="shared" si="0"/>
        <v>6.4589828797891723E-3</v>
      </c>
    </row>
    <row r="28" spans="1:7" ht="30" x14ac:dyDescent="0.25">
      <c r="A28" s="25" t="s">
        <v>324</v>
      </c>
      <c r="B28" s="25" t="s">
        <v>202</v>
      </c>
      <c r="C28" s="25" t="s">
        <v>203</v>
      </c>
      <c r="D28" s="25" t="s">
        <v>536</v>
      </c>
      <c r="E28" s="39">
        <v>742</v>
      </c>
      <c r="F28" s="7">
        <v>758353.68</v>
      </c>
      <c r="G28" s="8">
        <f t="shared" si="0"/>
        <v>1.4454533637883927E-4</v>
      </c>
    </row>
    <row r="29" spans="1:7" ht="30" x14ac:dyDescent="0.25">
      <c r="A29" s="25" t="s">
        <v>743</v>
      </c>
      <c r="B29" s="25" t="s">
        <v>259</v>
      </c>
      <c r="C29" s="25" t="s">
        <v>260</v>
      </c>
      <c r="D29" s="25" t="s">
        <v>744</v>
      </c>
      <c r="E29" s="39">
        <v>1455</v>
      </c>
      <c r="F29" s="7">
        <v>1532290.7</v>
      </c>
      <c r="G29" s="8">
        <f t="shared" si="0"/>
        <v>2.9206092157641676E-4</v>
      </c>
    </row>
    <row r="30" spans="1:7" x14ac:dyDescent="0.25">
      <c r="A30" s="25" t="s">
        <v>607</v>
      </c>
      <c r="B30" s="25" t="s">
        <v>152</v>
      </c>
      <c r="C30" s="25" t="s">
        <v>153</v>
      </c>
      <c r="D30" s="25" t="s">
        <v>603</v>
      </c>
      <c r="E30" s="39">
        <v>13000</v>
      </c>
      <c r="F30" s="7">
        <v>12480520</v>
      </c>
      <c r="G30" s="8">
        <f t="shared" si="0"/>
        <v>2.3788385408544874E-3</v>
      </c>
    </row>
    <row r="31" spans="1:7" ht="30" x14ac:dyDescent="0.25">
      <c r="A31" s="47" t="s">
        <v>340</v>
      </c>
      <c r="B31" s="47" t="s">
        <v>216</v>
      </c>
      <c r="C31" s="47" t="s">
        <v>217</v>
      </c>
      <c r="D31" s="47" t="s">
        <v>549</v>
      </c>
      <c r="E31" s="39">
        <v>7087</v>
      </c>
      <c r="F31" s="7">
        <v>7096570.4299999997</v>
      </c>
      <c r="G31" s="8">
        <f t="shared" si="0"/>
        <v>1.3526355670094117E-3</v>
      </c>
    </row>
    <row r="32" spans="1:7" x14ac:dyDescent="0.25">
      <c r="A32" s="25" t="s">
        <v>364</v>
      </c>
      <c r="B32" s="25" t="s">
        <v>236</v>
      </c>
      <c r="C32" s="25" t="s">
        <v>237</v>
      </c>
      <c r="D32" s="25" t="s">
        <v>540</v>
      </c>
      <c r="E32" s="39">
        <v>3030</v>
      </c>
      <c r="F32" s="7">
        <v>3009699</v>
      </c>
      <c r="G32" s="8">
        <f t="shared" si="0"/>
        <v>5.7366103155727572E-4</v>
      </c>
    </row>
    <row r="33" spans="1:7" x14ac:dyDescent="0.25">
      <c r="A33" s="25" t="s">
        <v>330</v>
      </c>
      <c r="B33" s="25" t="s">
        <v>212</v>
      </c>
      <c r="C33" s="9" t="s">
        <v>213</v>
      </c>
      <c r="D33" s="25" t="s">
        <v>545</v>
      </c>
      <c r="E33" s="39">
        <v>5000</v>
      </c>
      <c r="F33" s="7">
        <v>5003954.3499999996</v>
      </c>
      <c r="G33" s="8">
        <f t="shared" si="0"/>
        <v>9.5377431905533305E-4</v>
      </c>
    </row>
    <row r="34" spans="1:7" x14ac:dyDescent="0.25">
      <c r="A34" s="25" t="s">
        <v>377</v>
      </c>
      <c r="B34" s="25" t="s">
        <v>249</v>
      </c>
      <c r="C34" s="9" t="s">
        <v>250</v>
      </c>
      <c r="D34" s="25" t="s">
        <v>135</v>
      </c>
      <c r="E34" s="39">
        <v>20</v>
      </c>
      <c r="F34" s="7">
        <v>20787.599999999999</v>
      </c>
      <c r="G34" s="8">
        <f t="shared" si="0"/>
        <v>3.9622022200891265E-6</v>
      </c>
    </row>
    <row r="35" spans="1:7" x14ac:dyDescent="0.25">
      <c r="A35" s="25" t="s">
        <v>40</v>
      </c>
      <c r="B35" s="25" t="s">
        <v>152</v>
      </c>
      <c r="C35" s="67" t="s">
        <v>153</v>
      </c>
      <c r="D35" s="25" t="s">
        <v>121</v>
      </c>
      <c r="E35" s="39">
        <v>118984</v>
      </c>
      <c r="F35" s="7">
        <v>122621036.03</v>
      </c>
      <c r="G35" s="8">
        <f t="shared" si="0"/>
        <v>2.3372074755512652E-2</v>
      </c>
    </row>
    <row r="36" spans="1:7" ht="30" x14ac:dyDescent="0.25">
      <c r="A36" s="25" t="s">
        <v>356</v>
      </c>
      <c r="B36" s="25" t="s">
        <v>230</v>
      </c>
      <c r="C36" s="65" t="s">
        <v>231</v>
      </c>
      <c r="D36" s="25" t="s">
        <v>97</v>
      </c>
      <c r="E36" s="39">
        <v>65</v>
      </c>
      <c r="F36" s="7">
        <v>66421.009999999995</v>
      </c>
      <c r="G36" s="8">
        <f t="shared" si="0"/>
        <v>1.2660118209055497E-5</v>
      </c>
    </row>
    <row r="37" spans="1:7" x14ac:dyDescent="0.25">
      <c r="A37" s="25" t="s">
        <v>27</v>
      </c>
      <c r="B37" s="25" t="s">
        <v>152</v>
      </c>
      <c r="C37" s="25" t="s">
        <v>153</v>
      </c>
      <c r="D37" s="25" t="s">
        <v>108</v>
      </c>
      <c r="E37" s="39">
        <v>20176</v>
      </c>
      <c r="F37" s="7">
        <v>20201933.93</v>
      </c>
      <c r="G37" s="8">
        <f t="shared" ref="G37:G68" si="1">F37/$F$275</f>
        <v>3.8505718537753205E-3</v>
      </c>
    </row>
    <row r="38" spans="1:7" ht="30" x14ac:dyDescent="0.25">
      <c r="A38" s="25" t="s">
        <v>334</v>
      </c>
      <c r="B38" s="25" t="s">
        <v>216</v>
      </c>
      <c r="C38" s="25" t="s">
        <v>217</v>
      </c>
      <c r="D38" s="25" t="s">
        <v>563</v>
      </c>
      <c r="E38" s="39">
        <v>34526</v>
      </c>
      <c r="F38" s="7">
        <v>35024555.439999998</v>
      </c>
      <c r="G38" s="8">
        <f t="shared" si="1"/>
        <v>6.6758245936040083E-3</v>
      </c>
    </row>
    <row r="39" spans="1:7" x14ac:dyDescent="0.25">
      <c r="A39" s="25" t="s">
        <v>28</v>
      </c>
      <c r="B39" s="25" t="s">
        <v>152</v>
      </c>
      <c r="C39" s="25" t="s">
        <v>153</v>
      </c>
      <c r="D39" s="25" t="s">
        <v>109</v>
      </c>
      <c r="E39" s="39">
        <v>64584</v>
      </c>
      <c r="F39" s="7">
        <v>57619148.640000001</v>
      </c>
      <c r="G39" s="8">
        <f t="shared" si="1"/>
        <v>1.0982447163744413E-2</v>
      </c>
    </row>
    <row r="40" spans="1:7" ht="30" x14ac:dyDescent="0.25">
      <c r="A40" s="25" t="s">
        <v>383</v>
      </c>
      <c r="B40" s="25" t="s">
        <v>255</v>
      </c>
      <c r="C40" s="25" t="s">
        <v>256</v>
      </c>
      <c r="D40" s="25" t="s">
        <v>537</v>
      </c>
      <c r="E40" s="39">
        <v>865</v>
      </c>
      <c r="F40" s="7">
        <v>876539.1</v>
      </c>
      <c r="G40" s="8">
        <f t="shared" si="1"/>
        <v>1.670719644410574E-4</v>
      </c>
    </row>
    <row r="41" spans="1:7" ht="30" x14ac:dyDescent="0.25">
      <c r="A41" s="25" t="s">
        <v>336</v>
      </c>
      <c r="B41" s="25" t="s">
        <v>216</v>
      </c>
      <c r="C41" s="25" t="s">
        <v>217</v>
      </c>
      <c r="D41" s="25" t="s">
        <v>69</v>
      </c>
      <c r="E41" s="39">
        <v>63997</v>
      </c>
      <c r="F41" s="7">
        <v>63869006</v>
      </c>
      <c r="G41" s="8">
        <f t="shared" si="1"/>
        <v>1.2173695730535788E-2</v>
      </c>
    </row>
    <row r="42" spans="1:7" x14ac:dyDescent="0.25">
      <c r="A42" s="25" t="s">
        <v>365</v>
      </c>
      <c r="B42" s="25" t="s">
        <v>236</v>
      </c>
      <c r="C42" s="25" t="s">
        <v>237</v>
      </c>
      <c r="D42" s="25" t="s">
        <v>548</v>
      </c>
      <c r="E42" s="39">
        <v>13996</v>
      </c>
      <c r="F42" s="7">
        <v>14734443.960000001</v>
      </c>
      <c r="G42" s="8">
        <f t="shared" si="1"/>
        <v>2.8084457354428036E-3</v>
      </c>
    </row>
    <row r="43" spans="1:7" x14ac:dyDescent="0.25">
      <c r="A43" s="25" t="s">
        <v>29</v>
      </c>
      <c r="B43" s="25" t="s">
        <v>152</v>
      </c>
      <c r="C43" s="25" t="s">
        <v>153</v>
      </c>
      <c r="D43" s="25" t="s">
        <v>110</v>
      </c>
      <c r="E43" s="39">
        <v>11900</v>
      </c>
      <c r="F43" s="7">
        <v>11452203</v>
      </c>
      <c r="G43" s="8">
        <f t="shared" si="1"/>
        <v>2.1828370832376685E-3</v>
      </c>
    </row>
    <row r="44" spans="1:7" ht="30" x14ac:dyDescent="0.25">
      <c r="A44" s="25" t="s">
        <v>358</v>
      </c>
      <c r="B44" s="25" t="s">
        <v>230</v>
      </c>
      <c r="C44" s="25" t="s">
        <v>231</v>
      </c>
      <c r="D44" s="25" t="s">
        <v>98</v>
      </c>
      <c r="E44" s="39">
        <v>129285</v>
      </c>
      <c r="F44" s="7">
        <v>130244294.7</v>
      </c>
      <c r="G44" s="8">
        <f t="shared" si="1"/>
        <v>2.4825099271406151E-2</v>
      </c>
    </row>
    <row r="45" spans="1:7" x14ac:dyDescent="0.25">
      <c r="A45" s="25" t="s">
        <v>290</v>
      </c>
      <c r="B45" s="25" t="s">
        <v>162</v>
      </c>
      <c r="C45" s="25" t="s">
        <v>163</v>
      </c>
      <c r="D45" s="25" t="s">
        <v>544</v>
      </c>
      <c r="E45" s="39">
        <v>4731</v>
      </c>
      <c r="F45" s="7">
        <v>4569720.21</v>
      </c>
      <c r="G45" s="8">
        <f t="shared" si="1"/>
        <v>8.7100750260963981E-4</v>
      </c>
    </row>
    <row r="46" spans="1:7" x14ac:dyDescent="0.25">
      <c r="A46" s="25" t="s">
        <v>331</v>
      </c>
      <c r="B46" s="25" t="s">
        <v>212</v>
      </c>
      <c r="C46" s="32" t="s">
        <v>213</v>
      </c>
      <c r="D46" s="25" t="s">
        <v>49</v>
      </c>
      <c r="E46" s="39">
        <v>8850</v>
      </c>
      <c r="F46" s="7">
        <v>8693443.2300000004</v>
      </c>
      <c r="G46" s="8">
        <f t="shared" si="1"/>
        <v>1.6570061029712324E-3</v>
      </c>
    </row>
    <row r="47" spans="1:7" ht="30" x14ac:dyDescent="0.25">
      <c r="A47" s="25" t="s">
        <v>311</v>
      </c>
      <c r="B47" s="25" t="s">
        <v>188</v>
      </c>
      <c r="C47" s="25" t="s">
        <v>189</v>
      </c>
      <c r="D47" s="25" t="s">
        <v>88</v>
      </c>
      <c r="E47" s="39">
        <v>17452</v>
      </c>
      <c r="F47" s="7">
        <v>16633850.24</v>
      </c>
      <c r="G47" s="8">
        <f t="shared" si="1"/>
        <v>3.1704803993514428E-3</v>
      </c>
    </row>
    <row r="48" spans="1:7" ht="30" x14ac:dyDescent="0.25">
      <c r="A48" s="25" t="s">
        <v>307</v>
      </c>
      <c r="B48" s="25" t="s">
        <v>182</v>
      </c>
      <c r="C48" s="25" t="s">
        <v>183</v>
      </c>
      <c r="D48" s="25" t="s">
        <v>567</v>
      </c>
      <c r="E48" s="39">
        <v>49950</v>
      </c>
      <c r="F48" s="7">
        <v>6076617.2999999998</v>
      </c>
      <c r="G48" s="8">
        <f t="shared" si="1"/>
        <v>1.1582282974798434E-3</v>
      </c>
    </row>
    <row r="49" spans="1:7" x14ac:dyDescent="0.25">
      <c r="A49" s="25" t="s">
        <v>347</v>
      </c>
      <c r="B49" s="25" t="s">
        <v>220</v>
      </c>
      <c r="C49" s="25" t="s">
        <v>221</v>
      </c>
      <c r="D49" s="25" t="s">
        <v>67</v>
      </c>
      <c r="E49" s="39">
        <v>74570</v>
      </c>
      <c r="F49" s="7">
        <v>30125534.300000001</v>
      </c>
      <c r="G49" s="8">
        <f t="shared" si="1"/>
        <v>5.7420509767761134E-3</v>
      </c>
    </row>
    <row r="50" spans="1:7" x14ac:dyDescent="0.25">
      <c r="A50" s="25" t="s">
        <v>351</v>
      </c>
      <c r="B50" s="25" t="s">
        <v>226</v>
      </c>
      <c r="C50" s="25" t="s">
        <v>227</v>
      </c>
      <c r="D50" s="25" t="s">
        <v>77</v>
      </c>
      <c r="E50" s="39">
        <v>6800</v>
      </c>
      <c r="F50" s="7">
        <v>6984420</v>
      </c>
      <c r="G50" s="8">
        <f t="shared" si="1"/>
        <v>1.3312592329097585E-3</v>
      </c>
    </row>
    <row r="51" spans="1:7" ht="30" x14ac:dyDescent="0.25">
      <c r="A51" s="25" t="s">
        <v>380</v>
      </c>
      <c r="B51" s="25" t="s">
        <v>253</v>
      </c>
      <c r="C51" s="25">
        <v>1024701893336</v>
      </c>
      <c r="D51" s="25" t="s">
        <v>547</v>
      </c>
      <c r="E51" s="39">
        <v>6000</v>
      </c>
      <c r="F51" s="7">
        <v>5987880</v>
      </c>
      <c r="G51" s="8">
        <f t="shared" si="1"/>
        <v>1.14131460243738E-3</v>
      </c>
    </row>
    <row r="52" spans="1:7" x14ac:dyDescent="0.25">
      <c r="A52" s="73" t="s">
        <v>345</v>
      </c>
      <c r="B52" s="73" t="s">
        <v>218</v>
      </c>
      <c r="C52" s="73" t="s">
        <v>219</v>
      </c>
      <c r="D52" s="73" t="s">
        <v>63</v>
      </c>
      <c r="E52" s="39">
        <v>30000</v>
      </c>
      <c r="F52" s="7">
        <v>30396900</v>
      </c>
      <c r="G52" s="8">
        <f t="shared" si="1"/>
        <v>5.7937743974209224E-3</v>
      </c>
    </row>
    <row r="53" spans="1:7" ht="30" x14ac:dyDescent="0.25">
      <c r="A53" s="65" t="s">
        <v>381</v>
      </c>
      <c r="B53" s="65" t="s">
        <v>253</v>
      </c>
      <c r="C53" s="65" t="s">
        <v>254</v>
      </c>
      <c r="D53" s="65" t="s">
        <v>565</v>
      </c>
      <c r="E53" s="39">
        <v>47503</v>
      </c>
      <c r="F53" s="7">
        <v>45707386.600000001</v>
      </c>
      <c r="G53" s="8">
        <f t="shared" si="1"/>
        <v>8.7120162337639747E-3</v>
      </c>
    </row>
    <row r="54" spans="1:7" x14ac:dyDescent="0.25">
      <c r="A54" s="65" t="s">
        <v>44</v>
      </c>
      <c r="B54" s="65" t="s">
        <v>154</v>
      </c>
      <c r="C54" s="65" t="s">
        <v>155</v>
      </c>
      <c r="D54" s="65" t="s">
        <v>78</v>
      </c>
      <c r="E54" s="39">
        <v>12725</v>
      </c>
      <c r="F54" s="7">
        <v>3162577.93</v>
      </c>
      <c r="G54" s="8">
        <f t="shared" si="1"/>
        <v>6.0280038558808491E-4</v>
      </c>
    </row>
    <row r="55" spans="1:7" ht="30" x14ac:dyDescent="0.25">
      <c r="A55" s="65" t="s">
        <v>339</v>
      </c>
      <c r="B55" s="65" t="s">
        <v>216</v>
      </c>
      <c r="C55" s="65" t="s">
        <v>217</v>
      </c>
      <c r="D55" s="65" t="s">
        <v>550</v>
      </c>
      <c r="E55" s="39">
        <v>9950</v>
      </c>
      <c r="F55" s="7">
        <v>9936070</v>
      </c>
      <c r="G55" s="8">
        <f t="shared" si="1"/>
        <v>1.8938558858627723E-3</v>
      </c>
    </row>
    <row r="56" spans="1:7" x14ac:dyDescent="0.25">
      <c r="A56" s="25" t="s">
        <v>287</v>
      </c>
      <c r="B56" s="25" t="s">
        <v>158</v>
      </c>
      <c r="C56" s="25" t="s">
        <v>159</v>
      </c>
      <c r="D56" s="25" t="s">
        <v>74</v>
      </c>
      <c r="E56" s="39">
        <v>42700</v>
      </c>
      <c r="F56" s="7">
        <v>41080082.409999996</v>
      </c>
      <c r="G56" s="8">
        <f t="shared" si="1"/>
        <v>7.8300329872782945E-3</v>
      </c>
    </row>
    <row r="57" spans="1:7" ht="30" x14ac:dyDescent="0.25">
      <c r="A57" s="25" t="s">
        <v>359</v>
      </c>
      <c r="B57" s="25" t="s">
        <v>230</v>
      </c>
      <c r="C57" s="25" t="s">
        <v>231</v>
      </c>
      <c r="D57" s="25" t="s">
        <v>99</v>
      </c>
      <c r="E57" s="39">
        <v>8570</v>
      </c>
      <c r="F57" s="7">
        <v>8384116.7000000002</v>
      </c>
      <c r="G57" s="8">
        <f t="shared" si="1"/>
        <v>1.5980471917020878E-3</v>
      </c>
    </row>
    <row r="58" spans="1:7" ht="30" x14ac:dyDescent="0.25">
      <c r="A58" s="73" t="s">
        <v>312</v>
      </c>
      <c r="B58" s="73" t="s">
        <v>188</v>
      </c>
      <c r="C58" s="73" t="s">
        <v>189</v>
      </c>
      <c r="D58" s="73" t="s">
        <v>564</v>
      </c>
      <c r="E58" s="39">
        <v>44756</v>
      </c>
      <c r="F58" s="7">
        <v>41045727.600000001</v>
      </c>
      <c r="G58" s="8">
        <f t="shared" si="1"/>
        <v>7.8234848189253949E-3</v>
      </c>
    </row>
    <row r="59" spans="1:7" x14ac:dyDescent="0.25">
      <c r="A59" s="73" t="s">
        <v>695</v>
      </c>
      <c r="B59" s="73" t="s">
        <v>152</v>
      </c>
      <c r="C59" s="73" t="s">
        <v>153</v>
      </c>
      <c r="D59" s="73" t="s">
        <v>682</v>
      </c>
      <c r="E59" s="39">
        <v>10000</v>
      </c>
      <c r="F59" s="7">
        <v>8671750</v>
      </c>
      <c r="G59" s="8">
        <f t="shared" si="1"/>
        <v>1.6528712839412863E-3</v>
      </c>
    </row>
    <row r="60" spans="1:7" x14ac:dyDescent="0.25">
      <c r="A60" s="25" t="s">
        <v>608</v>
      </c>
      <c r="B60" s="25" t="s">
        <v>152</v>
      </c>
      <c r="C60" s="25" t="s">
        <v>153</v>
      </c>
      <c r="D60" s="25" t="s">
        <v>604</v>
      </c>
      <c r="E60" s="39">
        <v>5000</v>
      </c>
      <c r="F60" s="7">
        <v>4379850</v>
      </c>
      <c r="G60" s="8">
        <f t="shared" si="1"/>
        <v>8.3481745817974953E-4</v>
      </c>
    </row>
    <row r="61" spans="1:7" x14ac:dyDescent="0.25">
      <c r="A61" s="73" t="s">
        <v>30</v>
      </c>
      <c r="B61" s="73" t="s">
        <v>152</v>
      </c>
      <c r="C61" s="73" t="s">
        <v>153</v>
      </c>
      <c r="D61" s="73" t="s">
        <v>111</v>
      </c>
      <c r="E61" s="39">
        <v>29000</v>
      </c>
      <c r="F61" s="7">
        <v>24808630</v>
      </c>
      <c r="G61" s="8">
        <f t="shared" si="1"/>
        <v>4.7286271076685E-3</v>
      </c>
    </row>
    <row r="62" spans="1:7" ht="30" x14ac:dyDescent="0.25">
      <c r="A62" s="25" t="s">
        <v>319</v>
      </c>
      <c r="B62" s="25" t="s">
        <v>194</v>
      </c>
      <c r="C62" s="25" t="s">
        <v>195</v>
      </c>
      <c r="D62" s="25" t="s">
        <v>62</v>
      </c>
      <c r="E62" s="39">
        <v>5000</v>
      </c>
      <c r="F62" s="7">
        <v>4641015.95</v>
      </c>
      <c r="G62" s="8">
        <f t="shared" si="1"/>
        <v>8.8459676444414207E-4</v>
      </c>
    </row>
    <row r="63" spans="1:7" ht="30" x14ac:dyDescent="0.25">
      <c r="A63" s="25" t="s">
        <v>360</v>
      </c>
      <c r="B63" s="25" t="s">
        <v>230</v>
      </c>
      <c r="C63" s="25" t="s">
        <v>231</v>
      </c>
      <c r="D63" s="25" t="s">
        <v>100</v>
      </c>
      <c r="E63" s="39">
        <v>15070</v>
      </c>
      <c r="F63" s="7">
        <v>14201968</v>
      </c>
      <c r="G63" s="8">
        <f t="shared" si="1"/>
        <v>2.7069536232770851E-3</v>
      </c>
    </row>
    <row r="64" spans="1:7" ht="30" x14ac:dyDescent="0.25">
      <c r="A64" s="25" t="s">
        <v>718</v>
      </c>
      <c r="B64" s="25" t="s">
        <v>222</v>
      </c>
      <c r="C64" s="25">
        <v>1027700149124</v>
      </c>
      <c r="D64" s="25" t="s">
        <v>539</v>
      </c>
      <c r="E64" s="39">
        <v>1943</v>
      </c>
      <c r="F64" s="7">
        <v>1809904.5</v>
      </c>
      <c r="G64" s="8">
        <f t="shared" si="1"/>
        <v>3.4497525582795997E-4</v>
      </c>
    </row>
    <row r="65" spans="1:7" x14ac:dyDescent="0.25">
      <c r="A65" s="25" t="s">
        <v>346</v>
      </c>
      <c r="B65" s="25" t="s">
        <v>218</v>
      </c>
      <c r="C65" s="25" t="s">
        <v>219</v>
      </c>
      <c r="D65" s="25" t="s">
        <v>64</v>
      </c>
      <c r="E65" s="39">
        <v>20000</v>
      </c>
      <c r="F65" s="7">
        <v>19608400</v>
      </c>
      <c r="G65" s="8">
        <f t="shared" si="1"/>
        <v>3.7374418409241868E-3</v>
      </c>
    </row>
    <row r="66" spans="1:7" x14ac:dyDescent="0.25">
      <c r="A66" s="25" t="s">
        <v>368</v>
      </c>
      <c r="B66" s="25" t="s">
        <v>236</v>
      </c>
      <c r="C66" s="25" t="s">
        <v>237</v>
      </c>
      <c r="D66" s="25" t="s">
        <v>122</v>
      </c>
      <c r="E66" s="39">
        <v>50000</v>
      </c>
      <c r="F66" s="7">
        <v>48759500</v>
      </c>
      <c r="G66" s="8">
        <f t="shared" si="1"/>
        <v>9.2937616247395442E-3</v>
      </c>
    </row>
    <row r="67" spans="1:7" x14ac:dyDescent="0.25">
      <c r="A67" s="25" t="s">
        <v>42</v>
      </c>
      <c r="B67" s="25" t="s">
        <v>152</v>
      </c>
      <c r="C67" s="25" t="s">
        <v>153</v>
      </c>
      <c r="D67" s="25" t="s">
        <v>83</v>
      </c>
      <c r="E67" s="39">
        <v>112363</v>
      </c>
      <c r="F67" s="7">
        <v>148508348.94999999</v>
      </c>
      <c r="G67" s="8">
        <f t="shared" si="1"/>
        <v>2.830630327269433E-2</v>
      </c>
    </row>
    <row r="68" spans="1:7" ht="30" x14ac:dyDescent="0.25">
      <c r="A68" s="25" t="s">
        <v>313</v>
      </c>
      <c r="B68" s="25" t="s">
        <v>188</v>
      </c>
      <c r="C68" s="25" t="s">
        <v>189</v>
      </c>
      <c r="D68" s="25" t="s">
        <v>89</v>
      </c>
      <c r="E68" s="39">
        <v>60000</v>
      </c>
      <c r="F68" s="7">
        <v>60237695.399999999</v>
      </c>
      <c r="G68" s="8">
        <f t="shared" si="1"/>
        <v>1.1481552966524878E-2</v>
      </c>
    </row>
    <row r="69" spans="1:7" ht="30" x14ac:dyDescent="0.25">
      <c r="A69" s="25" t="s">
        <v>315</v>
      </c>
      <c r="B69" s="25" t="s">
        <v>188</v>
      </c>
      <c r="C69" s="25" t="s">
        <v>189</v>
      </c>
      <c r="D69" s="25" t="s">
        <v>90</v>
      </c>
      <c r="E69" s="39">
        <v>28470</v>
      </c>
      <c r="F69" s="7">
        <v>27299883</v>
      </c>
      <c r="G69" s="8">
        <f t="shared" ref="G69:G100" si="2">F69/$F$275</f>
        <v>5.2034701952497356E-3</v>
      </c>
    </row>
    <row r="70" spans="1:7" x14ac:dyDescent="0.25">
      <c r="A70" s="25" t="s">
        <v>378</v>
      </c>
      <c r="B70" s="25" t="s">
        <v>251</v>
      </c>
      <c r="C70" s="25" t="s">
        <v>252</v>
      </c>
      <c r="D70" s="25" t="s">
        <v>543</v>
      </c>
      <c r="E70" s="39">
        <v>4500</v>
      </c>
      <c r="F70" s="7">
        <v>4445100</v>
      </c>
      <c r="G70" s="8">
        <f t="shared" si="2"/>
        <v>8.4725437705738887E-4</v>
      </c>
    </row>
    <row r="71" spans="1:7" ht="30.75" customHeight="1" x14ac:dyDescent="0.25">
      <c r="A71" s="25" t="s">
        <v>580</v>
      </c>
      <c r="B71" s="25" t="s">
        <v>269</v>
      </c>
      <c r="C71" s="9" t="s">
        <v>270</v>
      </c>
      <c r="D71" s="25" t="s">
        <v>572</v>
      </c>
      <c r="E71" s="39">
        <v>47</v>
      </c>
      <c r="F71" s="7">
        <v>44818.73</v>
      </c>
      <c r="G71" s="8">
        <f t="shared" si="2"/>
        <v>8.5426346238899708E-6</v>
      </c>
    </row>
    <row r="72" spans="1:7" ht="30.75" customHeight="1" x14ac:dyDescent="0.25">
      <c r="A72" s="46" t="s">
        <v>295</v>
      </c>
      <c r="B72" s="46" t="s">
        <v>168</v>
      </c>
      <c r="C72" s="9" t="s">
        <v>169</v>
      </c>
      <c r="D72" s="46" t="s">
        <v>105</v>
      </c>
      <c r="E72" s="39">
        <v>40500</v>
      </c>
      <c r="F72" s="7">
        <v>41614965</v>
      </c>
      <c r="G72" s="8">
        <f t="shared" si="2"/>
        <v>7.9319838130390858E-3</v>
      </c>
    </row>
    <row r="73" spans="1:7" ht="30" x14ac:dyDescent="0.25">
      <c r="A73" s="25" t="s">
        <v>379</v>
      </c>
      <c r="B73" s="25" t="s">
        <v>253</v>
      </c>
      <c r="C73" s="25" t="s">
        <v>254</v>
      </c>
      <c r="D73" s="25" t="s">
        <v>137</v>
      </c>
      <c r="E73" s="39">
        <v>5246</v>
      </c>
      <c r="F73" s="7">
        <v>5210694.42</v>
      </c>
      <c r="G73" s="8">
        <f t="shared" si="2"/>
        <v>9.9317982831736333E-4</v>
      </c>
    </row>
    <row r="74" spans="1:7" ht="30" x14ac:dyDescent="0.25">
      <c r="A74" s="25" t="s">
        <v>304</v>
      </c>
      <c r="B74" s="25" t="s">
        <v>178</v>
      </c>
      <c r="C74" s="25" t="s">
        <v>179</v>
      </c>
      <c r="D74" s="25" t="s">
        <v>552</v>
      </c>
      <c r="E74" s="39">
        <v>10200</v>
      </c>
      <c r="F74" s="7">
        <v>10327868.83</v>
      </c>
      <c r="G74" s="8">
        <f t="shared" si="2"/>
        <v>1.9685343573580061E-3</v>
      </c>
    </row>
    <row r="75" spans="1:7" x14ac:dyDescent="0.25">
      <c r="A75" s="57" t="s">
        <v>31</v>
      </c>
      <c r="B75" s="57" t="s">
        <v>152</v>
      </c>
      <c r="C75" s="73" t="s">
        <v>153</v>
      </c>
      <c r="D75" s="57" t="s">
        <v>112</v>
      </c>
      <c r="E75" s="39">
        <v>110473</v>
      </c>
      <c r="F75" s="7">
        <v>106262873.97</v>
      </c>
      <c r="G75" s="8">
        <f t="shared" si="2"/>
        <v>2.025414165930579E-2</v>
      </c>
    </row>
    <row r="76" spans="1:7" ht="30" x14ac:dyDescent="0.25">
      <c r="A76" s="25" t="s">
        <v>341</v>
      </c>
      <c r="B76" s="25" t="s">
        <v>216</v>
      </c>
      <c r="C76" s="73" t="s">
        <v>217</v>
      </c>
      <c r="D76" s="25" t="s">
        <v>70</v>
      </c>
      <c r="E76" s="39">
        <v>9426</v>
      </c>
      <c r="F76" s="7">
        <v>9241438.9199999999</v>
      </c>
      <c r="G76" s="8">
        <f t="shared" si="2"/>
        <v>1.7614563396275693E-3</v>
      </c>
    </row>
    <row r="77" spans="1:7" x14ac:dyDescent="0.25">
      <c r="A77" s="25" t="s">
        <v>288</v>
      </c>
      <c r="B77" s="25" t="s">
        <v>158</v>
      </c>
      <c r="C77" s="67" t="s">
        <v>159</v>
      </c>
      <c r="D77" s="25" t="s">
        <v>570</v>
      </c>
      <c r="E77" s="39">
        <v>2500</v>
      </c>
      <c r="F77" s="7">
        <v>2447688.0499999998</v>
      </c>
      <c r="G77" s="8">
        <f t="shared" si="2"/>
        <v>4.6653942859183474E-4</v>
      </c>
    </row>
    <row r="78" spans="1:7" ht="30" x14ac:dyDescent="0.25">
      <c r="A78" s="25" t="s">
        <v>389</v>
      </c>
      <c r="B78" s="25" t="s">
        <v>531</v>
      </c>
      <c r="C78" s="25">
        <v>1027700003891</v>
      </c>
      <c r="D78" s="25" t="s">
        <v>538</v>
      </c>
      <c r="E78" s="39">
        <v>1296</v>
      </c>
      <c r="F78" s="7">
        <v>1294704</v>
      </c>
      <c r="G78" s="8">
        <f t="shared" si="2"/>
        <v>2.4677591752574963E-4</v>
      </c>
    </row>
    <row r="79" spans="1:7" x14ac:dyDescent="0.25">
      <c r="A79" s="25" t="s">
        <v>32</v>
      </c>
      <c r="B79" s="25" t="s">
        <v>152</v>
      </c>
      <c r="C79" s="25" t="s">
        <v>153</v>
      </c>
      <c r="D79" s="25" t="s">
        <v>113</v>
      </c>
      <c r="E79" s="39">
        <v>109991</v>
      </c>
      <c r="F79" s="7">
        <v>103848080.77</v>
      </c>
      <c r="G79" s="8">
        <f t="shared" si="2"/>
        <v>1.9793872124674754E-2</v>
      </c>
    </row>
    <row r="80" spans="1:7" ht="30" x14ac:dyDescent="0.25">
      <c r="A80" s="25" t="s">
        <v>353</v>
      </c>
      <c r="B80" s="25" t="s">
        <v>228</v>
      </c>
      <c r="C80" s="65" t="s">
        <v>229</v>
      </c>
      <c r="D80" s="25" t="s">
        <v>128</v>
      </c>
      <c r="E80" s="39">
        <v>2070</v>
      </c>
      <c r="F80" s="7">
        <v>2063009.75</v>
      </c>
      <c r="G80" s="8">
        <f t="shared" si="2"/>
        <v>3.9321815945638329E-4</v>
      </c>
    </row>
    <row r="81" spans="1:7" x14ac:dyDescent="0.25">
      <c r="A81" s="25" t="s">
        <v>301</v>
      </c>
      <c r="B81" s="25" t="s">
        <v>172</v>
      </c>
      <c r="C81" s="65" t="s">
        <v>173</v>
      </c>
      <c r="D81" s="25" t="s">
        <v>132</v>
      </c>
      <c r="E81" s="39">
        <v>35000</v>
      </c>
      <c r="F81" s="7">
        <v>37458050</v>
      </c>
      <c r="G81" s="8">
        <f t="shared" si="2"/>
        <v>7.1396586845143021E-3</v>
      </c>
    </row>
    <row r="82" spans="1:7" ht="30" x14ac:dyDescent="0.25">
      <c r="A82" s="25" t="s">
        <v>426</v>
      </c>
      <c r="B82" s="25" t="s">
        <v>531</v>
      </c>
      <c r="C82" s="57" t="s">
        <v>262</v>
      </c>
      <c r="D82" s="25" t="s">
        <v>447</v>
      </c>
      <c r="E82" s="39">
        <v>60900</v>
      </c>
      <c r="F82" s="7">
        <v>63371439.899999999</v>
      </c>
      <c r="G82" s="8">
        <f t="shared" si="2"/>
        <v>1.2078857581540181E-2</v>
      </c>
    </row>
    <row r="83" spans="1:7" x14ac:dyDescent="0.25">
      <c r="A83" s="25" t="s">
        <v>373</v>
      </c>
      <c r="B83" s="25" t="s">
        <v>242</v>
      </c>
      <c r="C83" s="25" t="s">
        <v>243</v>
      </c>
      <c r="D83" s="25" t="s">
        <v>557</v>
      </c>
      <c r="E83" s="39">
        <v>26783</v>
      </c>
      <c r="F83" s="7">
        <v>27011035.809999999</v>
      </c>
      <c r="G83" s="8">
        <f t="shared" si="2"/>
        <v>5.1484147305744235E-3</v>
      </c>
    </row>
    <row r="84" spans="1:7" x14ac:dyDescent="0.25">
      <c r="A84" s="25" t="s">
        <v>646</v>
      </c>
      <c r="B84" s="25" t="s">
        <v>162</v>
      </c>
      <c r="C84" s="47" t="s">
        <v>163</v>
      </c>
      <c r="D84" s="25" t="s">
        <v>647</v>
      </c>
      <c r="E84" s="39">
        <v>97</v>
      </c>
      <c r="F84" s="7">
        <v>103483.2</v>
      </c>
      <c r="G84" s="8">
        <f t="shared" si="2"/>
        <v>1.9724324346337582E-5</v>
      </c>
    </row>
    <row r="85" spans="1:7" x14ac:dyDescent="0.25">
      <c r="A85" s="25" t="s">
        <v>325</v>
      </c>
      <c r="B85" s="25" t="s">
        <v>204</v>
      </c>
      <c r="C85" s="25" t="s">
        <v>205</v>
      </c>
      <c r="D85" s="25" t="s">
        <v>568</v>
      </c>
      <c r="E85" s="39">
        <v>49775</v>
      </c>
      <c r="F85" s="7">
        <v>50295148.75</v>
      </c>
      <c r="G85" s="8">
        <f t="shared" si="2"/>
        <v>9.58646260448358E-3</v>
      </c>
    </row>
    <row r="86" spans="1:7" x14ac:dyDescent="0.25">
      <c r="A86" s="25" t="s">
        <v>33</v>
      </c>
      <c r="B86" s="25" t="s">
        <v>152</v>
      </c>
      <c r="C86" s="25" t="s">
        <v>153</v>
      </c>
      <c r="D86" s="25" t="s">
        <v>114</v>
      </c>
      <c r="E86" s="39">
        <v>56478</v>
      </c>
      <c r="F86" s="7">
        <v>47221526.600000001</v>
      </c>
      <c r="G86" s="8">
        <f t="shared" si="2"/>
        <v>9.0006175571262555E-3</v>
      </c>
    </row>
    <row r="87" spans="1:7" x14ac:dyDescent="0.25">
      <c r="A87" s="25" t="s">
        <v>300</v>
      </c>
      <c r="B87" s="25" t="s">
        <v>170</v>
      </c>
      <c r="C87" s="25" t="s">
        <v>171</v>
      </c>
      <c r="D87" s="25" t="s">
        <v>562</v>
      </c>
      <c r="E87" s="39">
        <v>34000</v>
      </c>
      <c r="F87" s="7">
        <v>35704420</v>
      </c>
      <c r="G87" s="8">
        <f t="shared" si="2"/>
        <v>6.805409580278368E-3</v>
      </c>
    </row>
    <row r="88" spans="1:7" ht="30" x14ac:dyDescent="0.25">
      <c r="A88" s="65" t="s">
        <v>370</v>
      </c>
      <c r="B88" s="65" t="s">
        <v>238</v>
      </c>
      <c r="C88" s="65" t="s">
        <v>239</v>
      </c>
      <c r="D88" s="65" t="s">
        <v>124</v>
      </c>
      <c r="E88" s="39">
        <v>112999</v>
      </c>
      <c r="F88" s="7">
        <v>118909977.69</v>
      </c>
      <c r="G88" s="8">
        <f t="shared" si="2"/>
        <v>2.2664731743638828E-2</v>
      </c>
    </row>
    <row r="89" spans="1:7" x14ac:dyDescent="0.25">
      <c r="A89" s="25" t="s">
        <v>375</v>
      </c>
      <c r="B89" s="25" t="s">
        <v>244</v>
      </c>
      <c r="C89" s="25" t="s">
        <v>245</v>
      </c>
      <c r="D89" s="25" t="s">
        <v>129</v>
      </c>
      <c r="E89" s="39">
        <v>80000</v>
      </c>
      <c r="F89" s="7">
        <v>79251200</v>
      </c>
      <c r="G89" s="8">
        <f t="shared" si="2"/>
        <v>1.5105605292805682E-2</v>
      </c>
    </row>
    <row r="90" spans="1:7" ht="30" x14ac:dyDescent="0.25">
      <c r="A90" s="25" t="s">
        <v>305</v>
      </c>
      <c r="B90" s="25" t="s">
        <v>178</v>
      </c>
      <c r="C90" s="25" t="s">
        <v>179</v>
      </c>
      <c r="D90" s="25" t="s">
        <v>558</v>
      </c>
      <c r="E90" s="39">
        <v>21200</v>
      </c>
      <c r="F90" s="7">
        <v>21351076.710000001</v>
      </c>
      <c r="G90" s="8">
        <f t="shared" si="2"/>
        <v>4.0696032029505693E-3</v>
      </c>
    </row>
    <row r="91" spans="1:7" x14ac:dyDescent="0.25">
      <c r="A91" s="25" t="s">
        <v>35</v>
      </c>
      <c r="B91" s="25" t="s">
        <v>152</v>
      </c>
      <c r="C91" s="25" t="s">
        <v>153</v>
      </c>
      <c r="D91" s="25" t="s">
        <v>116</v>
      </c>
      <c r="E91" s="39">
        <v>24000</v>
      </c>
      <c r="F91" s="7">
        <v>21212640</v>
      </c>
      <c r="G91" s="8">
        <f t="shared" si="2"/>
        <v>4.0432165955642503E-3</v>
      </c>
    </row>
    <row r="92" spans="1:7" x14ac:dyDescent="0.25">
      <c r="A92" s="25" t="s">
        <v>34</v>
      </c>
      <c r="B92" s="25" t="s">
        <v>152</v>
      </c>
      <c r="C92" s="32">
        <v>1037739085636</v>
      </c>
      <c r="D92" s="25" t="s">
        <v>115</v>
      </c>
      <c r="E92" s="39">
        <v>58985</v>
      </c>
      <c r="F92" s="7">
        <v>55186366</v>
      </c>
      <c r="G92" s="8">
        <f t="shared" si="2"/>
        <v>1.051874876771975E-2</v>
      </c>
    </row>
    <row r="93" spans="1:7" ht="30" x14ac:dyDescent="0.25">
      <c r="A93" s="25" t="s">
        <v>342</v>
      </c>
      <c r="B93" s="25" t="s">
        <v>216</v>
      </c>
      <c r="C93" s="25" t="s">
        <v>217</v>
      </c>
      <c r="D93" s="25" t="s">
        <v>71</v>
      </c>
      <c r="E93" s="39">
        <v>3607</v>
      </c>
      <c r="F93" s="7">
        <v>3626189.24</v>
      </c>
      <c r="G93" s="8">
        <f t="shared" si="2"/>
        <v>6.9116661169116701E-4</v>
      </c>
    </row>
    <row r="94" spans="1:7" x14ac:dyDescent="0.25">
      <c r="A94" s="25" t="s">
        <v>479</v>
      </c>
      <c r="B94" s="25" t="s">
        <v>275</v>
      </c>
      <c r="C94" s="25" t="s">
        <v>276</v>
      </c>
      <c r="D94" s="25" t="s">
        <v>58</v>
      </c>
      <c r="E94" s="39">
        <v>116750</v>
      </c>
      <c r="F94" s="7">
        <v>115770467.5</v>
      </c>
      <c r="G94" s="8">
        <f t="shared" si="2"/>
        <v>2.2066328164350675E-2</v>
      </c>
    </row>
    <row r="95" spans="1:7" ht="30" x14ac:dyDescent="0.25">
      <c r="A95" s="25" t="s">
        <v>349</v>
      </c>
      <c r="B95" s="25" t="s">
        <v>222</v>
      </c>
      <c r="C95" s="25" t="s">
        <v>223</v>
      </c>
      <c r="D95" s="25" t="s">
        <v>80</v>
      </c>
      <c r="E95" s="39">
        <v>35060</v>
      </c>
      <c r="F95" s="7">
        <v>33465120.600000001</v>
      </c>
      <c r="G95" s="8">
        <f t="shared" si="2"/>
        <v>6.3785898870899176E-3</v>
      </c>
    </row>
    <row r="96" spans="1:7" ht="30" x14ac:dyDescent="0.25">
      <c r="A96" s="25" t="s">
        <v>577</v>
      </c>
      <c r="B96" s="25" t="s">
        <v>160</v>
      </c>
      <c r="C96" s="25" t="s">
        <v>161</v>
      </c>
      <c r="D96" s="25" t="s">
        <v>573</v>
      </c>
      <c r="E96" s="39">
        <v>1485</v>
      </c>
      <c r="F96" s="7">
        <v>1470387.6</v>
      </c>
      <c r="G96" s="8">
        <f t="shared" si="2"/>
        <v>2.8026193563044906E-4</v>
      </c>
    </row>
    <row r="97" spans="1:7" ht="30" x14ac:dyDescent="0.25">
      <c r="A97" s="25" t="s">
        <v>390</v>
      </c>
      <c r="B97" s="25" t="s">
        <v>531</v>
      </c>
      <c r="C97" s="25" t="s">
        <v>262</v>
      </c>
      <c r="D97" s="25" t="s">
        <v>50</v>
      </c>
      <c r="E97" s="39">
        <v>23250</v>
      </c>
      <c r="F97" s="7">
        <v>22867072.5</v>
      </c>
      <c r="G97" s="8">
        <f t="shared" si="2"/>
        <v>4.3585582475340594E-3</v>
      </c>
    </row>
    <row r="98" spans="1:7" ht="30" x14ac:dyDescent="0.25">
      <c r="A98" s="25" t="s">
        <v>323</v>
      </c>
      <c r="B98" s="25" t="s">
        <v>200</v>
      </c>
      <c r="C98" s="25" t="s">
        <v>201</v>
      </c>
      <c r="D98" s="25" t="s">
        <v>555</v>
      </c>
      <c r="E98" s="39">
        <v>12197</v>
      </c>
      <c r="F98" s="7">
        <v>11697288.91</v>
      </c>
      <c r="G98" s="8">
        <f t="shared" si="2"/>
        <v>2.2295514676165559E-3</v>
      </c>
    </row>
    <row r="99" spans="1:7" ht="30" x14ac:dyDescent="0.25">
      <c r="A99" s="25" t="s">
        <v>327</v>
      </c>
      <c r="B99" s="25" t="s">
        <v>208</v>
      </c>
      <c r="C99" s="25" t="s">
        <v>209</v>
      </c>
      <c r="D99" s="25" t="s">
        <v>566</v>
      </c>
      <c r="E99" s="39">
        <v>48000</v>
      </c>
      <c r="F99" s="7">
        <v>46951200</v>
      </c>
      <c r="G99" s="8">
        <f t="shared" si="2"/>
        <v>8.9490921932232972E-3</v>
      </c>
    </row>
    <row r="100" spans="1:7" x14ac:dyDescent="0.25">
      <c r="A100" s="25" t="s">
        <v>291</v>
      </c>
      <c r="B100" s="25" t="s">
        <v>162</v>
      </c>
      <c r="C100" s="25" t="s">
        <v>163</v>
      </c>
      <c r="D100" s="25" t="s">
        <v>542</v>
      </c>
      <c r="E100" s="39">
        <v>4000</v>
      </c>
      <c r="F100" s="7">
        <v>4098682.24</v>
      </c>
      <c r="G100" s="8">
        <f t="shared" si="2"/>
        <v>7.8122572450729636E-4</v>
      </c>
    </row>
    <row r="101" spans="1:7" ht="30" x14ac:dyDescent="0.25">
      <c r="A101" s="25" t="s">
        <v>371</v>
      </c>
      <c r="B101" s="25" t="s">
        <v>238</v>
      </c>
      <c r="C101" s="25" t="s">
        <v>239</v>
      </c>
      <c r="D101" s="25" t="s">
        <v>125</v>
      </c>
      <c r="E101" s="39">
        <v>4460</v>
      </c>
      <c r="F101" s="7">
        <v>4550671.8</v>
      </c>
      <c r="G101" s="8">
        <f t="shared" ref="G101:G132" si="3">F101/$F$275</f>
        <v>8.6737679717028323E-4</v>
      </c>
    </row>
    <row r="102" spans="1:7" x14ac:dyDescent="0.25">
      <c r="A102" s="25" t="s">
        <v>394</v>
      </c>
      <c r="B102" s="25" t="s">
        <v>263</v>
      </c>
      <c r="C102" s="25" t="s">
        <v>264</v>
      </c>
      <c r="D102" s="25" t="s">
        <v>95</v>
      </c>
      <c r="E102" s="39">
        <v>30720</v>
      </c>
      <c r="F102" s="7">
        <v>30833611.16</v>
      </c>
      <c r="G102" s="8">
        <f t="shared" si="3"/>
        <v>5.8770133440857464E-3</v>
      </c>
    </row>
    <row r="103" spans="1:7" ht="30" x14ac:dyDescent="0.25">
      <c r="A103" s="25" t="s">
        <v>333</v>
      </c>
      <c r="B103" s="25" t="s">
        <v>214</v>
      </c>
      <c r="C103" s="25" t="s">
        <v>215</v>
      </c>
      <c r="D103" s="25" t="s">
        <v>561</v>
      </c>
      <c r="E103" s="39">
        <v>33065</v>
      </c>
      <c r="F103" s="7">
        <v>32016178.199999999</v>
      </c>
      <c r="G103" s="8">
        <f t="shared" si="3"/>
        <v>6.1024154949493488E-3</v>
      </c>
    </row>
    <row r="104" spans="1:7" x14ac:dyDescent="0.25">
      <c r="A104" s="25" t="s">
        <v>739</v>
      </c>
      <c r="B104" s="25" t="s">
        <v>220</v>
      </c>
      <c r="C104" s="25" t="s">
        <v>221</v>
      </c>
      <c r="D104" s="25" t="s">
        <v>742</v>
      </c>
      <c r="E104" s="51">
        <v>1424</v>
      </c>
      <c r="F104" s="7">
        <v>1389411.04</v>
      </c>
      <c r="G104" s="8">
        <f t="shared" si="3"/>
        <v>2.6482746961190045E-4</v>
      </c>
    </row>
    <row r="105" spans="1:7" x14ac:dyDescent="0.25">
      <c r="A105" s="25" t="s">
        <v>578</v>
      </c>
      <c r="B105" s="25" t="s">
        <v>234</v>
      </c>
      <c r="C105" s="25" t="s">
        <v>235</v>
      </c>
      <c r="D105" s="25" t="s">
        <v>574</v>
      </c>
      <c r="E105" s="39">
        <v>34802</v>
      </c>
      <c r="F105" s="7">
        <v>33298205.579999998</v>
      </c>
      <c r="G105" s="8">
        <f t="shared" si="3"/>
        <v>6.3467751964661687E-3</v>
      </c>
    </row>
    <row r="106" spans="1:7" x14ac:dyDescent="0.25">
      <c r="A106" s="25" t="s">
        <v>332</v>
      </c>
      <c r="B106" s="25" t="s">
        <v>212</v>
      </c>
      <c r="C106" s="25" t="s">
        <v>213</v>
      </c>
      <c r="D106" s="25" t="s">
        <v>541</v>
      </c>
      <c r="E106" s="39">
        <v>3294</v>
      </c>
      <c r="F106" s="7">
        <v>3277266.48</v>
      </c>
      <c r="G106" s="8">
        <f t="shared" si="3"/>
        <v>6.2466049581864555E-4</v>
      </c>
    </row>
    <row r="107" spans="1:7" x14ac:dyDescent="0.25">
      <c r="A107" s="25" t="s">
        <v>302</v>
      </c>
      <c r="B107" s="25" t="s">
        <v>174</v>
      </c>
      <c r="C107" s="25" t="s">
        <v>175</v>
      </c>
      <c r="D107" s="25" t="s">
        <v>133</v>
      </c>
      <c r="E107" s="39">
        <v>14826</v>
      </c>
      <c r="F107" s="7">
        <v>14979192.6</v>
      </c>
      <c r="G107" s="8">
        <f t="shared" si="3"/>
        <v>2.8550958347698923E-3</v>
      </c>
    </row>
    <row r="108" spans="1:7" x14ac:dyDescent="0.25">
      <c r="A108" s="25" t="s">
        <v>738</v>
      </c>
      <c r="B108" s="25" t="s">
        <v>220</v>
      </c>
      <c r="C108" s="25" t="s">
        <v>221</v>
      </c>
      <c r="D108" s="25" t="s">
        <v>741</v>
      </c>
      <c r="E108" s="51">
        <v>15054</v>
      </c>
      <c r="F108" s="7">
        <v>14610145.08</v>
      </c>
      <c r="G108" s="8">
        <f t="shared" si="3"/>
        <v>2.7847538567126666E-3</v>
      </c>
    </row>
    <row r="109" spans="1:7" ht="30" x14ac:dyDescent="0.25">
      <c r="A109" s="47" t="s">
        <v>391</v>
      </c>
      <c r="B109" s="47" t="s">
        <v>531</v>
      </c>
      <c r="C109" s="47" t="s">
        <v>262</v>
      </c>
      <c r="D109" s="47" t="s">
        <v>569</v>
      </c>
      <c r="E109" s="39">
        <v>55000</v>
      </c>
      <c r="F109" s="7">
        <v>52069050</v>
      </c>
      <c r="G109" s="8">
        <f t="shared" si="3"/>
        <v>9.9245754925018637E-3</v>
      </c>
    </row>
    <row r="110" spans="1:7" x14ac:dyDescent="0.25">
      <c r="A110" s="25" t="s">
        <v>344</v>
      </c>
      <c r="B110" s="25" t="s">
        <v>218</v>
      </c>
      <c r="C110" s="25" t="s">
        <v>219</v>
      </c>
      <c r="D110" s="25" t="s">
        <v>65</v>
      </c>
      <c r="E110" s="39">
        <v>2000</v>
      </c>
      <c r="F110" s="7">
        <v>1866260</v>
      </c>
      <c r="G110" s="8">
        <f t="shared" si="3"/>
        <v>3.557168463537654E-4</v>
      </c>
    </row>
    <row r="111" spans="1:7" ht="30" x14ac:dyDescent="0.25">
      <c r="A111" s="25" t="s">
        <v>299</v>
      </c>
      <c r="B111" s="25" t="s">
        <v>168</v>
      </c>
      <c r="C111" s="25" t="s">
        <v>169</v>
      </c>
      <c r="D111" s="25" t="s">
        <v>106</v>
      </c>
      <c r="E111" s="39">
        <v>13903</v>
      </c>
      <c r="F111" s="7">
        <v>13509545.1</v>
      </c>
      <c r="G111" s="8">
        <f t="shared" si="3"/>
        <v>2.5749749652491955E-3</v>
      </c>
    </row>
    <row r="112" spans="1:7" x14ac:dyDescent="0.25">
      <c r="A112" s="25" t="s">
        <v>480</v>
      </c>
      <c r="B112" s="25" t="s">
        <v>275</v>
      </c>
      <c r="C112" s="32" t="s">
        <v>276</v>
      </c>
      <c r="D112" s="25" t="s">
        <v>59</v>
      </c>
      <c r="E112" s="39">
        <v>13459</v>
      </c>
      <c r="F112" s="7">
        <v>12046284.779999999</v>
      </c>
      <c r="G112" s="8">
        <f t="shared" si="3"/>
        <v>2.2960715185563439E-3</v>
      </c>
    </row>
    <row r="113" spans="1:7" x14ac:dyDescent="0.25">
      <c r="A113" s="25" t="s">
        <v>36</v>
      </c>
      <c r="B113" s="25" t="s">
        <v>152</v>
      </c>
      <c r="C113" s="32" t="s">
        <v>153</v>
      </c>
      <c r="D113" s="25" t="s">
        <v>117</v>
      </c>
      <c r="E113" s="39">
        <v>86607</v>
      </c>
      <c r="F113" s="7">
        <v>75070253.140000001</v>
      </c>
      <c r="G113" s="8">
        <f t="shared" si="3"/>
        <v>1.4308699592736089E-2</v>
      </c>
    </row>
    <row r="114" spans="1:7" ht="30" x14ac:dyDescent="0.25">
      <c r="A114" s="25" t="s">
        <v>308</v>
      </c>
      <c r="B114" s="25" t="s">
        <v>184</v>
      </c>
      <c r="C114" s="25">
        <v>1064205128745</v>
      </c>
      <c r="D114" s="25" t="s">
        <v>139</v>
      </c>
      <c r="E114" s="39">
        <v>3850</v>
      </c>
      <c r="F114" s="7">
        <v>3660195</v>
      </c>
      <c r="G114" s="8">
        <f t="shared" si="3"/>
        <v>6.9764824967572588E-4</v>
      </c>
    </row>
    <row r="115" spans="1:7" ht="30" x14ac:dyDescent="0.25">
      <c r="A115" s="25" t="s">
        <v>483</v>
      </c>
      <c r="B115" s="25" t="s">
        <v>277</v>
      </c>
      <c r="C115" s="25" t="s">
        <v>278</v>
      </c>
      <c r="D115" s="25" t="s">
        <v>47</v>
      </c>
      <c r="E115" s="39">
        <v>35722</v>
      </c>
      <c r="F115" s="7">
        <v>31754714.68</v>
      </c>
      <c r="G115" s="8">
        <f t="shared" si="3"/>
        <v>6.0525794706167511E-3</v>
      </c>
    </row>
    <row r="116" spans="1:7" ht="30" x14ac:dyDescent="0.25">
      <c r="A116" s="25" t="s">
        <v>376</v>
      </c>
      <c r="B116" s="25" t="s">
        <v>247</v>
      </c>
      <c r="C116" s="25" t="s">
        <v>248</v>
      </c>
      <c r="D116" s="25" t="s">
        <v>554</v>
      </c>
      <c r="E116" s="39">
        <v>34628</v>
      </c>
      <c r="F116" s="7">
        <v>34658868.899999999</v>
      </c>
      <c r="G116" s="8">
        <f t="shared" si="3"/>
        <v>6.6061232321844741E-3</v>
      </c>
    </row>
    <row r="117" spans="1:7" x14ac:dyDescent="0.25">
      <c r="A117" s="25" t="s">
        <v>619</v>
      </c>
      <c r="B117" s="25" t="s">
        <v>152</v>
      </c>
      <c r="C117" s="25" t="s">
        <v>153</v>
      </c>
      <c r="D117" s="25" t="s">
        <v>616</v>
      </c>
      <c r="E117" s="39">
        <v>12900</v>
      </c>
      <c r="F117" s="7">
        <v>12999811</v>
      </c>
      <c r="G117" s="8">
        <f t="shared" si="3"/>
        <v>2.4778175453125445E-3</v>
      </c>
    </row>
    <row r="118" spans="1:7" ht="30" x14ac:dyDescent="0.25">
      <c r="A118" s="25" t="s">
        <v>329</v>
      </c>
      <c r="B118" s="25" t="s">
        <v>210</v>
      </c>
      <c r="C118" s="25" t="s">
        <v>211</v>
      </c>
      <c r="D118" s="25" t="s">
        <v>131</v>
      </c>
      <c r="E118" s="39">
        <v>15698</v>
      </c>
      <c r="F118" s="7">
        <v>14310610.76</v>
      </c>
      <c r="G118" s="8">
        <f t="shared" si="3"/>
        <v>2.7276613810205768E-3</v>
      </c>
    </row>
    <row r="119" spans="1:7" x14ac:dyDescent="0.25">
      <c r="A119" s="25" t="s">
        <v>321</v>
      </c>
      <c r="B119" s="25" t="s">
        <v>196</v>
      </c>
      <c r="C119" s="25" t="s">
        <v>197</v>
      </c>
      <c r="D119" s="25" t="s">
        <v>66</v>
      </c>
      <c r="E119" s="39">
        <v>42000</v>
      </c>
      <c r="F119" s="7">
        <v>40870620</v>
      </c>
      <c r="G119" s="8">
        <f t="shared" si="3"/>
        <v>7.790108588794236E-3</v>
      </c>
    </row>
    <row r="120" spans="1:7" x14ac:dyDescent="0.25">
      <c r="A120" s="47" t="s">
        <v>37</v>
      </c>
      <c r="B120" s="47" t="s">
        <v>152</v>
      </c>
      <c r="C120" s="47" t="s">
        <v>153</v>
      </c>
      <c r="D120" s="47" t="s">
        <v>118</v>
      </c>
      <c r="E120" s="39">
        <v>15000</v>
      </c>
      <c r="F120" s="7">
        <v>11276700</v>
      </c>
      <c r="G120" s="8">
        <f t="shared" si="3"/>
        <v>2.1493854882371727E-3</v>
      </c>
    </row>
    <row r="121" spans="1:7" x14ac:dyDescent="0.25">
      <c r="A121" s="67" t="s">
        <v>366</v>
      </c>
      <c r="B121" s="67" t="s">
        <v>236</v>
      </c>
      <c r="C121" s="67" t="s">
        <v>237</v>
      </c>
      <c r="D121" s="67" t="s">
        <v>551</v>
      </c>
      <c r="E121" s="39">
        <v>6614</v>
      </c>
      <c r="F121" s="7">
        <v>6396862.3799999999</v>
      </c>
      <c r="G121" s="8">
        <f t="shared" si="3"/>
        <v>1.2192683293713855E-3</v>
      </c>
    </row>
    <row r="122" spans="1:7" x14ac:dyDescent="0.25">
      <c r="A122" s="25" t="s">
        <v>367</v>
      </c>
      <c r="B122" s="25" t="s">
        <v>236</v>
      </c>
      <c r="C122" s="25" t="s">
        <v>237</v>
      </c>
      <c r="D122" s="25" t="s">
        <v>123</v>
      </c>
      <c r="E122" s="39">
        <v>1310</v>
      </c>
      <c r="F122" s="7">
        <v>1152996.5</v>
      </c>
      <c r="G122" s="8">
        <f t="shared" si="3"/>
        <v>2.1976588408738828E-4</v>
      </c>
    </row>
    <row r="123" spans="1:7" ht="30" x14ac:dyDescent="0.25">
      <c r="A123" s="25" t="s">
        <v>289</v>
      </c>
      <c r="B123" s="25" t="s">
        <v>160</v>
      </c>
      <c r="C123" s="25" t="s">
        <v>161</v>
      </c>
      <c r="D123" s="25" t="s">
        <v>559</v>
      </c>
      <c r="E123" s="39">
        <v>22200</v>
      </c>
      <c r="F123" s="7">
        <v>21279810</v>
      </c>
      <c r="G123" s="8">
        <f t="shared" si="3"/>
        <v>4.056019474353691E-3</v>
      </c>
    </row>
    <row r="124" spans="1:7" ht="30" x14ac:dyDescent="0.25">
      <c r="A124" s="25" t="s">
        <v>382</v>
      </c>
      <c r="B124" s="25" t="s">
        <v>253</v>
      </c>
      <c r="C124" s="25" t="s">
        <v>254</v>
      </c>
      <c r="D124" s="25" t="s">
        <v>546</v>
      </c>
      <c r="E124" s="39">
        <v>5550</v>
      </c>
      <c r="F124" s="7">
        <v>5099005.0599999996</v>
      </c>
      <c r="G124" s="8">
        <f t="shared" si="3"/>
        <v>9.7189137605965521E-4</v>
      </c>
    </row>
    <row r="125" spans="1:7" x14ac:dyDescent="0.25">
      <c r="A125" s="25" t="s">
        <v>369</v>
      </c>
      <c r="B125" s="25" t="s">
        <v>236</v>
      </c>
      <c r="C125" s="25" t="s">
        <v>237</v>
      </c>
      <c r="D125" s="25" t="s">
        <v>553</v>
      </c>
      <c r="E125" s="39">
        <v>5255</v>
      </c>
      <c r="F125" s="7">
        <v>5216796.1500000004</v>
      </c>
      <c r="G125" s="8">
        <f t="shared" si="3"/>
        <v>9.9434284319894605E-4</v>
      </c>
    </row>
    <row r="126" spans="1:7" ht="30" x14ac:dyDescent="0.25">
      <c r="A126" s="25" t="s">
        <v>316</v>
      </c>
      <c r="B126" s="25" t="s">
        <v>188</v>
      </c>
      <c r="C126" s="25" t="s">
        <v>189</v>
      </c>
      <c r="D126" s="25" t="s">
        <v>91</v>
      </c>
      <c r="E126" s="39">
        <v>35992</v>
      </c>
      <c r="F126" s="7">
        <v>33169507.359999999</v>
      </c>
      <c r="G126" s="8">
        <f t="shared" si="3"/>
        <v>6.3222447854035394E-3</v>
      </c>
    </row>
    <row r="127" spans="1:7" x14ac:dyDescent="0.25">
      <c r="A127" s="25" t="s">
        <v>374</v>
      </c>
      <c r="B127" s="25" t="s">
        <v>244</v>
      </c>
      <c r="C127" s="25" t="s">
        <v>245</v>
      </c>
      <c r="D127" s="25" t="s">
        <v>130</v>
      </c>
      <c r="E127" s="39">
        <v>20000</v>
      </c>
      <c r="F127" s="7">
        <v>19519000</v>
      </c>
      <c r="G127" s="8">
        <f t="shared" si="3"/>
        <v>3.7204018325309157E-3</v>
      </c>
    </row>
    <row r="128" spans="1:7" x14ac:dyDescent="0.25">
      <c r="A128" s="25" t="s">
        <v>697</v>
      </c>
      <c r="B128" s="25" t="s">
        <v>224</v>
      </c>
      <c r="C128" s="25" t="s">
        <v>225</v>
      </c>
      <c r="D128" s="25" t="s">
        <v>698</v>
      </c>
      <c r="E128" s="39">
        <v>4399</v>
      </c>
      <c r="F128" s="7">
        <v>4236808.87</v>
      </c>
      <c r="G128" s="8">
        <f t="shared" si="3"/>
        <v>8.0755322936785893E-4</v>
      </c>
    </row>
    <row r="129" spans="1:7" x14ac:dyDescent="0.25">
      <c r="A129" s="25" t="s">
        <v>350</v>
      </c>
      <c r="B129" s="25" t="s">
        <v>224</v>
      </c>
      <c r="C129" s="25" t="s">
        <v>225</v>
      </c>
      <c r="D129" s="25" t="s">
        <v>76</v>
      </c>
      <c r="E129" s="39">
        <v>34415</v>
      </c>
      <c r="F129" s="7">
        <v>33281025.75</v>
      </c>
      <c r="G129" s="8">
        <f t="shared" si="3"/>
        <v>6.3435006500747269E-3</v>
      </c>
    </row>
    <row r="130" spans="1:7" ht="30" x14ac:dyDescent="0.25">
      <c r="A130" s="57" t="s">
        <v>303</v>
      </c>
      <c r="B130" s="57" t="s">
        <v>176</v>
      </c>
      <c r="C130" s="57" t="s">
        <v>177</v>
      </c>
      <c r="D130" s="57" t="s">
        <v>134</v>
      </c>
      <c r="E130" s="39">
        <v>15000</v>
      </c>
      <c r="F130" s="7">
        <v>14276700</v>
      </c>
      <c r="G130" s="8">
        <f t="shared" si="3"/>
        <v>2.721197850427487E-3</v>
      </c>
    </row>
    <row r="131" spans="1:7" x14ac:dyDescent="0.25">
      <c r="A131" s="65" t="s">
        <v>524</v>
      </c>
      <c r="B131" s="65" t="s">
        <v>152</v>
      </c>
      <c r="C131" s="65" t="s">
        <v>153</v>
      </c>
      <c r="D131" s="65" t="s">
        <v>523</v>
      </c>
      <c r="E131" s="39">
        <v>47950</v>
      </c>
      <c r="F131" s="7">
        <v>40888883</v>
      </c>
      <c r="G131" s="8">
        <f t="shared" si="3"/>
        <v>7.7935895918511298E-3</v>
      </c>
    </row>
    <row r="132" spans="1:7" ht="30" x14ac:dyDescent="0.25">
      <c r="A132" s="25" t="s">
        <v>320</v>
      </c>
      <c r="B132" s="25" t="s">
        <v>194</v>
      </c>
      <c r="C132" s="25" t="s">
        <v>195</v>
      </c>
      <c r="D132" s="25" t="s">
        <v>61</v>
      </c>
      <c r="E132" s="39">
        <v>220</v>
      </c>
      <c r="F132" s="7">
        <v>192119.4</v>
      </c>
      <c r="G132" s="8">
        <f t="shared" si="3"/>
        <v>3.6618749312195294E-5</v>
      </c>
    </row>
    <row r="133" spans="1:7" x14ac:dyDescent="0.25">
      <c r="A133" s="25" t="s">
        <v>294</v>
      </c>
      <c r="B133" s="25" t="s">
        <v>166</v>
      </c>
      <c r="C133" s="25" t="s">
        <v>167</v>
      </c>
      <c r="D133" s="25" t="s">
        <v>94</v>
      </c>
      <c r="E133" s="39">
        <v>38000</v>
      </c>
      <c r="F133" s="7">
        <v>34356560</v>
      </c>
      <c r="G133" s="8">
        <f t="shared" ref="G133:G164" si="4">F133/$F$275</f>
        <v>6.5485019101110889E-3</v>
      </c>
    </row>
    <row r="134" spans="1:7" ht="30" x14ac:dyDescent="0.25">
      <c r="A134" s="25" t="s">
        <v>352</v>
      </c>
      <c r="B134" s="25" t="s">
        <v>228</v>
      </c>
      <c r="C134" s="25" t="s">
        <v>229</v>
      </c>
      <c r="D134" s="25" t="s">
        <v>127</v>
      </c>
      <c r="E134" s="39">
        <v>2492</v>
      </c>
      <c r="F134" s="7">
        <v>2207891.7599999998</v>
      </c>
      <c r="G134" s="8">
        <f t="shared" si="4"/>
        <v>4.2083326758204351E-4</v>
      </c>
    </row>
    <row r="135" spans="1:7" ht="30" x14ac:dyDescent="0.25">
      <c r="A135" s="25" t="s">
        <v>384</v>
      </c>
      <c r="B135" s="25" t="s">
        <v>255</v>
      </c>
      <c r="C135" s="25" t="s">
        <v>256</v>
      </c>
      <c r="D135" s="25" t="s">
        <v>140</v>
      </c>
      <c r="E135" s="39">
        <v>50400</v>
      </c>
      <c r="F135" s="7">
        <v>47116944</v>
      </c>
      <c r="G135" s="8">
        <f t="shared" si="4"/>
        <v>8.9806836826095866E-3</v>
      </c>
    </row>
    <row r="136" spans="1:7" ht="45" x14ac:dyDescent="0.25">
      <c r="A136" s="25" t="s">
        <v>363</v>
      </c>
      <c r="B136" s="25" t="s">
        <v>232</v>
      </c>
      <c r="C136" s="25" t="s">
        <v>233</v>
      </c>
      <c r="D136" s="25" t="s">
        <v>81</v>
      </c>
      <c r="E136" s="39">
        <v>22203</v>
      </c>
      <c r="F136" s="7">
        <v>20889026.460000001</v>
      </c>
      <c r="G136" s="8">
        <f t="shared" si="4"/>
        <v>3.9815345213161935E-3</v>
      </c>
    </row>
    <row r="137" spans="1:7" ht="30" x14ac:dyDescent="0.25">
      <c r="A137" s="25" t="s">
        <v>392</v>
      </c>
      <c r="B137" s="25" t="s">
        <v>531</v>
      </c>
      <c r="C137" s="25" t="s">
        <v>262</v>
      </c>
      <c r="D137" s="25" t="s">
        <v>51</v>
      </c>
      <c r="E137" s="39">
        <v>34949</v>
      </c>
      <c r="F137" s="7">
        <v>33366159.789999999</v>
      </c>
      <c r="G137" s="8">
        <f t="shared" si="4"/>
        <v>6.3597275489131284E-3</v>
      </c>
    </row>
    <row r="138" spans="1:7" x14ac:dyDescent="0.25">
      <c r="A138" s="25" t="s">
        <v>292</v>
      </c>
      <c r="B138" s="25" t="s">
        <v>162</v>
      </c>
      <c r="C138" s="25" t="s">
        <v>163</v>
      </c>
      <c r="D138" s="25" t="s">
        <v>85</v>
      </c>
      <c r="E138" s="39">
        <v>25000</v>
      </c>
      <c r="F138" s="7">
        <v>22627868.5</v>
      </c>
      <c r="G138" s="8">
        <f t="shared" si="4"/>
        <v>4.3129649794389352E-3</v>
      </c>
    </row>
    <row r="139" spans="1:7" x14ac:dyDescent="0.25">
      <c r="A139" s="25" t="s">
        <v>43</v>
      </c>
      <c r="B139" s="25" t="s">
        <v>152</v>
      </c>
      <c r="C139" s="25" t="s">
        <v>153</v>
      </c>
      <c r="D139" s="25" t="s">
        <v>84</v>
      </c>
      <c r="E139" s="39">
        <v>40301</v>
      </c>
      <c r="F139" s="7">
        <v>47328808.740000002</v>
      </c>
      <c r="G139" s="8">
        <f t="shared" si="4"/>
        <v>9.0210659750909993E-3</v>
      </c>
    </row>
    <row r="140" spans="1:7" x14ac:dyDescent="0.25">
      <c r="A140" s="25" t="s">
        <v>326</v>
      </c>
      <c r="B140" s="25" t="s">
        <v>206</v>
      </c>
      <c r="C140" s="25" t="s">
        <v>207</v>
      </c>
      <c r="D140" s="25" t="s">
        <v>86</v>
      </c>
      <c r="E140" s="39">
        <v>7100</v>
      </c>
      <c r="F140" s="7">
        <v>6266034</v>
      </c>
      <c r="G140" s="8">
        <f t="shared" si="4"/>
        <v>1.1943319010349414E-3</v>
      </c>
    </row>
    <row r="141" spans="1:7" x14ac:dyDescent="0.25">
      <c r="A141" s="25" t="s">
        <v>46</v>
      </c>
      <c r="B141" s="25" t="s">
        <v>156</v>
      </c>
      <c r="C141" s="25" t="s">
        <v>157</v>
      </c>
      <c r="D141" s="25" t="s">
        <v>75</v>
      </c>
      <c r="E141" s="39">
        <v>2000</v>
      </c>
      <c r="F141" s="7">
        <v>1519746.75</v>
      </c>
      <c r="G141" s="8">
        <f t="shared" si="4"/>
        <v>2.8966999301618441E-4</v>
      </c>
    </row>
    <row r="142" spans="1:7" ht="30" x14ac:dyDescent="0.25">
      <c r="A142" s="25" t="s">
        <v>309</v>
      </c>
      <c r="B142" s="25" t="s">
        <v>186</v>
      </c>
      <c r="C142" s="25" t="s">
        <v>187</v>
      </c>
      <c r="D142" s="25" t="s">
        <v>53</v>
      </c>
      <c r="E142" s="39">
        <v>28650</v>
      </c>
      <c r="F142" s="7">
        <v>28506719.109999999</v>
      </c>
      <c r="G142" s="8">
        <f t="shared" si="4"/>
        <v>5.4334981308616255E-3</v>
      </c>
    </row>
    <row r="143" spans="1:7" x14ac:dyDescent="0.25">
      <c r="A143" s="25" t="s">
        <v>651</v>
      </c>
      <c r="B143" s="25" t="s">
        <v>265</v>
      </c>
      <c r="C143" s="25" t="s">
        <v>266</v>
      </c>
      <c r="D143" s="25" t="s">
        <v>650</v>
      </c>
      <c r="E143" s="39">
        <v>1130</v>
      </c>
      <c r="F143" s="7">
        <v>1048572.7</v>
      </c>
      <c r="G143" s="8">
        <f t="shared" si="4"/>
        <v>1.9986227750509196E-4</v>
      </c>
    </row>
    <row r="144" spans="1:7" x14ac:dyDescent="0.25">
      <c r="A144" s="25" t="s">
        <v>716</v>
      </c>
      <c r="B144" s="25" t="s">
        <v>152</v>
      </c>
      <c r="C144" s="25" t="s">
        <v>153</v>
      </c>
      <c r="D144" s="25" t="s">
        <v>717</v>
      </c>
      <c r="E144" s="39">
        <v>12841</v>
      </c>
      <c r="F144" s="7">
        <v>10157487.619999999</v>
      </c>
      <c r="G144" s="8">
        <f t="shared" si="4"/>
        <v>1.9360589966370247E-3</v>
      </c>
    </row>
    <row r="145" spans="1:7" ht="30" x14ac:dyDescent="0.25">
      <c r="A145" s="25" t="s">
        <v>317</v>
      </c>
      <c r="B145" s="25" t="s">
        <v>190</v>
      </c>
      <c r="C145" s="25" t="s">
        <v>191</v>
      </c>
      <c r="D145" s="25" t="s">
        <v>54</v>
      </c>
      <c r="E145" s="39">
        <v>11000</v>
      </c>
      <c r="F145" s="7">
        <v>10500600</v>
      </c>
      <c r="G145" s="8">
        <f t="shared" si="4"/>
        <v>2.0014576301385385E-3</v>
      </c>
    </row>
    <row r="146" spans="1:7" x14ac:dyDescent="0.25">
      <c r="A146" s="25" t="s">
        <v>293</v>
      </c>
      <c r="B146" s="25" t="s">
        <v>164</v>
      </c>
      <c r="C146" s="25" t="s">
        <v>165</v>
      </c>
      <c r="D146" s="25" t="s">
        <v>93</v>
      </c>
      <c r="E146" s="39">
        <v>50000</v>
      </c>
      <c r="F146" s="7">
        <v>48063000</v>
      </c>
      <c r="G146" s="8">
        <f t="shared" si="4"/>
        <v>9.1610058546510269E-3</v>
      </c>
    </row>
    <row r="147" spans="1:7" ht="30" x14ac:dyDescent="0.25">
      <c r="A147" s="25" t="s">
        <v>484</v>
      </c>
      <c r="B147" s="25" t="s">
        <v>279</v>
      </c>
      <c r="C147" s="25" t="s">
        <v>280</v>
      </c>
      <c r="D147" s="25" t="s">
        <v>136</v>
      </c>
      <c r="E147" s="39">
        <v>12000</v>
      </c>
      <c r="F147" s="7">
        <v>11299125.6</v>
      </c>
      <c r="G147" s="8">
        <f t="shared" si="4"/>
        <v>2.1536599000070177E-3</v>
      </c>
    </row>
    <row r="148" spans="1:7" ht="30" x14ac:dyDescent="0.25">
      <c r="A148" s="65" t="s">
        <v>581</v>
      </c>
      <c r="B148" s="65" t="s">
        <v>450</v>
      </c>
      <c r="C148" s="9" t="s">
        <v>451</v>
      </c>
      <c r="D148" s="65" t="s">
        <v>427</v>
      </c>
      <c r="E148" s="39">
        <v>2780</v>
      </c>
      <c r="F148" s="7">
        <v>2510367.7999999998</v>
      </c>
      <c r="G148" s="8">
        <f t="shared" si="4"/>
        <v>4.7848644722816756E-4</v>
      </c>
    </row>
    <row r="149" spans="1:7" ht="30" x14ac:dyDescent="0.25">
      <c r="A149" s="25" t="s">
        <v>386</v>
      </c>
      <c r="B149" s="25" t="s">
        <v>257</v>
      </c>
      <c r="C149" s="25" t="s">
        <v>258</v>
      </c>
      <c r="D149" s="25" t="s">
        <v>142</v>
      </c>
      <c r="E149" s="39">
        <v>32500</v>
      </c>
      <c r="F149" s="7">
        <v>31880875</v>
      </c>
      <c r="G149" s="8">
        <f t="shared" si="4"/>
        <v>6.0766261474813794E-3</v>
      </c>
    </row>
    <row r="150" spans="1:7" x14ac:dyDescent="0.25">
      <c r="A150" s="25" t="s">
        <v>393</v>
      </c>
      <c r="B150" s="25" t="s">
        <v>263</v>
      </c>
      <c r="C150" s="25" t="s">
        <v>264</v>
      </c>
      <c r="D150" s="25" t="s">
        <v>96</v>
      </c>
      <c r="E150" s="39">
        <v>32000</v>
      </c>
      <c r="F150" s="7">
        <v>31368640</v>
      </c>
      <c r="G150" s="8">
        <f t="shared" si="4"/>
        <v>5.9789920456991942E-3</v>
      </c>
    </row>
    <row r="151" spans="1:7" ht="30" x14ac:dyDescent="0.25">
      <c r="A151" s="25" t="s">
        <v>385</v>
      </c>
      <c r="B151" s="25" t="s">
        <v>255</v>
      </c>
      <c r="C151" s="25" t="s">
        <v>256</v>
      </c>
      <c r="D151" s="25" t="s">
        <v>141</v>
      </c>
      <c r="E151" s="39">
        <v>29250</v>
      </c>
      <c r="F151" s="7">
        <v>28240582.5</v>
      </c>
      <c r="G151" s="8">
        <f t="shared" si="4"/>
        <v>5.3827713963184847E-3</v>
      </c>
    </row>
    <row r="152" spans="1:7" x14ac:dyDescent="0.25">
      <c r="A152" s="25" t="s">
        <v>481</v>
      </c>
      <c r="B152" s="25" t="s">
        <v>275</v>
      </c>
      <c r="C152" s="73" t="s">
        <v>276</v>
      </c>
      <c r="D152" s="25" t="s">
        <v>60</v>
      </c>
      <c r="E152" s="39">
        <v>17557</v>
      </c>
      <c r="F152" s="7">
        <v>16556119.720000001</v>
      </c>
      <c r="G152" s="8">
        <f t="shared" si="4"/>
        <v>3.1556646419329489E-3</v>
      </c>
    </row>
    <row r="153" spans="1:7" x14ac:dyDescent="0.25">
      <c r="A153" s="25" t="s">
        <v>45</v>
      </c>
      <c r="B153" s="25" t="s">
        <v>154</v>
      </c>
      <c r="C153" s="73" t="s">
        <v>155</v>
      </c>
      <c r="D153" s="25" t="s">
        <v>79</v>
      </c>
      <c r="E153" s="39">
        <v>10500</v>
      </c>
      <c r="F153" s="7">
        <v>9582789.8300000001</v>
      </c>
      <c r="G153" s="8">
        <f t="shared" si="4"/>
        <v>1.8265192296885405E-3</v>
      </c>
    </row>
    <row r="154" spans="1:7" ht="30" x14ac:dyDescent="0.25">
      <c r="A154" s="25" t="s">
        <v>318</v>
      </c>
      <c r="B154" s="25" t="s">
        <v>192</v>
      </c>
      <c r="C154" s="67" t="s">
        <v>193</v>
      </c>
      <c r="D154" s="25" t="s">
        <v>55</v>
      </c>
      <c r="E154" s="39">
        <v>7959</v>
      </c>
      <c r="F154" s="7">
        <v>6996518.1299999999</v>
      </c>
      <c r="G154" s="8">
        <f t="shared" si="4"/>
        <v>1.333565186340887E-3</v>
      </c>
    </row>
    <row r="155" spans="1:7" ht="30" x14ac:dyDescent="0.25">
      <c r="A155" s="25" t="s">
        <v>482</v>
      </c>
      <c r="B155" s="25" t="s">
        <v>277</v>
      </c>
      <c r="C155" s="67" t="s">
        <v>278</v>
      </c>
      <c r="D155" s="25" t="s">
        <v>48</v>
      </c>
      <c r="E155" s="39">
        <v>74800</v>
      </c>
      <c r="F155" s="7">
        <v>66098852.600000001</v>
      </c>
      <c r="G155" s="8">
        <f t="shared" si="4"/>
        <v>1.2598713681091802E-2</v>
      </c>
    </row>
    <row r="156" spans="1:7" ht="30" x14ac:dyDescent="0.25">
      <c r="A156" s="25" t="s">
        <v>328</v>
      </c>
      <c r="B156" s="25" t="s">
        <v>208</v>
      </c>
      <c r="C156" s="57" t="s">
        <v>209</v>
      </c>
      <c r="D156" s="25" t="s">
        <v>87</v>
      </c>
      <c r="E156" s="39">
        <v>15000</v>
      </c>
      <c r="F156" s="7">
        <v>14046753.300000001</v>
      </c>
      <c r="G156" s="8">
        <f t="shared" si="4"/>
        <v>2.6773690618591981E-3</v>
      </c>
    </row>
    <row r="157" spans="1:7" x14ac:dyDescent="0.25">
      <c r="A157" s="25" t="s">
        <v>322</v>
      </c>
      <c r="B157" s="25" t="s">
        <v>198</v>
      </c>
      <c r="C157" s="13" t="s">
        <v>199</v>
      </c>
      <c r="D157" s="25" t="s">
        <v>68</v>
      </c>
      <c r="E157" s="39">
        <v>47100</v>
      </c>
      <c r="F157" s="7">
        <v>44507145</v>
      </c>
      <c r="G157" s="8">
        <f t="shared" si="4"/>
        <v>8.4832452389322806E-3</v>
      </c>
    </row>
    <row r="158" spans="1:7" ht="30" x14ac:dyDescent="0.25">
      <c r="A158" s="25" t="s">
        <v>579</v>
      </c>
      <c r="B158" s="25" t="s">
        <v>188</v>
      </c>
      <c r="C158" s="65" t="s">
        <v>189</v>
      </c>
      <c r="D158" s="25" t="s">
        <v>575</v>
      </c>
      <c r="E158" s="39">
        <v>56100</v>
      </c>
      <c r="F158" s="7">
        <v>50270088</v>
      </c>
      <c r="G158" s="8">
        <f t="shared" si="4"/>
        <v>9.581685922264993E-3</v>
      </c>
    </row>
    <row r="159" spans="1:7" x14ac:dyDescent="0.25">
      <c r="A159" s="25" t="s">
        <v>583</v>
      </c>
      <c r="B159" s="25" t="s">
        <v>582</v>
      </c>
      <c r="C159" s="9" t="s">
        <v>584</v>
      </c>
      <c r="D159" s="25" t="s">
        <v>576</v>
      </c>
      <c r="E159" s="39">
        <v>40000</v>
      </c>
      <c r="F159" s="7">
        <v>37378000</v>
      </c>
      <c r="G159" s="8">
        <f t="shared" si="4"/>
        <v>7.1244008246498574E-3</v>
      </c>
    </row>
    <row r="160" spans="1:7" x14ac:dyDescent="0.25">
      <c r="A160" s="25" t="s">
        <v>737</v>
      </c>
      <c r="B160" s="25" t="s">
        <v>220</v>
      </c>
      <c r="C160" s="47" t="s">
        <v>221</v>
      </c>
      <c r="D160" s="25" t="s">
        <v>740</v>
      </c>
      <c r="E160" s="51">
        <v>1829</v>
      </c>
      <c r="F160" s="7">
        <v>1701372.38</v>
      </c>
      <c r="G160" s="8">
        <f t="shared" si="4"/>
        <v>3.242885865243857E-4</v>
      </c>
    </row>
    <row r="161" spans="1:7" x14ac:dyDescent="0.25">
      <c r="A161" s="25" t="s">
        <v>699</v>
      </c>
      <c r="B161" s="25" t="s">
        <v>746</v>
      </c>
      <c r="C161" s="25" t="s">
        <v>276</v>
      </c>
      <c r="D161" s="25" t="s">
        <v>696</v>
      </c>
      <c r="E161" s="51">
        <v>3398</v>
      </c>
      <c r="F161" s="7">
        <v>3516997.96</v>
      </c>
      <c r="G161" s="8">
        <f t="shared" si="4"/>
        <v>6.7035430377537233E-4</v>
      </c>
    </row>
    <row r="162" spans="1:7" x14ac:dyDescent="0.25">
      <c r="A162" s="25" t="s">
        <v>745</v>
      </c>
      <c r="B162" s="25" t="s">
        <v>746</v>
      </c>
      <c r="C162" s="47" t="s">
        <v>276</v>
      </c>
      <c r="D162" s="25" t="s">
        <v>706</v>
      </c>
      <c r="E162" s="51">
        <v>10495</v>
      </c>
      <c r="F162" s="7">
        <v>10781589.6</v>
      </c>
      <c r="G162" s="8">
        <f t="shared" si="4"/>
        <v>2.0550154057808424E-3</v>
      </c>
    </row>
    <row r="163" spans="1:7" x14ac:dyDescent="0.25">
      <c r="A163" s="25" t="s">
        <v>612</v>
      </c>
      <c r="B163" s="25" t="s">
        <v>611</v>
      </c>
      <c r="C163" s="9" t="s">
        <v>613</v>
      </c>
      <c r="D163" s="25" t="s">
        <v>605</v>
      </c>
      <c r="E163" s="39">
        <v>21218</v>
      </c>
      <c r="F163" s="7">
        <v>20269343.219999999</v>
      </c>
      <c r="G163" s="8">
        <f t="shared" si="4"/>
        <v>3.8634203422248108E-3</v>
      </c>
    </row>
    <row r="164" spans="1:7" ht="30" x14ac:dyDescent="0.25">
      <c r="A164" s="25" t="s">
        <v>610</v>
      </c>
      <c r="B164" s="25" t="s">
        <v>609</v>
      </c>
      <c r="C164" s="9" t="s">
        <v>614</v>
      </c>
      <c r="D164" s="25" t="s">
        <v>606</v>
      </c>
      <c r="E164" s="39">
        <v>10000</v>
      </c>
      <c r="F164" s="7">
        <v>9824000</v>
      </c>
      <c r="G164" s="8">
        <f t="shared" si="4"/>
        <v>1.8724948820525496E-3</v>
      </c>
    </row>
    <row r="165" spans="1:7" ht="30" x14ac:dyDescent="0.25">
      <c r="A165" s="25" t="s">
        <v>693</v>
      </c>
      <c r="B165" s="25" t="s">
        <v>611</v>
      </c>
      <c r="C165" s="67" t="s">
        <v>613</v>
      </c>
      <c r="D165" s="25" t="s">
        <v>690</v>
      </c>
      <c r="E165" s="39">
        <v>11541</v>
      </c>
      <c r="F165" s="7">
        <v>10418176.109999999</v>
      </c>
      <c r="G165" s="8">
        <f t="shared" ref="G165:G196" si="5">F165/$F$275</f>
        <v>1.9857472970579333E-3</v>
      </c>
    </row>
    <row r="166" spans="1:7" x14ac:dyDescent="0.25">
      <c r="A166" s="25" t="s">
        <v>626</v>
      </c>
      <c r="B166" s="25" t="s">
        <v>224</v>
      </c>
      <c r="C166" s="25" t="s">
        <v>225</v>
      </c>
      <c r="D166" s="25" t="s">
        <v>627</v>
      </c>
      <c r="E166" s="39">
        <v>10000</v>
      </c>
      <c r="F166" s="7">
        <v>9624800</v>
      </c>
      <c r="G166" s="8">
        <f t="shared" si="5"/>
        <v>1.8345265412031127E-3</v>
      </c>
    </row>
    <row r="167" spans="1:7" x14ac:dyDescent="0.25">
      <c r="A167" s="25" t="s">
        <v>628</v>
      </c>
      <c r="B167" s="65" t="s">
        <v>582</v>
      </c>
      <c r="C167" s="9" t="s">
        <v>584</v>
      </c>
      <c r="D167" s="25" t="s">
        <v>629</v>
      </c>
      <c r="E167" s="39">
        <v>10000</v>
      </c>
      <c r="F167" s="7">
        <v>9631700</v>
      </c>
      <c r="G167" s="8">
        <f t="shared" si="5"/>
        <v>1.8358417096361504E-3</v>
      </c>
    </row>
    <row r="168" spans="1:7" x14ac:dyDescent="0.25">
      <c r="A168" s="65" t="s">
        <v>735</v>
      </c>
      <c r="B168" s="65" t="s">
        <v>152</v>
      </c>
      <c r="C168" s="73" t="s">
        <v>153</v>
      </c>
      <c r="D168" s="25" t="s">
        <v>736</v>
      </c>
      <c r="E168" s="39">
        <v>12865</v>
      </c>
      <c r="F168" s="7">
        <v>11209271.789999999</v>
      </c>
      <c r="G168" s="8">
        <f t="shared" si="5"/>
        <v>2.1365333935577176E-3</v>
      </c>
    </row>
    <row r="169" spans="1:7" x14ac:dyDescent="0.25">
      <c r="A169" s="25" t="s">
        <v>661</v>
      </c>
      <c r="B169" s="25" t="s">
        <v>152</v>
      </c>
      <c r="C169" s="67" t="s">
        <v>153</v>
      </c>
      <c r="D169" s="25" t="s">
        <v>663</v>
      </c>
      <c r="E169" s="39">
        <v>58226</v>
      </c>
      <c r="F169" s="7">
        <v>50422420.159999996</v>
      </c>
      <c r="G169" s="8">
        <f t="shared" si="5"/>
        <v>9.6107210596807092E-3</v>
      </c>
    </row>
    <row r="170" spans="1:7" x14ac:dyDescent="0.25">
      <c r="A170" s="25" t="s">
        <v>660</v>
      </c>
      <c r="B170" s="25" t="s">
        <v>152</v>
      </c>
      <c r="C170" s="67" t="s">
        <v>153</v>
      </c>
      <c r="D170" s="25" t="s">
        <v>662</v>
      </c>
      <c r="E170" s="39">
        <v>30000</v>
      </c>
      <c r="F170" s="7">
        <v>25202700</v>
      </c>
      <c r="G170" s="8">
        <f t="shared" si="5"/>
        <v>4.803738473524612E-3</v>
      </c>
    </row>
    <row r="171" spans="1:7" x14ac:dyDescent="0.25">
      <c r="A171" s="47" t="s">
        <v>638</v>
      </c>
      <c r="B171" s="47" t="s">
        <v>637</v>
      </c>
      <c r="C171" s="9" t="s">
        <v>639</v>
      </c>
      <c r="D171" s="47" t="s">
        <v>630</v>
      </c>
      <c r="E171" s="39">
        <v>10000</v>
      </c>
      <c r="F171" s="7">
        <v>9665941.8000000007</v>
      </c>
      <c r="G171" s="8">
        <f t="shared" si="5"/>
        <v>1.8423683378173666E-3</v>
      </c>
    </row>
    <row r="172" spans="1:7" x14ac:dyDescent="0.25">
      <c r="A172" s="47" t="s">
        <v>633</v>
      </c>
      <c r="B172" s="47" t="s">
        <v>263</v>
      </c>
      <c r="C172" s="65" t="s">
        <v>264</v>
      </c>
      <c r="D172" s="47" t="s">
        <v>631</v>
      </c>
      <c r="E172" s="39">
        <v>7000</v>
      </c>
      <c r="F172" s="7">
        <v>6836830</v>
      </c>
      <c r="G172" s="8">
        <f t="shared" si="5"/>
        <v>1.3031279707312023E-3</v>
      </c>
    </row>
    <row r="173" spans="1:7" ht="30" x14ac:dyDescent="0.25">
      <c r="A173" s="25" t="s">
        <v>635</v>
      </c>
      <c r="B173" s="25" t="s">
        <v>634</v>
      </c>
      <c r="C173" s="9" t="s">
        <v>636</v>
      </c>
      <c r="D173" s="25" t="s">
        <v>632</v>
      </c>
      <c r="E173" s="39">
        <v>28500</v>
      </c>
      <c r="F173" s="7">
        <v>27426690</v>
      </c>
      <c r="G173" s="8">
        <f t="shared" si="5"/>
        <v>5.2276401319871577E-3</v>
      </c>
    </row>
    <row r="174" spans="1:7" x14ac:dyDescent="0.25">
      <c r="A174" s="25" t="s">
        <v>702</v>
      </c>
      <c r="B174" s="25" t="s">
        <v>265</v>
      </c>
      <c r="C174" s="57" t="s">
        <v>266</v>
      </c>
      <c r="D174" s="25" t="s">
        <v>703</v>
      </c>
      <c r="E174" s="39">
        <v>27000</v>
      </c>
      <c r="F174" s="7">
        <v>25466195</v>
      </c>
      <c r="G174" s="8">
        <f t="shared" si="5"/>
        <v>4.8539617063163912E-3</v>
      </c>
    </row>
    <row r="175" spans="1:7" ht="30" x14ac:dyDescent="0.25">
      <c r="A175" s="25" t="s">
        <v>648</v>
      </c>
      <c r="B175" s="25" t="s">
        <v>168</v>
      </c>
      <c r="C175" s="73" t="s">
        <v>169</v>
      </c>
      <c r="D175" s="25" t="s">
        <v>649</v>
      </c>
      <c r="E175" s="39">
        <v>16000</v>
      </c>
      <c r="F175" s="7">
        <v>15115520</v>
      </c>
      <c r="G175" s="8">
        <f t="shared" si="5"/>
        <v>2.8810803989783138E-3</v>
      </c>
    </row>
    <row r="176" spans="1:7" x14ac:dyDescent="0.25">
      <c r="A176" s="25" t="s">
        <v>705</v>
      </c>
      <c r="B176" s="25" t="s">
        <v>152</v>
      </c>
      <c r="C176" s="65" t="s">
        <v>153</v>
      </c>
      <c r="D176" s="25" t="s">
        <v>704</v>
      </c>
      <c r="E176" s="39">
        <v>49444</v>
      </c>
      <c r="F176" s="7">
        <v>58728107.609999999</v>
      </c>
      <c r="G176" s="8">
        <f t="shared" si="5"/>
        <v>1.1193819313147026E-2</v>
      </c>
    </row>
    <row r="177" spans="1:7" ht="30" x14ac:dyDescent="0.25">
      <c r="A177" s="25" t="s">
        <v>656</v>
      </c>
      <c r="B177" s="25" t="s">
        <v>202</v>
      </c>
      <c r="C177" s="73" t="s">
        <v>203</v>
      </c>
      <c r="D177" s="25" t="s">
        <v>657</v>
      </c>
      <c r="E177" s="39">
        <v>22000</v>
      </c>
      <c r="F177" s="7">
        <v>21481680</v>
      </c>
      <c r="G177" s="8">
        <f t="shared" si="5"/>
        <v>4.0944967282054772E-3</v>
      </c>
    </row>
    <row r="178" spans="1:7" x14ac:dyDescent="0.25">
      <c r="A178" s="67" t="s">
        <v>658</v>
      </c>
      <c r="B178" s="67" t="s">
        <v>582</v>
      </c>
      <c r="C178" s="9" t="s">
        <v>584</v>
      </c>
      <c r="D178" s="67" t="s">
        <v>659</v>
      </c>
      <c r="E178" s="39">
        <v>91000</v>
      </c>
      <c r="F178" s="7">
        <v>89211240</v>
      </c>
      <c r="G178" s="8">
        <f t="shared" si="5"/>
        <v>1.7004029959442356E-2</v>
      </c>
    </row>
    <row r="179" spans="1:7" ht="29.25" customHeight="1" x14ac:dyDescent="0.25">
      <c r="A179" s="25" t="s">
        <v>677</v>
      </c>
      <c r="B179" s="25" t="s">
        <v>196</v>
      </c>
      <c r="C179" s="25" t="s">
        <v>197</v>
      </c>
      <c r="D179" s="25" t="s">
        <v>676</v>
      </c>
      <c r="E179" s="39">
        <v>27000</v>
      </c>
      <c r="F179" s="7">
        <v>27092880</v>
      </c>
      <c r="G179" s="8">
        <f t="shared" si="5"/>
        <v>5.1640145704462421E-3</v>
      </c>
    </row>
    <row r="180" spans="1:7" ht="36" customHeight="1" x14ac:dyDescent="0.25">
      <c r="A180" s="25" t="s">
        <v>747</v>
      </c>
      <c r="B180" s="25" t="s">
        <v>748</v>
      </c>
      <c r="C180" s="9" t="s">
        <v>674</v>
      </c>
      <c r="D180" s="25" t="s">
        <v>734</v>
      </c>
      <c r="E180" s="51">
        <v>801</v>
      </c>
      <c r="F180" s="7">
        <v>814661.56</v>
      </c>
      <c r="G180" s="8">
        <f t="shared" si="5"/>
        <v>1.5527785033641554E-4</v>
      </c>
    </row>
    <row r="181" spans="1:7" ht="26.25" customHeight="1" x14ac:dyDescent="0.25">
      <c r="A181" s="25" t="s">
        <v>775</v>
      </c>
      <c r="B181" s="25" t="s">
        <v>776</v>
      </c>
      <c r="C181" s="9" t="s">
        <v>777</v>
      </c>
      <c r="D181" s="25" t="s">
        <v>774</v>
      </c>
      <c r="E181" s="39">
        <v>15000</v>
      </c>
      <c r="F181" s="7">
        <v>14892300</v>
      </c>
      <c r="G181" s="8">
        <f t="shared" si="5"/>
        <v>2.8385337471489398E-3</v>
      </c>
    </row>
    <row r="182" spans="1:7" ht="27.75" customHeight="1" x14ac:dyDescent="0.25">
      <c r="A182" s="25" t="s">
        <v>692</v>
      </c>
      <c r="B182" s="25" t="s">
        <v>196</v>
      </c>
      <c r="C182" s="73" t="s">
        <v>197</v>
      </c>
      <c r="D182" s="25" t="s">
        <v>691</v>
      </c>
      <c r="E182" s="39">
        <v>25000</v>
      </c>
      <c r="F182" s="7">
        <v>25248750</v>
      </c>
      <c r="G182" s="8">
        <f t="shared" si="5"/>
        <v>4.8125157932842333E-3</v>
      </c>
    </row>
    <row r="183" spans="1:7" ht="31.5" customHeight="1" x14ac:dyDescent="0.25">
      <c r="A183" s="25" t="s">
        <v>771</v>
      </c>
      <c r="B183" s="25" t="s">
        <v>772</v>
      </c>
      <c r="C183" s="9" t="s">
        <v>773</v>
      </c>
      <c r="D183" s="25" t="s">
        <v>770</v>
      </c>
      <c r="E183" s="39">
        <v>14844</v>
      </c>
      <c r="F183" s="7">
        <v>14774241.279999999</v>
      </c>
      <c r="G183" s="8">
        <f t="shared" si="5"/>
        <v>2.8160312686288181E-3</v>
      </c>
    </row>
    <row r="184" spans="1:7" ht="30.75" customHeight="1" x14ac:dyDescent="0.25">
      <c r="A184" s="25" t="s">
        <v>348</v>
      </c>
      <c r="B184" s="25" t="s">
        <v>222</v>
      </c>
      <c r="C184" s="73" t="s">
        <v>223</v>
      </c>
      <c r="D184" s="25" t="s">
        <v>719</v>
      </c>
      <c r="E184" s="39">
        <v>89850</v>
      </c>
      <c r="F184" s="7">
        <v>90602044.5</v>
      </c>
      <c r="G184" s="8">
        <f t="shared" si="5"/>
        <v>1.7269123028272326E-2</v>
      </c>
    </row>
    <row r="185" spans="1:7" ht="30.75" customHeight="1" x14ac:dyDescent="0.25">
      <c r="A185" s="57" t="s">
        <v>720</v>
      </c>
      <c r="B185" s="57" t="s">
        <v>196</v>
      </c>
      <c r="C185" s="67" t="s">
        <v>197</v>
      </c>
      <c r="D185" s="57" t="s">
        <v>721</v>
      </c>
      <c r="E185" s="39">
        <v>45000</v>
      </c>
      <c r="F185" s="7">
        <v>44014500</v>
      </c>
      <c r="G185" s="8">
        <f t="shared" si="5"/>
        <v>8.3893450718751979E-3</v>
      </c>
    </row>
    <row r="186" spans="1:7" ht="30.75" customHeight="1" x14ac:dyDescent="0.25">
      <c r="A186" s="25" t="s">
        <v>732</v>
      </c>
      <c r="B186" s="25" t="s">
        <v>162</v>
      </c>
      <c r="C186" s="47" t="s">
        <v>163</v>
      </c>
      <c r="D186" s="25" t="s">
        <v>733</v>
      </c>
      <c r="E186" s="39">
        <v>65000</v>
      </c>
      <c r="F186" s="7">
        <v>66705600</v>
      </c>
      <c r="G186" s="8">
        <f t="shared" si="5"/>
        <v>1.2714362235774079E-2</v>
      </c>
    </row>
    <row r="187" spans="1:7" ht="30.75" customHeight="1" x14ac:dyDescent="0.25">
      <c r="A187" s="65" t="s">
        <v>730</v>
      </c>
      <c r="B187" s="65" t="s">
        <v>236</v>
      </c>
      <c r="C187" s="67" t="s">
        <v>237</v>
      </c>
      <c r="D187" s="65" t="s">
        <v>731</v>
      </c>
      <c r="E187" s="39">
        <v>42498</v>
      </c>
      <c r="F187" s="7">
        <v>43412556.960000001</v>
      </c>
      <c r="G187" s="8">
        <f t="shared" si="5"/>
        <v>8.2746122480063921E-3</v>
      </c>
    </row>
    <row r="188" spans="1:7" ht="30.75" customHeight="1" x14ac:dyDescent="0.25">
      <c r="A188" s="25" t="s">
        <v>753</v>
      </c>
      <c r="B188" s="25" t="s">
        <v>277</v>
      </c>
      <c r="C188" s="25" t="s">
        <v>278</v>
      </c>
      <c r="D188" s="25" t="s">
        <v>754</v>
      </c>
      <c r="E188" s="39">
        <v>10000</v>
      </c>
      <c r="F188" s="7">
        <v>10160500</v>
      </c>
      <c r="G188" s="8">
        <f t="shared" si="5"/>
        <v>1.9366331686782299E-3</v>
      </c>
    </row>
    <row r="189" spans="1:7" ht="30.75" customHeight="1" x14ac:dyDescent="0.25">
      <c r="A189" s="25" t="s">
        <v>755</v>
      </c>
      <c r="B189" s="25" t="s">
        <v>637</v>
      </c>
      <c r="C189" s="9" t="s">
        <v>639</v>
      </c>
      <c r="D189" s="25" t="s">
        <v>756</v>
      </c>
      <c r="E189" s="39">
        <v>28000</v>
      </c>
      <c r="F189" s="7">
        <v>28379120</v>
      </c>
      <c r="G189" s="8">
        <f t="shared" si="5"/>
        <v>5.4091772146941317E-3</v>
      </c>
    </row>
    <row r="190" spans="1:7" ht="15" customHeight="1" x14ac:dyDescent="0.25">
      <c r="A190" s="25" t="s">
        <v>757</v>
      </c>
      <c r="B190" s="25" t="s">
        <v>275</v>
      </c>
      <c r="C190" s="25" t="s">
        <v>276</v>
      </c>
      <c r="D190" s="25" t="s">
        <v>758</v>
      </c>
      <c r="E190" s="39">
        <v>86000</v>
      </c>
      <c r="F190" s="7">
        <v>86985560</v>
      </c>
      <c r="G190" s="8">
        <f t="shared" si="5"/>
        <v>1.6579806180015776E-2</v>
      </c>
    </row>
    <row r="191" spans="1:7" x14ac:dyDescent="0.25">
      <c r="A191" s="25" t="s">
        <v>769</v>
      </c>
      <c r="B191" s="25" t="s">
        <v>158</v>
      </c>
      <c r="C191" s="73" t="s">
        <v>159</v>
      </c>
      <c r="D191" s="32" t="s">
        <v>768</v>
      </c>
      <c r="E191" s="39">
        <v>50000</v>
      </c>
      <c r="F191" s="7">
        <v>50256000</v>
      </c>
      <c r="G191" s="8">
        <f t="shared" si="5"/>
        <v>9.579000691412147E-3</v>
      </c>
    </row>
    <row r="192" spans="1:7" ht="30" x14ac:dyDescent="0.25">
      <c r="A192" s="65" t="s">
        <v>767</v>
      </c>
      <c r="B192" s="65" t="s">
        <v>253</v>
      </c>
      <c r="C192" s="65" t="s">
        <v>254</v>
      </c>
      <c r="D192" s="65" t="s">
        <v>766</v>
      </c>
      <c r="E192" s="39">
        <v>19800</v>
      </c>
      <c r="F192" s="7">
        <v>19800000</v>
      </c>
      <c r="G192" s="8">
        <f t="shared" si="5"/>
        <v>3.7739615904560748E-3</v>
      </c>
    </row>
    <row r="193" spans="1:8" ht="16.5" customHeight="1" x14ac:dyDescent="0.25">
      <c r="A193" s="25" t="s">
        <v>281</v>
      </c>
      <c r="B193" s="25"/>
      <c r="C193" s="25"/>
      <c r="D193" s="25"/>
      <c r="E193" s="39"/>
      <c r="F193" s="7">
        <f>SUM(F5:F192)</f>
        <v>4952760609.7299995</v>
      </c>
      <c r="G193" s="8">
        <f t="shared" si="5"/>
        <v>0.94401658120428433</v>
      </c>
    </row>
    <row r="194" spans="1:8" ht="16.5" customHeight="1" x14ac:dyDescent="0.25">
      <c r="A194" s="13"/>
      <c r="B194" s="13"/>
      <c r="C194" s="13"/>
      <c r="D194" s="13"/>
      <c r="E194" s="14"/>
      <c r="F194" s="15"/>
      <c r="G194" s="16"/>
    </row>
    <row r="195" spans="1:8" ht="16.5" customHeight="1" x14ac:dyDescent="0.25">
      <c r="A195" s="17" t="s">
        <v>487</v>
      </c>
      <c r="B195" s="13"/>
      <c r="C195" s="13"/>
      <c r="D195" s="13"/>
      <c r="E195" s="14"/>
      <c r="F195" s="15"/>
      <c r="G195" s="16"/>
    </row>
    <row r="196" spans="1:8" ht="28.5" customHeight="1" x14ac:dyDescent="0.25">
      <c r="A196" s="25" t="s">
        <v>0</v>
      </c>
      <c r="B196" s="25" t="s">
        <v>20</v>
      </c>
      <c r="C196" s="25" t="s">
        <v>1</v>
      </c>
      <c r="D196" s="25" t="s">
        <v>22</v>
      </c>
      <c r="E196" s="32" t="s">
        <v>10</v>
      </c>
      <c r="F196" s="32" t="s">
        <v>6</v>
      </c>
      <c r="G196" s="25" t="s">
        <v>2</v>
      </c>
    </row>
    <row r="197" spans="1:8" ht="30" x14ac:dyDescent="0.25">
      <c r="A197" s="25" t="s">
        <v>395</v>
      </c>
      <c r="B197" s="25" t="s">
        <v>267</v>
      </c>
      <c r="C197" s="25" t="s">
        <v>268</v>
      </c>
      <c r="D197" s="25" t="s">
        <v>143</v>
      </c>
      <c r="E197" s="6">
        <v>63200</v>
      </c>
      <c r="F197" s="7">
        <v>6915344</v>
      </c>
      <c r="G197" s="8">
        <f t="shared" ref="G197:G211" si="6">F197/$F$275</f>
        <v>1.3180930626662058E-3</v>
      </c>
      <c r="H197" s="58"/>
    </row>
    <row r="198" spans="1:8" ht="30" x14ac:dyDescent="0.25">
      <c r="A198" s="25" t="s">
        <v>396</v>
      </c>
      <c r="B198" s="25" t="s">
        <v>214</v>
      </c>
      <c r="C198" s="25" t="s">
        <v>215</v>
      </c>
      <c r="D198" s="25" t="s">
        <v>145</v>
      </c>
      <c r="E198" s="6">
        <v>985</v>
      </c>
      <c r="F198" s="7">
        <v>21443450</v>
      </c>
      <c r="G198" s="8">
        <f t="shared" si="6"/>
        <v>4.0872099326699661E-3</v>
      </c>
      <c r="H198" s="58"/>
    </row>
    <row r="199" spans="1:8" ht="26.25" customHeight="1" x14ac:dyDescent="0.25">
      <c r="A199" s="25" t="s">
        <v>397</v>
      </c>
      <c r="B199" s="25" t="s">
        <v>269</v>
      </c>
      <c r="C199" s="25" t="s">
        <v>270</v>
      </c>
      <c r="D199" s="25" t="s">
        <v>144</v>
      </c>
      <c r="E199" s="6">
        <v>134810</v>
      </c>
      <c r="F199" s="7">
        <v>40857753</v>
      </c>
      <c r="G199" s="8">
        <f t="shared" si="6"/>
        <v>7.7876560855728019E-3</v>
      </c>
      <c r="H199" s="58"/>
    </row>
    <row r="200" spans="1:8" ht="30.75" customHeight="1" x14ac:dyDescent="0.25">
      <c r="A200" s="25" t="s">
        <v>399</v>
      </c>
      <c r="B200" s="25" t="s">
        <v>222</v>
      </c>
      <c r="C200" s="25" t="s">
        <v>223</v>
      </c>
      <c r="D200" s="25" t="s">
        <v>147</v>
      </c>
      <c r="E200" s="6">
        <v>37950</v>
      </c>
      <c r="F200" s="7">
        <v>10751235</v>
      </c>
      <c r="G200" s="8">
        <f t="shared" si="6"/>
        <v>2.0492296939377281E-3</v>
      </c>
      <c r="H200" s="58"/>
    </row>
    <row r="201" spans="1:8" ht="27.75" customHeight="1" x14ac:dyDescent="0.25">
      <c r="A201" s="25" t="s">
        <v>398</v>
      </c>
      <c r="B201" s="25" t="s">
        <v>271</v>
      </c>
      <c r="C201" s="25" t="s">
        <v>272</v>
      </c>
      <c r="D201" s="25" t="s">
        <v>146</v>
      </c>
      <c r="E201" s="6">
        <v>3525</v>
      </c>
      <c r="F201" s="7">
        <v>22417862.5</v>
      </c>
      <c r="G201" s="8">
        <f t="shared" si="6"/>
        <v>4.2729369704608893E-3</v>
      </c>
      <c r="H201" s="58"/>
    </row>
    <row r="202" spans="1:8" ht="27.75" customHeight="1" x14ac:dyDescent="0.25">
      <c r="A202" s="25" t="s">
        <v>405</v>
      </c>
      <c r="B202" s="25" t="s">
        <v>265</v>
      </c>
      <c r="C202" s="25" t="s">
        <v>266</v>
      </c>
      <c r="D202" s="25" t="s">
        <v>150</v>
      </c>
      <c r="E202" s="6">
        <v>121450</v>
      </c>
      <c r="F202" s="7">
        <v>31637725</v>
      </c>
      <c r="G202" s="8">
        <f t="shared" si="6"/>
        <v>6.0302807555258553E-3</v>
      </c>
      <c r="H202" s="58"/>
    </row>
    <row r="203" spans="1:8" ht="30" x14ac:dyDescent="0.25">
      <c r="A203" s="25" t="s">
        <v>403</v>
      </c>
      <c r="B203" s="25" t="s">
        <v>247</v>
      </c>
      <c r="C203" s="25" t="s">
        <v>248</v>
      </c>
      <c r="D203" s="25" t="s">
        <v>151</v>
      </c>
      <c r="E203" s="6">
        <v>9135</v>
      </c>
      <c r="F203" s="7">
        <v>4476150</v>
      </c>
      <c r="G203" s="8">
        <f t="shared" si="6"/>
        <v>8.5317263500605861E-4</v>
      </c>
      <c r="H203" s="58"/>
    </row>
    <row r="204" spans="1:8" ht="30" customHeight="1" x14ac:dyDescent="0.25">
      <c r="A204" s="25" t="s">
        <v>600</v>
      </c>
      <c r="B204" s="25" t="s">
        <v>599</v>
      </c>
      <c r="C204" s="25" t="s">
        <v>602</v>
      </c>
      <c r="D204" s="25" t="s">
        <v>597</v>
      </c>
      <c r="E204" s="6">
        <v>22500</v>
      </c>
      <c r="F204" s="7">
        <v>5109750</v>
      </c>
      <c r="G204" s="8">
        <f t="shared" si="6"/>
        <v>9.7393940590065299E-4</v>
      </c>
      <c r="H204" s="58"/>
    </row>
    <row r="205" spans="1:8" ht="16.5" customHeight="1" x14ac:dyDescent="0.25">
      <c r="A205" s="25" t="s">
        <v>601</v>
      </c>
      <c r="B205" s="25" t="s">
        <v>242</v>
      </c>
      <c r="C205" s="25" t="s">
        <v>243</v>
      </c>
      <c r="D205" s="25" t="s">
        <v>598</v>
      </c>
      <c r="E205" s="6">
        <v>4175</v>
      </c>
      <c r="F205" s="7">
        <v>6733440</v>
      </c>
      <c r="G205" s="8">
        <f t="shared" si="6"/>
        <v>1.2834214106889168E-3</v>
      </c>
      <c r="H205" s="58"/>
    </row>
    <row r="206" spans="1:8" ht="30" x14ac:dyDescent="0.25">
      <c r="A206" s="25" t="s">
        <v>723</v>
      </c>
      <c r="B206" s="25" t="s">
        <v>724</v>
      </c>
      <c r="C206" s="9" t="s">
        <v>722</v>
      </c>
      <c r="D206" s="25" t="s">
        <v>623</v>
      </c>
      <c r="E206" s="6">
        <v>91010</v>
      </c>
      <c r="F206" s="7">
        <v>4031699.3</v>
      </c>
      <c r="G206" s="8">
        <f t="shared" si="6"/>
        <v>7.6845850012467894E-4</v>
      </c>
      <c r="H206" s="58"/>
    </row>
    <row r="207" spans="1:8" x14ac:dyDescent="0.25">
      <c r="A207" s="25" t="s">
        <v>401</v>
      </c>
      <c r="B207" s="25" t="s">
        <v>273</v>
      </c>
      <c r="C207" s="25" t="s">
        <v>274</v>
      </c>
      <c r="D207" s="25" t="s">
        <v>148</v>
      </c>
      <c r="E207" s="6">
        <v>6000</v>
      </c>
      <c r="F207" s="7">
        <v>9228000</v>
      </c>
      <c r="G207" s="8">
        <f t="shared" si="6"/>
        <v>1.7588948260974071E-3</v>
      </c>
      <c r="H207" s="58"/>
    </row>
    <row r="208" spans="1:8" ht="30" x14ac:dyDescent="0.25">
      <c r="A208" s="25" t="s">
        <v>400</v>
      </c>
      <c r="B208" s="25" t="s">
        <v>230</v>
      </c>
      <c r="C208" s="57" t="s">
        <v>231</v>
      </c>
      <c r="D208" s="25" t="s">
        <v>149</v>
      </c>
      <c r="E208" s="6">
        <v>52063</v>
      </c>
      <c r="F208" s="7">
        <v>25206183.899999999</v>
      </c>
      <c r="G208" s="8">
        <f t="shared" si="6"/>
        <v>4.8044025192208236E-3</v>
      </c>
      <c r="H208" s="58"/>
    </row>
    <row r="209" spans="1:8" x14ac:dyDescent="0.25">
      <c r="A209" s="57" t="s">
        <v>672</v>
      </c>
      <c r="B209" s="57" t="s">
        <v>673</v>
      </c>
      <c r="C209" s="9" t="s">
        <v>674</v>
      </c>
      <c r="D209" s="57" t="s">
        <v>675</v>
      </c>
      <c r="E209" s="6">
        <v>310000000</v>
      </c>
      <c r="F209" s="7">
        <v>12758050</v>
      </c>
      <c r="G209" s="8">
        <f t="shared" si="6"/>
        <v>2.4317369024807137E-3</v>
      </c>
      <c r="H209" s="58"/>
    </row>
    <row r="210" spans="1:8" x14ac:dyDescent="0.25">
      <c r="A210" s="73" t="s">
        <v>779</v>
      </c>
      <c r="B210" s="73" t="s">
        <v>778</v>
      </c>
      <c r="C210" s="9" t="s">
        <v>780</v>
      </c>
      <c r="D210" s="73" t="s">
        <v>678</v>
      </c>
      <c r="E210" s="6">
        <v>622</v>
      </c>
      <c r="F210" s="7">
        <v>4975697.5</v>
      </c>
      <c r="G210" s="8">
        <f t="shared" si="6"/>
        <v>9.4838844700648065E-4</v>
      </c>
      <c r="H210" s="58"/>
    </row>
    <row r="211" spans="1:8" ht="16.5" customHeight="1" x14ac:dyDescent="0.25">
      <c r="A211" s="25" t="s">
        <v>281</v>
      </c>
      <c r="B211" s="25"/>
      <c r="C211" s="25"/>
      <c r="D211" s="25"/>
      <c r="E211" s="6"/>
      <c r="F211" s="7">
        <f>SUM(F197:F210)</f>
        <v>206542340.20000002</v>
      </c>
      <c r="G211" s="8">
        <f t="shared" si="6"/>
        <v>3.9367821147359178E-2</v>
      </c>
    </row>
    <row r="212" spans="1:8" ht="16.5" customHeight="1" x14ac:dyDescent="0.25">
      <c r="A212" s="13"/>
      <c r="B212" s="13"/>
      <c r="C212" s="13"/>
      <c r="D212" s="13"/>
      <c r="E212" s="14"/>
      <c r="F212" s="15"/>
      <c r="G212" s="16"/>
    </row>
    <row r="213" spans="1:8" x14ac:dyDescent="0.25">
      <c r="A213" s="3" t="s">
        <v>488</v>
      </c>
    </row>
    <row r="214" spans="1:8" ht="45" customHeight="1" x14ac:dyDescent="0.25">
      <c r="A214" s="25" t="s">
        <v>3</v>
      </c>
      <c r="B214" s="25" t="s">
        <v>1</v>
      </c>
      <c r="C214" s="25" t="s">
        <v>496</v>
      </c>
      <c r="D214" s="25" t="s">
        <v>7</v>
      </c>
      <c r="E214" s="25" t="s">
        <v>5</v>
      </c>
      <c r="F214" s="25" t="s">
        <v>12</v>
      </c>
      <c r="G214" s="25" t="s">
        <v>2</v>
      </c>
    </row>
    <row r="215" spans="1:8" ht="17.25" customHeight="1" x14ac:dyDescent="0.25">
      <c r="A215" s="25" t="s">
        <v>281</v>
      </c>
      <c r="B215" s="25"/>
      <c r="C215" s="25"/>
      <c r="D215" s="25"/>
      <c r="E215" s="6"/>
      <c r="F215" s="7"/>
      <c r="G215" s="8"/>
    </row>
    <row r="217" spans="1:8" x14ac:dyDescent="0.25">
      <c r="A217" s="3" t="s">
        <v>489</v>
      </c>
    </row>
    <row r="218" spans="1:8" ht="58.5" customHeight="1" x14ac:dyDescent="0.25">
      <c r="A218" s="25" t="s">
        <v>11</v>
      </c>
      <c r="B218" s="25" t="s">
        <v>8</v>
      </c>
      <c r="C218" s="25" t="s">
        <v>9</v>
      </c>
      <c r="D218" s="25" t="s">
        <v>17</v>
      </c>
      <c r="E218" s="25" t="s">
        <v>10</v>
      </c>
      <c r="F218" s="25" t="s">
        <v>6</v>
      </c>
      <c r="G218" s="25" t="s">
        <v>2</v>
      </c>
    </row>
    <row r="219" spans="1:8" ht="17.25" customHeight="1" x14ac:dyDescent="0.25">
      <c r="A219" s="25" t="s">
        <v>281</v>
      </c>
      <c r="B219" s="25"/>
      <c r="C219" s="25"/>
      <c r="D219" s="25"/>
      <c r="E219" s="6"/>
      <c r="F219" s="7"/>
      <c r="G219" s="8"/>
    </row>
    <row r="221" spans="1:8" x14ac:dyDescent="0.25">
      <c r="A221" s="3" t="s">
        <v>490</v>
      </c>
    </row>
    <row r="222" spans="1:8" ht="42.75" customHeight="1" x14ac:dyDescent="0.25">
      <c r="A222" s="25" t="s">
        <v>15</v>
      </c>
      <c r="B222" s="25" t="s">
        <v>14</v>
      </c>
      <c r="C222" s="25" t="s">
        <v>16</v>
      </c>
      <c r="D222" s="77" t="s">
        <v>13</v>
      </c>
      <c r="E222" s="78"/>
      <c r="F222" s="25" t="s">
        <v>6</v>
      </c>
      <c r="G222" s="25" t="s">
        <v>2</v>
      </c>
    </row>
    <row r="223" spans="1:8" ht="17.25" customHeight="1" x14ac:dyDescent="0.25">
      <c r="A223" s="25" t="s">
        <v>281</v>
      </c>
      <c r="B223" s="25"/>
      <c r="C223" s="25"/>
      <c r="D223" s="77"/>
      <c r="E223" s="78"/>
      <c r="F223" s="7"/>
      <c r="G223" s="8"/>
    </row>
    <row r="225" spans="1:7" x14ac:dyDescent="0.25">
      <c r="A225" s="3" t="s">
        <v>491</v>
      </c>
    </row>
    <row r="226" spans="1:7" ht="28.5" customHeight="1" x14ac:dyDescent="0.25">
      <c r="A226" s="25" t="s">
        <v>3</v>
      </c>
      <c r="B226" s="21" t="s">
        <v>1</v>
      </c>
      <c r="C226" s="25" t="s">
        <v>496</v>
      </c>
      <c r="D226" s="77" t="s">
        <v>4</v>
      </c>
      <c r="E226" s="78"/>
      <c r="F226" s="22" t="s">
        <v>18</v>
      </c>
      <c r="G226" s="44" t="s">
        <v>2</v>
      </c>
    </row>
    <row r="227" spans="1:7" x14ac:dyDescent="0.25">
      <c r="A227" s="25" t="s">
        <v>283</v>
      </c>
      <c r="B227" s="34">
        <v>1027700167110</v>
      </c>
      <c r="C227" s="35" t="s">
        <v>501</v>
      </c>
      <c r="D227" s="94" t="s">
        <v>282</v>
      </c>
      <c r="E227" s="94"/>
      <c r="F227" s="7">
        <v>11825.94</v>
      </c>
      <c r="G227" s="8">
        <f t="shared" ref="G227:G235" si="7">F227/$F$275</f>
        <v>2.2540728955069757E-6</v>
      </c>
    </row>
    <row r="228" spans="1:7" x14ac:dyDescent="0.25">
      <c r="A228" s="25" t="s">
        <v>283</v>
      </c>
      <c r="B228" s="34">
        <v>1027700167110</v>
      </c>
      <c r="C228" s="35" t="s">
        <v>502</v>
      </c>
      <c r="D228" s="94" t="s">
        <v>282</v>
      </c>
      <c r="E228" s="94"/>
      <c r="F228" s="7">
        <v>12795.32</v>
      </c>
      <c r="G228" s="8">
        <f t="shared" si="7"/>
        <v>2.4388407180603244E-6</v>
      </c>
    </row>
    <row r="229" spans="1:7" x14ac:dyDescent="0.25">
      <c r="A229" s="25" t="s">
        <v>283</v>
      </c>
      <c r="B229" s="34">
        <v>1027700167110</v>
      </c>
      <c r="C229" s="35" t="s">
        <v>500</v>
      </c>
      <c r="D229" s="94" t="s">
        <v>282</v>
      </c>
      <c r="E229" s="94"/>
      <c r="F229" s="7">
        <v>9896685.1199999992</v>
      </c>
      <c r="G229" s="8">
        <f t="shared" si="7"/>
        <v>1.8863489654403116E-3</v>
      </c>
    </row>
    <row r="230" spans="1:7" x14ac:dyDescent="0.25">
      <c r="A230" s="25" t="s">
        <v>283</v>
      </c>
      <c r="B230" s="34">
        <v>1027700167110</v>
      </c>
      <c r="C230" s="35" t="s">
        <v>499</v>
      </c>
      <c r="D230" s="94" t="s">
        <v>282</v>
      </c>
      <c r="E230" s="94"/>
      <c r="F230" s="7">
        <v>1194.8399999999999</v>
      </c>
      <c r="G230" s="8">
        <f t="shared" si="7"/>
        <v>2.277414276131584E-7</v>
      </c>
    </row>
    <row r="231" spans="1:7" ht="30" customHeight="1" x14ac:dyDescent="0.25">
      <c r="A231" s="25" t="s">
        <v>284</v>
      </c>
      <c r="B231" s="34">
        <v>1027700167110</v>
      </c>
      <c r="C231" s="19" t="s">
        <v>585</v>
      </c>
      <c r="D231" s="74" t="s">
        <v>282</v>
      </c>
      <c r="E231" s="74"/>
      <c r="F231" s="7">
        <v>176702.91</v>
      </c>
      <c r="G231" s="8">
        <f t="shared" si="7"/>
        <v>3.3680302791000846E-5</v>
      </c>
    </row>
    <row r="232" spans="1:7" ht="30" customHeight="1" x14ac:dyDescent="0.25">
      <c r="A232" s="73" t="s">
        <v>284</v>
      </c>
      <c r="B232" s="34">
        <v>1027700167111</v>
      </c>
      <c r="C232" s="19" t="s">
        <v>781</v>
      </c>
      <c r="D232" s="74" t="s">
        <v>282</v>
      </c>
      <c r="E232" s="74"/>
      <c r="F232" s="7">
        <v>6321.15</v>
      </c>
      <c r="G232" s="8">
        <f t="shared" si="7"/>
        <v>1.2048372377531018E-6</v>
      </c>
    </row>
    <row r="233" spans="1:7" ht="30" x14ac:dyDescent="0.25">
      <c r="A233" s="25" t="s">
        <v>284</v>
      </c>
      <c r="B233" s="34">
        <v>1027700167110</v>
      </c>
      <c r="C233" s="35" t="s">
        <v>497</v>
      </c>
      <c r="D233" s="74" t="s">
        <v>282</v>
      </c>
      <c r="E233" s="74"/>
      <c r="F233" s="7">
        <v>709447.21</v>
      </c>
      <c r="G233" s="8">
        <f t="shared" si="7"/>
        <v>1.3522356166647601E-4</v>
      </c>
    </row>
    <row r="234" spans="1:7" ht="30" x14ac:dyDescent="0.25">
      <c r="A234" s="25" t="s">
        <v>284</v>
      </c>
      <c r="B234" s="34">
        <v>1027700167110</v>
      </c>
      <c r="C234" s="35" t="s">
        <v>498</v>
      </c>
      <c r="D234" s="74" t="s">
        <v>282</v>
      </c>
      <c r="E234" s="74"/>
      <c r="F234" s="7">
        <v>264884.14</v>
      </c>
      <c r="G234" s="8">
        <f t="shared" si="7"/>
        <v>5.0488008600049982E-5</v>
      </c>
    </row>
    <row r="235" spans="1:7" x14ac:dyDescent="0.25">
      <c r="A235" s="25" t="s">
        <v>281</v>
      </c>
      <c r="B235" s="101"/>
      <c r="C235" s="101"/>
      <c r="D235" s="100"/>
      <c r="E235" s="100"/>
      <c r="F235" s="7">
        <f>SUM(F227:F234)</f>
        <v>11079856.629999999</v>
      </c>
      <c r="G235" s="8">
        <f t="shared" si="7"/>
        <v>2.1118663307767719E-3</v>
      </c>
    </row>
    <row r="237" spans="1:7" ht="15.75" x14ac:dyDescent="0.25">
      <c r="A237" s="3" t="s">
        <v>492</v>
      </c>
      <c r="B237" s="26"/>
    </row>
    <row r="238" spans="1:7" ht="30" x14ac:dyDescent="0.25">
      <c r="A238" s="25" t="s">
        <v>19</v>
      </c>
      <c r="B238" s="28" t="s">
        <v>1</v>
      </c>
      <c r="C238" s="24" t="s">
        <v>503</v>
      </c>
      <c r="D238" s="84" t="s">
        <v>506</v>
      </c>
      <c r="E238" s="85"/>
      <c r="F238" s="22" t="s">
        <v>18</v>
      </c>
      <c r="G238" s="25" t="s">
        <v>2</v>
      </c>
    </row>
    <row r="239" spans="1:7" ht="30" x14ac:dyDescent="0.25">
      <c r="A239" s="25" t="s">
        <v>283</v>
      </c>
      <c r="B239" s="36">
        <v>1027700167110</v>
      </c>
      <c r="C239" s="25" t="s">
        <v>504</v>
      </c>
      <c r="D239" s="92" t="s">
        <v>508</v>
      </c>
      <c r="E239" s="93"/>
      <c r="F239" s="40">
        <v>69385.509999999995</v>
      </c>
      <c r="G239" s="41">
        <f t="shared" ref="G239:G245" si="8">F239/$F$275</f>
        <v>1.3225164124959892E-5</v>
      </c>
    </row>
    <row r="240" spans="1:7" ht="30" x14ac:dyDescent="0.25">
      <c r="A240" s="25" t="s">
        <v>283</v>
      </c>
      <c r="B240" s="36">
        <v>1027700167110</v>
      </c>
      <c r="C240" s="25" t="s">
        <v>504</v>
      </c>
      <c r="D240" s="92" t="s">
        <v>509</v>
      </c>
      <c r="E240" s="93"/>
      <c r="F240" s="40">
        <v>2257.29</v>
      </c>
      <c r="G240" s="41">
        <f t="shared" si="8"/>
        <v>4.3024877568285825E-7</v>
      </c>
    </row>
    <row r="241" spans="1:7" ht="30.75" customHeight="1" x14ac:dyDescent="0.25">
      <c r="A241" s="25" t="s">
        <v>283</v>
      </c>
      <c r="B241" s="36">
        <v>1027700167110</v>
      </c>
      <c r="C241" s="25" t="s">
        <v>504</v>
      </c>
      <c r="D241" s="92" t="s">
        <v>510</v>
      </c>
      <c r="E241" s="93"/>
      <c r="F241" s="40">
        <v>2767.04</v>
      </c>
      <c r="G241" s="41">
        <f t="shared" si="8"/>
        <v>5.2740922622502916E-7</v>
      </c>
    </row>
    <row r="242" spans="1:7" ht="34.5" customHeight="1" x14ac:dyDescent="0.25">
      <c r="A242" s="25" t="s">
        <v>759</v>
      </c>
      <c r="B242" s="36">
        <v>1027700067328</v>
      </c>
      <c r="C242" s="25" t="s">
        <v>759</v>
      </c>
      <c r="D242" s="92" t="s">
        <v>507</v>
      </c>
      <c r="E242" s="93"/>
      <c r="F242" s="40">
        <v>92849.78</v>
      </c>
      <c r="G242" s="41">
        <f t="shared" si="8"/>
        <v>1.769755067688367E-5</v>
      </c>
    </row>
    <row r="243" spans="1:7" ht="30" x14ac:dyDescent="0.25">
      <c r="A243" s="25" t="s">
        <v>285</v>
      </c>
      <c r="B243" s="36">
        <v>1047796383030</v>
      </c>
      <c r="C243" s="25" t="s">
        <v>505</v>
      </c>
      <c r="D243" s="92" t="s">
        <v>511</v>
      </c>
      <c r="E243" s="93"/>
      <c r="F243" s="40">
        <v>4144333.11</v>
      </c>
      <c r="G243" s="41">
        <f t="shared" si="8"/>
        <v>7.8992696844421072E-4</v>
      </c>
    </row>
    <row r="244" spans="1:7" ht="30" x14ac:dyDescent="0.25">
      <c r="A244" s="25" t="s">
        <v>285</v>
      </c>
      <c r="B244" s="36">
        <v>1047796383030</v>
      </c>
      <c r="C244" s="25" t="s">
        <v>505</v>
      </c>
      <c r="D244" s="92" t="s">
        <v>512</v>
      </c>
      <c r="E244" s="93"/>
      <c r="F244" s="40">
        <v>258462</v>
      </c>
      <c r="G244" s="41">
        <f t="shared" si="8"/>
        <v>4.9263922252144349E-5</v>
      </c>
    </row>
    <row r="245" spans="1:7" x14ac:dyDescent="0.25">
      <c r="A245" s="25" t="s">
        <v>281</v>
      </c>
      <c r="B245" s="83"/>
      <c r="C245" s="84"/>
      <c r="D245" s="84"/>
      <c r="E245" s="85"/>
      <c r="F245" s="7">
        <f>SUM(F239:F244)</f>
        <v>4570054.7299999995</v>
      </c>
      <c r="G245" s="8">
        <f t="shared" si="8"/>
        <v>8.7107126350010635E-4</v>
      </c>
    </row>
    <row r="247" spans="1:7" x14ac:dyDescent="0.25">
      <c r="A247" s="3" t="s">
        <v>493</v>
      </c>
    </row>
    <row r="248" spans="1:7" ht="46.5" customHeight="1" x14ac:dyDescent="0.25">
      <c r="A248" s="25" t="s">
        <v>20</v>
      </c>
      <c r="B248" s="101" t="s">
        <v>1</v>
      </c>
      <c r="C248" s="101"/>
      <c r="D248" s="101" t="s">
        <v>22</v>
      </c>
      <c r="E248" s="101"/>
      <c r="F248" s="31" t="s">
        <v>21</v>
      </c>
      <c r="G248" s="25" t="s">
        <v>2</v>
      </c>
    </row>
    <row r="249" spans="1:7" x14ac:dyDescent="0.25">
      <c r="A249" s="67" t="s">
        <v>782</v>
      </c>
      <c r="B249" s="75" t="s">
        <v>254</v>
      </c>
      <c r="C249" s="76"/>
      <c r="D249" s="77" t="s">
        <v>565</v>
      </c>
      <c r="E249" s="78"/>
      <c r="F249" s="37">
        <v>900181.85</v>
      </c>
      <c r="G249" s="41">
        <f t="shared" ref="G249:G254" si="9">F249/$F$275</f>
        <v>1.715783700164491E-4</v>
      </c>
    </row>
    <row r="250" spans="1:7" x14ac:dyDescent="0.25">
      <c r="A250" s="67" t="s">
        <v>783</v>
      </c>
      <c r="B250" s="75" t="s">
        <v>262</v>
      </c>
      <c r="C250" s="76"/>
      <c r="D250" s="77" t="s">
        <v>538</v>
      </c>
      <c r="E250" s="78"/>
      <c r="F250" s="37">
        <v>73029.600000000006</v>
      </c>
      <c r="G250" s="41">
        <f t="shared" si="9"/>
        <v>1.3919742695271262E-5</v>
      </c>
    </row>
    <row r="251" spans="1:7" x14ac:dyDescent="0.25">
      <c r="A251" s="73" t="s">
        <v>784</v>
      </c>
      <c r="B251" s="75" t="s">
        <v>223</v>
      </c>
      <c r="C251" s="76"/>
      <c r="D251" s="77" t="s">
        <v>539</v>
      </c>
      <c r="E251" s="78"/>
      <c r="F251" s="37">
        <v>70239.45</v>
      </c>
      <c r="G251" s="41">
        <f t="shared" si="9"/>
        <v>1.338792860781616E-5</v>
      </c>
    </row>
    <row r="252" spans="1:7" x14ac:dyDescent="0.25">
      <c r="A252" s="73" t="s">
        <v>785</v>
      </c>
      <c r="B252" s="75" t="s">
        <v>185</v>
      </c>
      <c r="C252" s="76"/>
      <c r="D252" s="77" t="s">
        <v>139</v>
      </c>
      <c r="E252" s="78"/>
      <c r="F252" s="37">
        <v>84007</v>
      </c>
      <c r="G252" s="41">
        <f t="shared" si="9"/>
        <v>1.6012080370173914E-5</v>
      </c>
    </row>
    <row r="253" spans="1:7" x14ac:dyDescent="0.25">
      <c r="A253" s="57" t="s">
        <v>786</v>
      </c>
      <c r="B253" s="75" t="s">
        <v>153</v>
      </c>
      <c r="C253" s="76"/>
      <c r="D253" s="77" t="s">
        <v>682</v>
      </c>
      <c r="E253" s="78"/>
      <c r="F253" s="37">
        <v>324100</v>
      </c>
      <c r="G253" s="41">
        <f t="shared" si="9"/>
        <v>6.1774795528626964E-5</v>
      </c>
    </row>
    <row r="254" spans="1:7" ht="16.5" customHeight="1" x14ac:dyDescent="0.25">
      <c r="A254" s="25" t="s">
        <v>281</v>
      </c>
      <c r="B254" s="90"/>
      <c r="C254" s="91"/>
      <c r="D254" s="77"/>
      <c r="E254" s="78"/>
      <c r="F254" s="7">
        <f>SUM(F249:F253)</f>
        <v>1451557.9</v>
      </c>
      <c r="G254" s="8">
        <f t="shared" si="9"/>
        <v>2.7667291721833736E-4</v>
      </c>
    </row>
    <row r="256" spans="1:7" x14ac:dyDescent="0.25">
      <c r="A256" s="3" t="s">
        <v>494</v>
      </c>
    </row>
    <row r="257" spans="1:7" ht="30" customHeight="1" x14ac:dyDescent="0.25">
      <c r="A257" s="25" t="s">
        <v>23</v>
      </c>
      <c r="B257" s="77" t="s">
        <v>20</v>
      </c>
      <c r="C257" s="78"/>
      <c r="D257" s="25" t="s">
        <v>22</v>
      </c>
      <c r="E257" s="25" t="s">
        <v>24</v>
      </c>
      <c r="F257" s="25" t="s">
        <v>21</v>
      </c>
      <c r="G257" s="25" t="s">
        <v>2</v>
      </c>
    </row>
    <row r="258" spans="1:7" ht="45" customHeight="1" x14ac:dyDescent="0.25">
      <c r="A258" s="25" t="s">
        <v>286</v>
      </c>
      <c r="B258" s="90" t="s">
        <v>152</v>
      </c>
      <c r="C258" s="91"/>
      <c r="D258" s="46" t="s">
        <v>118</v>
      </c>
      <c r="E258" s="2">
        <v>34908</v>
      </c>
      <c r="F258" s="7">
        <v>25027998.210000001</v>
      </c>
      <c r="G258" s="8">
        <f t="shared" ref="G258:G263" si="10">F258/$F$275</f>
        <v>4.7704395924516871E-3</v>
      </c>
    </row>
    <row r="259" spans="1:7" ht="45" customHeight="1" x14ac:dyDescent="0.25">
      <c r="A259" s="25" t="s">
        <v>286</v>
      </c>
      <c r="B259" s="90" t="s">
        <v>152</v>
      </c>
      <c r="C259" s="91"/>
      <c r="D259" s="73" t="s">
        <v>118</v>
      </c>
      <c r="E259" s="2">
        <v>5160</v>
      </c>
      <c r="F259" s="7">
        <v>3696549.46</v>
      </c>
      <c r="G259" s="8">
        <f t="shared" si="10"/>
        <v>7.0457755955864374E-4</v>
      </c>
    </row>
    <row r="260" spans="1:7" ht="45" customHeight="1" x14ac:dyDescent="0.25">
      <c r="A260" s="25" t="s">
        <v>286</v>
      </c>
      <c r="B260" s="90" t="s">
        <v>152</v>
      </c>
      <c r="C260" s="91"/>
      <c r="D260" s="73" t="s">
        <v>118</v>
      </c>
      <c r="E260" s="2">
        <v>6817</v>
      </c>
      <c r="F260" s="7">
        <v>4883600.33</v>
      </c>
      <c r="G260" s="8">
        <f t="shared" si="10"/>
        <v>9.3083434689689962E-4</v>
      </c>
    </row>
    <row r="261" spans="1:7" ht="45" customHeight="1" x14ac:dyDescent="0.25">
      <c r="A261" s="57" t="s">
        <v>286</v>
      </c>
      <c r="B261" s="90" t="s">
        <v>152</v>
      </c>
      <c r="C261" s="91"/>
      <c r="D261" s="73" t="s">
        <v>118</v>
      </c>
      <c r="E261" s="2">
        <v>20380</v>
      </c>
      <c r="F261" s="7">
        <v>14599937.609999999</v>
      </c>
      <c r="G261" s="8">
        <f t="shared" si="10"/>
        <v>2.7828082708684374E-3</v>
      </c>
    </row>
    <row r="262" spans="1:7" ht="45" customHeight="1" x14ac:dyDescent="0.25">
      <c r="A262" s="57" t="s">
        <v>286</v>
      </c>
      <c r="B262" s="90" t="s">
        <v>152</v>
      </c>
      <c r="C262" s="91"/>
      <c r="D262" s="73" t="s">
        <v>83</v>
      </c>
      <c r="E262" s="2">
        <v>18522</v>
      </c>
      <c r="F262" s="7">
        <v>21857324.140000001</v>
      </c>
      <c r="G262" s="8">
        <f t="shared" si="10"/>
        <v>4.1660960492175938E-3</v>
      </c>
    </row>
    <row r="263" spans="1:7" x14ac:dyDescent="0.25">
      <c r="A263" s="25" t="s">
        <v>281</v>
      </c>
      <c r="B263" s="86"/>
      <c r="C263" s="86"/>
      <c r="D263" s="30"/>
      <c r="E263" s="1"/>
      <c r="F263" s="7">
        <f>SUM(F258:F262)</f>
        <v>70065409.75</v>
      </c>
      <c r="G263" s="8">
        <f t="shared" si="10"/>
        <v>1.3354755818993262E-2</v>
      </c>
    </row>
    <row r="265" spans="1:7" x14ac:dyDescent="0.25">
      <c r="A265" s="3" t="s">
        <v>495</v>
      </c>
    </row>
    <row r="266" spans="1:7" ht="30" x14ac:dyDescent="0.25">
      <c r="A266" s="87" t="s">
        <v>25</v>
      </c>
      <c r="B266" s="88"/>
      <c r="C266" s="88"/>
      <c r="D266" s="88"/>
      <c r="E266" s="89"/>
      <c r="F266" s="25" t="s">
        <v>21</v>
      </c>
      <c r="G266" s="25" t="s">
        <v>2</v>
      </c>
    </row>
    <row r="267" spans="1:7" hidden="1" x14ac:dyDescent="0.25">
      <c r="A267" s="48"/>
      <c r="B267" s="49"/>
      <c r="C267" s="49"/>
      <c r="D267" s="49"/>
      <c r="E267" s="50"/>
      <c r="F267" s="7"/>
      <c r="G267" s="8"/>
    </row>
    <row r="268" spans="1:7" x14ac:dyDescent="0.25">
      <c r="A268" s="48" t="s">
        <v>787</v>
      </c>
      <c r="B268" s="53"/>
      <c r="C268" s="49"/>
      <c r="D268" s="49"/>
      <c r="E268" s="50"/>
      <c r="F268" s="7">
        <v>4188.49</v>
      </c>
      <c r="G268" s="8">
        <f t="shared" ref="G268:G270" si="11">F268/$F$275</f>
        <v>7.9834345363683666E-7</v>
      </c>
    </row>
    <row r="269" spans="1:7" ht="15" customHeight="1" x14ac:dyDescent="0.25">
      <c r="A269" s="79" t="s">
        <v>788</v>
      </c>
      <c r="B269" s="80"/>
      <c r="C269" s="80"/>
      <c r="D269" s="80"/>
      <c r="E269" s="81"/>
      <c r="F269" s="7">
        <v>1098.28</v>
      </c>
      <c r="G269" s="8">
        <f t="shared" si="11"/>
        <v>2.093366937154595E-7</v>
      </c>
    </row>
    <row r="270" spans="1:7" ht="15" customHeight="1" x14ac:dyDescent="0.25">
      <c r="A270" s="79" t="s">
        <v>789</v>
      </c>
      <c r="B270" s="80"/>
      <c r="C270" s="80"/>
      <c r="D270" s="80"/>
      <c r="E270" s="81"/>
      <c r="F270" s="7">
        <v>1173.31</v>
      </c>
      <c r="G270" s="8">
        <f t="shared" si="11"/>
        <v>2.2363772089383924E-7</v>
      </c>
    </row>
    <row r="271" spans="1:7" ht="15" hidden="1" customHeight="1" x14ac:dyDescent="0.25">
      <c r="A271" s="79" t="s">
        <v>707</v>
      </c>
      <c r="B271" s="80"/>
      <c r="C271" s="80"/>
      <c r="D271" s="80"/>
      <c r="E271" s="81"/>
      <c r="F271" s="57"/>
      <c r="G271" s="8"/>
    </row>
    <row r="272" spans="1:7" ht="15" hidden="1" customHeight="1" x14ac:dyDescent="0.25">
      <c r="A272" s="79" t="s">
        <v>708</v>
      </c>
      <c r="B272" s="80"/>
      <c r="C272" s="80"/>
      <c r="D272" s="80"/>
      <c r="E272" s="81"/>
      <c r="F272" s="57"/>
      <c r="G272" s="8"/>
    </row>
    <row r="273" spans="1:7" ht="15" customHeight="1" x14ac:dyDescent="0.25">
      <c r="A273" s="77" t="s">
        <v>281</v>
      </c>
      <c r="B273" s="82"/>
      <c r="C273" s="82"/>
      <c r="D273" s="82"/>
      <c r="E273" s="78"/>
      <c r="F273" s="7">
        <f>SUM(F268:F272)</f>
        <v>6460.08</v>
      </c>
      <c r="G273" s="8">
        <f>F273/$F$275</f>
        <v>1.2313178682461355E-6</v>
      </c>
    </row>
    <row r="275" spans="1:7" x14ac:dyDescent="0.25">
      <c r="A275" s="95" t="s">
        <v>26</v>
      </c>
      <c r="B275" s="96"/>
      <c r="C275" s="96"/>
      <c r="D275" s="96"/>
      <c r="E275" s="97"/>
      <c r="F275" s="7">
        <f>F193+F215+F219+F223+F235+F245+F254+F263+F273+F211</f>
        <v>5246476289.0199986</v>
      </c>
      <c r="G275" s="8">
        <f>F275/$F$275</f>
        <v>1</v>
      </c>
    </row>
  </sheetData>
  <mergeCells count="50">
    <mergeCell ref="A275:E275"/>
    <mergeCell ref="A1:G1"/>
    <mergeCell ref="B257:C257"/>
    <mergeCell ref="D235:E235"/>
    <mergeCell ref="B248:C248"/>
    <mergeCell ref="D248:E248"/>
    <mergeCell ref="B235:C235"/>
    <mergeCell ref="D227:E227"/>
    <mergeCell ref="D222:E222"/>
    <mergeCell ref="D226:E226"/>
    <mergeCell ref="D228:E228"/>
    <mergeCell ref="D229:E229"/>
    <mergeCell ref="D231:E231"/>
    <mergeCell ref="D230:E230"/>
    <mergeCell ref="D223:E223"/>
    <mergeCell ref="B254:C254"/>
    <mergeCell ref="D254:E254"/>
    <mergeCell ref="D242:E242"/>
    <mergeCell ref="D243:E243"/>
    <mergeCell ref="D244:E244"/>
    <mergeCell ref="D240:E240"/>
    <mergeCell ref="D241:E241"/>
    <mergeCell ref="D233:E233"/>
    <mergeCell ref="D234:E234"/>
    <mergeCell ref="B253:C253"/>
    <mergeCell ref="D253:E253"/>
    <mergeCell ref="B249:C249"/>
    <mergeCell ref="A269:E269"/>
    <mergeCell ref="A273:E273"/>
    <mergeCell ref="B245:E245"/>
    <mergeCell ref="B263:C263"/>
    <mergeCell ref="A266:E266"/>
    <mergeCell ref="A270:E270"/>
    <mergeCell ref="B260:C260"/>
    <mergeCell ref="B258:C258"/>
    <mergeCell ref="B259:C259"/>
    <mergeCell ref="A271:E271"/>
    <mergeCell ref="A272:E272"/>
    <mergeCell ref="B250:C250"/>
    <mergeCell ref="D249:E249"/>
    <mergeCell ref="D250:E250"/>
    <mergeCell ref="B261:C261"/>
    <mergeCell ref="B262:C262"/>
    <mergeCell ref="D232:E232"/>
    <mergeCell ref="B251:C251"/>
    <mergeCell ref="B252:C252"/>
    <mergeCell ref="D251:E251"/>
    <mergeCell ref="D252:E252"/>
    <mergeCell ref="D238:E238"/>
    <mergeCell ref="D239:E2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zoomScale="80" zoomScaleNormal="80" workbookViewId="0">
      <selection activeCell="C230" sqref="C230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9.85546875" style="3" customWidth="1"/>
    <col min="9" max="9" width="18.140625" style="3" customWidth="1"/>
    <col min="10" max="10" width="14.85546875" style="3" customWidth="1"/>
    <col min="11" max="11" width="14.28515625" style="3" customWidth="1"/>
    <col min="12" max="12" width="12.42578125" style="3" customWidth="1"/>
    <col min="13" max="13" width="12" style="3" customWidth="1"/>
    <col min="14" max="14" width="32.7109375" style="3" customWidth="1"/>
    <col min="15" max="22" width="9.140625" style="3" customWidth="1"/>
    <col min="23" max="23" width="34.5703125" style="3" customWidth="1"/>
    <col min="24" max="26" width="9.140625" style="3" customWidth="1"/>
    <col min="27" max="27" width="18" style="3" customWidth="1"/>
    <col min="28" max="28" width="19.7109375" style="3" customWidth="1"/>
    <col min="29" max="53" width="0" style="3" hidden="1" customWidth="1"/>
    <col min="54" max="54" width="43.42578125" style="3" bestFit="1" customWidth="1"/>
    <col min="55" max="16384" width="9.140625" style="3"/>
  </cols>
  <sheetData>
    <row r="1" spans="1:8" ht="33.75" customHeight="1" x14ac:dyDescent="0.25">
      <c r="A1" s="98" t="s">
        <v>790</v>
      </c>
      <c r="B1" s="99"/>
      <c r="C1" s="99"/>
      <c r="D1" s="99"/>
      <c r="E1" s="99"/>
      <c r="F1" s="99"/>
      <c r="G1" s="99"/>
    </row>
    <row r="2" spans="1:8" ht="18.75" x14ac:dyDescent="0.3">
      <c r="A2" s="4"/>
      <c r="B2" s="4"/>
      <c r="C2" s="4"/>
    </row>
    <row r="3" spans="1:8" x14ac:dyDescent="0.25">
      <c r="A3" s="3" t="s">
        <v>486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485</v>
      </c>
    </row>
    <row r="5" spans="1:8" ht="30" x14ac:dyDescent="0.25">
      <c r="A5" s="5" t="s">
        <v>414</v>
      </c>
      <c r="B5" s="5" t="s">
        <v>188</v>
      </c>
      <c r="C5" s="5" t="s">
        <v>189</v>
      </c>
      <c r="D5" s="5" t="s">
        <v>435</v>
      </c>
      <c r="E5" s="6">
        <v>1002</v>
      </c>
      <c r="F5" s="7">
        <v>963392.94</v>
      </c>
      <c r="G5" s="8">
        <f t="shared" ref="G5:G36" si="0">F5/$F$227</f>
        <v>6.2125675654509474E-4</v>
      </c>
      <c r="H5" s="58"/>
    </row>
    <row r="6" spans="1:8" x14ac:dyDescent="0.25">
      <c r="A6" s="5" t="s">
        <v>477</v>
      </c>
      <c r="B6" s="5" t="s">
        <v>275</v>
      </c>
      <c r="C6" s="5" t="s">
        <v>276</v>
      </c>
      <c r="D6" s="5" t="s">
        <v>56</v>
      </c>
      <c r="E6" s="6">
        <v>9840</v>
      </c>
      <c r="F6" s="7">
        <v>9698500.8000000007</v>
      </c>
      <c r="G6" s="8">
        <f t="shared" si="0"/>
        <v>6.2542072919467388E-3</v>
      </c>
      <c r="H6" s="58"/>
    </row>
    <row r="7" spans="1:8" ht="30" x14ac:dyDescent="0.25">
      <c r="A7" s="67" t="s">
        <v>422</v>
      </c>
      <c r="B7" s="67" t="s">
        <v>230</v>
      </c>
      <c r="C7" s="67" t="s">
        <v>231</v>
      </c>
      <c r="D7" s="67" t="s">
        <v>443</v>
      </c>
      <c r="E7" s="6">
        <v>5530</v>
      </c>
      <c r="F7" s="7">
        <v>5629650.5999999996</v>
      </c>
      <c r="G7" s="8">
        <f t="shared" si="0"/>
        <v>3.6303550991749495E-3</v>
      </c>
      <c r="H7" s="58"/>
    </row>
    <row r="8" spans="1:8" ht="30" x14ac:dyDescent="0.25">
      <c r="A8" s="66" t="s">
        <v>354</v>
      </c>
      <c r="B8" s="66" t="s">
        <v>230</v>
      </c>
      <c r="C8" s="66" t="s">
        <v>231</v>
      </c>
      <c r="D8" s="66" t="s">
        <v>101</v>
      </c>
      <c r="E8" s="6">
        <v>333</v>
      </c>
      <c r="F8" s="7">
        <v>338134.86</v>
      </c>
      <c r="G8" s="8">
        <f t="shared" si="0"/>
        <v>2.1805076379159441E-4</v>
      </c>
      <c r="H8" s="58"/>
    </row>
    <row r="9" spans="1:8" ht="23.25" customHeight="1" x14ac:dyDescent="0.25">
      <c r="A9" s="5" t="s">
        <v>684</v>
      </c>
      <c r="B9" s="5" t="s">
        <v>152</v>
      </c>
      <c r="C9" s="5" t="s">
        <v>153</v>
      </c>
      <c r="D9" s="5" t="s">
        <v>683</v>
      </c>
      <c r="E9" s="6">
        <v>616</v>
      </c>
      <c r="F9" s="7">
        <v>605888.14</v>
      </c>
      <c r="G9" s="8">
        <f t="shared" si="0"/>
        <v>3.9071502920245635E-4</v>
      </c>
      <c r="H9" s="58"/>
    </row>
    <row r="10" spans="1:8" ht="30" x14ac:dyDescent="0.25">
      <c r="A10" s="5" t="s">
        <v>306</v>
      </c>
      <c r="B10" s="5" t="s">
        <v>180</v>
      </c>
      <c r="C10" s="5" t="s">
        <v>181</v>
      </c>
      <c r="D10" s="5" t="s">
        <v>138</v>
      </c>
      <c r="E10" s="6">
        <v>24500</v>
      </c>
      <c r="F10" s="7">
        <v>24178029.329999998</v>
      </c>
      <c r="G10" s="8">
        <f t="shared" si="0"/>
        <v>1.5591523933326695E-2</v>
      </c>
      <c r="H10" s="58"/>
    </row>
    <row r="11" spans="1:8" ht="30" x14ac:dyDescent="0.25">
      <c r="A11" s="66" t="s">
        <v>387</v>
      </c>
      <c r="B11" s="66" t="s">
        <v>259</v>
      </c>
      <c r="C11" s="66" t="s">
        <v>260</v>
      </c>
      <c r="D11" s="66" t="s">
        <v>52</v>
      </c>
      <c r="E11" s="6">
        <v>48000</v>
      </c>
      <c r="F11" s="7">
        <v>47338560</v>
      </c>
      <c r="G11" s="8">
        <f t="shared" si="0"/>
        <v>3.0526900316619882E-2</v>
      </c>
      <c r="H11" s="58"/>
    </row>
    <row r="12" spans="1:8" ht="30" x14ac:dyDescent="0.25">
      <c r="A12" s="5" t="s">
        <v>425</v>
      </c>
      <c r="B12" s="5" t="s">
        <v>259</v>
      </c>
      <c r="C12" s="5" t="s">
        <v>260</v>
      </c>
      <c r="D12" s="5" t="s">
        <v>446</v>
      </c>
      <c r="E12" s="6">
        <v>12150</v>
      </c>
      <c r="F12" s="7">
        <v>11996788.5</v>
      </c>
      <c r="G12" s="8">
        <f t="shared" si="0"/>
        <v>7.7362886969749769E-3</v>
      </c>
      <c r="H12" s="58"/>
    </row>
    <row r="13" spans="1:8" ht="30" x14ac:dyDescent="0.25">
      <c r="A13" s="5" t="s">
        <v>355</v>
      </c>
      <c r="B13" s="5" t="s">
        <v>230</v>
      </c>
      <c r="C13" s="5" t="s">
        <v>231</v>
      </c>
      <c r="D13" s="5" t="s">
        <v>102</v>
      </c>
      <c r="E13" s="6">
        <v>4700</v>
      </c>
      <c r="F13" s="7">
        <v>4767210</v>
      </c>
      <c r="G13" s="8">
        <f t="shared" si="0"/>
        <v>3.0741988023799938E-3</v>
      </c>
      <c r="H13" s="58"/>
    </row>
    <row r="14" spans="1:8" ht="30" x14ac:dyDescent="0.25">
      <c r="A14" s="5" t="s">
        <v>750</v>
      </c>
      <c r="B14" s="5" t="s">
        <v>230</v>
      </c>
      <c r="C14" s="5" t="s">
        <v>231</v>
      </c>
      <c r="D14" s="5" t="s">
        <v>751</v>
      </c>
      <c r="E14" s="6">
        <v>1000</v>
      </c>
      <c r="F14" s="7">
        <v>1017400</v>
      </c>
      <c r="G14" s="8">
        <f t="shared" si="0"/>
        <v>6.5608392781971126E-4</v>
      </c>
      <c r="H14" s="58"/>
    </row>
    <row r="15" spans="1:8" ht="30" x14ac:dyDescent="0.25">
      <c r="A15" s="5" t="s">
        <v>618</v>
      </c>
      <c r="B15" s="5" t="s">
        <v>188</v>
      </c>
      <c r="C15" s="5" t="s">
        <v>189</v>
      </c>
      <c r="D15" s="5" t="s">
        <v>615</v>
      </c>
      <c r="E15" s="6">
        <v>1000</v>
      </c>
      <c r="F15" s="7">
        <v>966680</v>
      </c>
      <c r="G15" s="8">
        <f t="shared" si="0"/>
        <v>6.2337646092466923E-4</v>
      </c>
      <c r="H15" s="58"/>
    </row>
    <row r="16" spans="1:8" ht="30" x14ac:dyDescent="0.25">
      <c r="A16" s="5" t="s">
        <v>423</v>
      </c>
      <c r="B16" s="5" t="s">
        <v>230</v>
      </c>
      <c r="C16" s="5" t="s">
        <v>231</v>
      </c>
      <c r="D16" s="5" t="s">
        <v>444</v>
      </c>
      <c r="E16" s="6">
        <v>100</v>
      </c>
      <c r="F16" s="7">
        <v>102811.47</v>
      </c>
      <c r="G16" s="8">
        <f t="shared" si="0"/>
        <v>6.6299344468761942E-5</v>
      </c>
      <c r="H16" s="58"/>
    </row>
    <row r="17" spans="1:8" x14ac:dyDescent="0.25">
      <c r="A17" s="5" t="s">
        <v>654</v>
      </c>
      <c r="B17" s="5" t="s">
        <v>152</v>
      </c>
      <c r="C17" s="5" t="s">
        <v>153</v>
      </c>
      <c r="D17" s="5" t="s">
        <v>652</v>
      </c>
      <c r="E17" s="6">
        <v>250</v>
      </c>
      <c r="F17" s="7">
        <v>240650</v>
      </c>
      <c r="G17" s="8">
        <f t="shared" si="0"/>
        <v>1.5518635465875123E-4</v>
      </c>
      <c r="H17" s="58"/>
    </row>
    <row r="18" spans="1:8" ht="30" x14ac:dyDescent="0.25">
      <c r="A18" s="5" t="s">
        <v>361</v>
      </c>
      <c r="B18" s="5" t="s">
        <v>230</v>
      </c>
      <c r="C18" s="5" t="s">
        <v>231</v>
      </c>
      <c r="D18" s="5" t="s">
        <v>104</v>
      </c>
      <c r="E18" s="6">
        <v>140</v>
      </c>
      <c r="F18" s="7">
        <v>142750.32999999999</v>
      </c>
      <c r="G18" s="8">
        <f t="shared" si="0"/>
        <v>9.205444977782578E-5</v>
      </c>
      <c r="H18" s="58"/>
    </row>
    <row r="19" spans="1:8" x14ac:dyDescent="0.25">
      <c r="A19" s="5" t="s">
        <v>413</v>
      </c>
      <c r="B19" s="5" t="s">
        <v>158</v>
      </c>
      <c r="C19" s="5" t="s">
        <v>159</v>
      </c>
      <c r="D19" s="5" t="s">
        <v>434</v>
      </c>
      <c r="E19" s="6">
        <v>5000</v>
      </c>
      <c r="F19" s="7">
        <v>5134210.95</v>
      </c>
      <c r="G19" s="8">
        <f t="shared" si="0"/>
        <v>3.3108642484086606E-3</v>
      </c>
      <c r="H19" s="58"/>
    </row>
    <row r="20" spans="1:8" ht="30" x14ac:dyDescent="0.25">
      <c r="A20" s="5" t="s">
        <v>297</v>
      </c>
      <c r="B20" s="5" t="s">
        <v>168</v>
      </c>
      <c r="C20" s="5" t="s">
        <v>169</v>
      </c>
      <c r="D20" s="5" t="s">
        <v>107</v>
      </c>
      <c r="E20" s="6">
        <v>491</v>
      </c>
      <c r="F20" s="7">
        <v>489061.67</v>
      </c>
      <c r="G20" s="8">
        <f t="shared" si="0"/>
        <v>3.153779254960364E-4</v>
      </c>
      <c r="H20" s="58"/>
    </row>
    <row r="21" spans="1:8" ht="30" x14ac:dyDescent="0.25">
      <c r="A21" s="5" t="s">
        <v>357</v>
      </c>
      <c r="B21" s="5" t="s">
        <v>230</v>
      </c>
      <c r="C21" s="5" t="s">
        <v>231</v>
      </c>
      <c r="D21" s="5" t="s">
        <v>103</v>
      </c>
      <c r="E21" s="6">
        <v>4000</v>
      </c>
      <c r="F21" s="7">
        <v>4074720</v>
      </c>
      <c r="G21" s="8">
        <f t="shared" si="0"/>
        <v>2.6276374114070512E-3</v>
      </c>
      <c r="H21" s="58"/>
    </row>
    <row r="22" spans="1:8" x14ac:dyDescent="0.25">
      <c r="A22" s="5" t="s">
        <v>38</v>
      </c>
      <c r="B22" s="5" t="s">
        <v>152</v>
      </c>
      <c r="C22" s="5" t="s">
        <v>153</v>
      </c>
      <c r="D22" s="5" t="s">
        <v>119</v>
      </c>
      <c r="E22" s="6">
        <v>14500</v>
      </c>
      <c r="F22" s="7">
        <v>14631515</v>
      </c>
      <c r="G22" s="8">
        <f t="shared" si="0"/>
        <v>9.4353271389355439E-3</v>
      </c>
      <c r="H22" s="58"/>
    </row>
    <row r="23" spans="1:8" ht="30" x14ac:dyDescent="0.25">
      <c r="A23" s="5" t="s">
        <v>335</v>
      </c>
      <c r="B23" s="5" t="s">
        <v>216</v>
      </c>
      <c r="C23" s="5" t="s">
        <v>217</v>
      </c>
      <c r="D23" s="5" t="s">
        <v>72</v>
      </c>
      <c r="E23" s="6">
        <v>5144</v>
      </c>
      <c r="F23" s="7">
        <v>5008455.5999999996</v>
      </c>
      <c r="G23" s="8">
        <f t="shared" si="0"/>
        <v>3.2297692376239712E-3</v>
      </c>
      <c r="H23" s="58"/>
    </row>
    <row r="24" spans="1:8" ht="30" x14ac:dyDescent="0.25">
      <c r="A24" s="5" t="s">
        <v>372</v>
      </c>
      <c r="B24" s="5" t="s">
        <v>240</v>
      </c>
      <c r="C24" s="5" t="s">
        <v>241</v>
      </c>
      <c r="D24" s="5" t="s">
        <v>126</v>
      </c>
      <c r="E24" s="6">
        <v>1660</v>
      </c>
      <c r="F24" s="7">
        <v>1693913.8</v>
      </c>
      <c r="G24" s="8">
        <f t="shared" si="0"/>
        <v>1.0923428536386995E-3</v>
      </c>
      <c r="H24" s="58"/>
    </row>
    <row r="25" spans="1:8" x14ac:dyDescent="0.25">
      <c r="A25" s="5" t="s">
        <v>41</v>
      </c>
      <c r="B25" s="5" t="s">
        <v>152</v>
      </c>
      <c r="C25" s="5" t="s">
        <v>153</v>
      </c>
      <c r="D25" s="5" t="s">
        <v>82</v>
      </c>
      <c r="E25" s="6">
        <v>9000</v>
      </c>
      <c r="F25" s="7">
        <v>13789950.390000001</v>
      </c>
      <c r="G25" s="8">
        <f t="shared" si="0"/>
        <v>8.8926330020740706E-3</v>
      </c>
      <c r="H25" s="58"/>
    </row>
    <row r="26" spans="1:8" ht="30" x14ac:dyDescent="0.25">
      <c r="A26" s="5" t="s">
        <v>338</v>
      </c>
      <c r="B26" s="5" t="s">
        <v>216</v>
      </c>
      <c r="C26" s="5" t="s">
        <v>217</v>
      </c>
      <c r="D26" s="5" t="s">
        <v>73</v>
      </c>
      <c r="E26" s="6">
        <v>22100</v>
      </c>
      <c r="F26" s="7">
        <v>21626397</v>
      </c>
      <c r="G26" s="8">
        <f t="shared" si="0"/>
        <v>1.3946069872565775E-2</v>
      </c>
      <c r="H26" s="58"/>
    </row>
    <row r="27" spans="1:8" ht="30" x14ac:dyDescent="0.25">
      <c r="A27" s="5" t="s">
        <v>314</v>
      </c>
      <c r="B27" s="5" t="s">
        <v>188</v>
      </c>
      <c r="C27" s="5" t="s">
        <v>189</v>
      </c>
      <c r="D27" s="5" t="s">
        <v>92</v>
      </c>
      <c r="E27" s="6">
        <v>4700</v>
      </c>
      <c r="F27" s="7">
        <v>4591610.95</v>
      </c>
      <c r="G27" s="8">
        <f t="shared" si="0"/>
        <v>2.960961418415565E-3</v>
      </c>
      <c r="H27" s="58"/>
    </row>
    <row r="28" spans="1:8" x14ac:dyDescent="0.25">
      <c r="A28" s="5" t="s">
        <v>655</v>
      </c>
      <c r="B28" s="5" t="s">
        <v>249</v>
      </c>
      <c r="C28" s="9" t="s">
        <v>250</v>
      </c>
      <c r="D28" s="5" t="s">
        <v>653</v>
      </c>
      <c r="E28" s="6">
        <v>3000</v>
      </c>
      <c r="F28" s="7">
        <v>3020670</v>
      </c>
      <c r="G28" s="8">
        <f t="shared" si="0"/>
        <v>1.9479192434118018E-3</v>
      </c>
      <c r="H28" s="58"/>
    </row>
    <row r="29" spans="1:8" ht="30" x14ac:dyDescent="0.25">
      <c r="A29" s="5" t="s">
        <v>340</v>
      </c>
      <c r="B29" s="5" t="s">
        <v>216</v>
      </c>
      <c r="C29" s="67" t="s">
        <v>217</v>
      </c>
      <c r="D29" s="5" t="s">
        <v>549</v>
      </c>
      <c r="E29" s="6">
        <v>2440</v>
      </c>
      <c r="F29" s="7">
        <v>2443295.02</v>
      </c>
      <c r="G29" s="8">
        <f t="shared" si="0"/>
        <v>1.5755913048397286E-3</v>
      </c>
      <c r="H29" s="58"/>
    </row>
    <row r="30" spans="1:8" x14ac:dyDescent="0.25">
      <c r="A30" s="5" t="s">
        <v>377</v>
      </c>
      <c r="B30" s="5" t="s">
        <v>249</v>
      </c>
      <c r="C30" s="66" t="s">
        <v>250</v>
      </c>
      <c r="D30" s="5" t="s">
        <v>135</v>
      </c>
      <c r="E30" s="6">
        <v>9220</v>
      </c>
      <c r="F30" s="7">
        <v>9583083.5999999996</v>
      </c>
      <c r="G30" s="8">
        <f t="shared" si="0"/>
        <v>6.1797789747519739E-3</v>
      </c>
      <c r="H30" s="58"/>
    </row>
    <row r="31" spans="1:8" x14ac:dyDescent="0.25">
      <c r="A31" s="5" t="s">
        <v>409</v>
      </c>
      <c r="B31" s="5" t="s">
        <v>454</v>
      </c>
      <c r="C31" s="5" t="s">
        <v>455</v>
      </c>
      <c r="D31" s="5" t="s">
        <v>430</v>
      </c>
      <c r="E31" s="6">
        <v>142</v>
      </c>
      <c r="F31" s="7">
        <v>85900.06</v>
      </c>
      <c r="G31" s="8">
        <f t="shared" si="0"/>
        <v>5.5393796702131767E-5</v>
      </c>
      <c r="H31" s="58"/>
    </row>
    <row r="32" spans="1:8" x14ac:dyDescent="0.25">
      <c r="A32" s="5" t="s">
        <v>407</v>
      </c>
      <c r="B32" s="5" t="s">
        <v>154</v>
      </c>
      <c r="C32" s="5" t="s">
        <v>155</v>
      </c>
      <c r="D32" s="5" t="s">
        <v>428</v>
      </c>
      <c r="E32" s="6">
        <v>220</v>
      </c>
      <c r="F32" s="7">
        <v>143144.1</v>
      </c>
      <c r="G32" s="8">
        <f t="shared" si="0"/>
        <v>9.2308377601943702E-5</v>
      </c>
      <c r="H32" s="58"/>
    </row>
    <row r="33" spans="1:8" x14ac:dyDescent="0.25">
      <c r="A33" s="5" t="s">
        <v>40</v>
      </c>
      <c r="B33" s="5" t="s">
        <v>152</v>
      </c>
      <c r="C33" s="5" t="s">
        <v>153</v>
      </c>
      <c r="D33" s="5" t="s">
        <v>121</v>
      </c>
      <c r="E33" s="6">
        <v>88500</v>
      </c>
      <c r="F33" s="7">
        <v>92467135.5</v>
      </c>
      <c r="G33" s="8">
        <f t="shared" si="0"/>
        <v>5.9628662721719537E-2</v>
      </c>
      <c r="H33" s="58"/>
    </row>
    <row r="34" spans="1:8" x14ac:dyDescent="0.25">
      <c r="A34" s="5" t="s">
        <v>410</v>
      </c>
      <c r="B34" s="5" t="s">
        <v>456</v>
      </c>
      <c r="C34" s="5">
        <v>1028900508735</v>
      </c>
      <c r="D34" s="5" t="s">
        <v>431</v>
      </c>
      <c r="E34" s="6">
        <v>14717</v>
      </c>
      <c r="F34" s="7">
        <v>2189448.09</v>
      </c>
      <c r="G34" s="8">
        <f t="shared" si="0"/>
        <v>1.4118947342682962E-3</v>
      </c>
      <c r="H34" s="58"/>
    </row>
    <row r="35" spans="1:8" ht="30" x14ac:dyDescent="0.25">
      <c r="A35" s="5" t="s">
        <v>725</v>
      </c>
      <c r="B35" s="5" t="s">
        <v>188</v>
      </c>
      <c r="C35" s="5" t="s">
        <v>189</v>
      </c>
      <c r="D35" s="5" t="s">
        <v>726</v>
      </c>
      <c r="E35" s="6">
        <v>1535</v>
      </c>
      <c r="F35" s="7">
        <v>1518452.7</v>
      </c>
      <c r="G35" s="8">
        <f t="shared" si="0"/>
        <v>9.7919442856737328E-4</v>
      </c>
      <c r="H35" s="58"/>
    </row>
    <row r="36" spans="1:8" ht="30" x14ac:dyDescent="0.25">
      <c r="A36" s="5" t="s">
        <v>356</v>
      </c>
      <c r="B36" s="5" t="s">
        <v>230</v>
      </c>
      <c r="C36" s="5" t="s">
        <v>231</v>
      </c>
      <c r="D36" s="5" t="s">
        <v>97</v>
      </c>
      <c r="E36" s="6">
        <v>1800</v>
      </c>
      <c r="F36" s="7">
        <v>1839351.1</v>
      </c>
      <c r="G36" s="8">
        <f t="shared" si="0"/>
        <v>1.1861300317746279E-3</v>
      </c>
      <c r="H36" s="58"/>
    </row>
    <row r="37" spans="1:8" x14ac:dyDescent="0.25">
      <c r="A37" s="5" t="s">
        <v>27</v>
      </c>
      <c r="B37" s="5" t="s">
        <v>152</v>
      </c>
      <c r="C37" s="5" t="s">
        <v>153</v>
      </c>
      <c r="D37" s="5" t="s">
        <v>108</v>
      </c>
      <c r="E37" s="6">
        <v>14000</v>
      </c>
      <c r="F37" s="7">
        <v>14012162</v>
      </c>
      <c r="G37" s="8">
        <f t="shared" ref="G37:G68" si="1">F37/$F$227</f>
        <v>9.0359291155947524E-3</v>
      </c>
      <c r="H37" s="58"/>
    </row>
    <row r="38" spans="1:8" x14ac:dyDescent="0.25">
      <c r="A38" s="5" t="s">
        <v>28</v>
      </c>
      <c r="B38" s="5" t="s">
        <v>152</v>
      </c>
      <c r="C38" s="5" t="s">
        <v>153</v>
      </c>
      <c r="D38" s="5" t="s">
        <v>109</v>
      </c>
      <c r="E38" s="6">
        <v>13000</v>
      </c>
      <c r="F38" s="7">
        <v>11728730</v>
      </c>
      <c r="G38" s="8">
        <f t="shared" si="1"/>
        <v>7.563427606385769E-3</v>
      </c>
      <c r="H38" s="58"/>
    </row>
    <row r="39" spans="1:8" ht="30" x14ac:dyDescent="0.25">
      <c r="A39" s="5" t="s">
        <v>336</v>
      </c>
      <c r="B39" s="5" t="s">
        <v>216</v>
      </c>
      <c r="C39" s="5" t="s">
        <v>217</v>
      </c>
      <c r="D39" s="5" t="s">
        <v>69</v>
      </c>
      <c r="E39" s="6">
        <v>21849</v>
      </c>
      <c r="F39" s="7">
        <v>21805302</v>
      </c>
      <c r="G39" s="8">
        <f t="shared" si="1"/>
        <v>1.4061439142377634E-2</v>
      </c>
      <c r="H39" s="58"/>
    </row>
    <row r="40" spans="1:8" x14ac:dyDescent="0.25">
      <c r="A40" s="5" t="s">
        <v>365</v>
      </c>
      <c r="B40" s="5" t="s">
        <v>236</v>
      </c>
      <c r="C40" s="5" t="s">
        <v>237</v>
      </c>
      <c r="D40" s="5" t="s">
        <v>548</v>
      </c>
      <c r="E40" s="6">
        <v>5591</v>
      </c>
      <c r="F40" s="7">
        <v>5906947.4100000001</v>
      </c>
      <c r="G40" s="8">
        <f t="shared" si="1"/>
        <v>3.809173636895292E-3</v>
      </c>
      <c r="H40" s="58"/>
    </row>
    <row r="41" spans="1:8" ht="30" x14ac:dyDescent="0.25">
      <c r="A41" s="5" t="s">
        <v>358</v>
      </c>
      <c r="B41" s="5" t="s">
        <v>230</v>
      </c>
      <c r="C41" s="5" t="s">
        <v>231</v>
      </c>
      <c r="D41" s="5" t="s">
        <v>98</v>
      </c>
      <c r="E41" s="6">
        <v>7098</v>
      </c>
      <c r="F41" s="7">
        <v>7150667.1600000001</v>
      </c>
      <c r="G41" s="8">
        <f t="shared" si="1"/>
        <v>4.6112028669787882E-3</v>
      </c>
      <c r="H41" s="58"/>
    </row>
    <row r="42" spans="1:8" ht="16.5" customHeight="1" x14ac:dyDescent="0.25">
      <c r="A42" s="5" t="s">
        <v>408</v>
      </c>
      <c r="B42" s="5" t="s">
        <v>452</v>
      </c>
      <c r="C42" s="5" t="s">
        <v>453</v>
      </c>
      <c r="D42" s="5" t="s">
        <v>429</v>
      </c>
      <c r="E42" s="6">
        <v>138</v>
      </c>
      <c r="F42" s="7">
        <v>77555.31</v>
      </c>
      <c r="G42" s="8">
        <f t="shared" si="1"/>
        <v>5.0012573626966119E-5</v>
      </c>
      <c r="H42" s="58"/>
    </row>
    <row r="43" spans="1:8" ht="30" x14ac:dyDescent="0.25">
      <c r="A43" s="5" t="s">
        <v>311</v>
      </c>
      <c r="B43" s="5" t="s">
        <v>188</v>
      </c>
      <c r="C43" s="5" t="s">
        <v>189</v>
      </c>
      <c r="D43" s="5" t="s">
        <v>88</v>
      </c>
      <c r="E43" s="6">
        <v>4737</v>
      </c>
      <c r="F43" s="7">
        <v>4514929.4400000004</v>
      </c>
      <c r="G43" s="8">
        <f t="shared" si="1"/>
        <v>2.9115123263456356E-3</v>
      </c>
      <c r="H43" s="58"/>
    </row>
    <row r="44" spans="1:8" x14ac:dyDescent="0.25">
      <c r="A44" s="5" t="s">
        <v>347</v>
      </c>
      <c r="B44" s="5" t="s">
        <v>220</v>
      </c>
      <c r="C44" s="5" t="s">
        <v>221</v>
      </c>
      <c r="D44" s="5" t="s">
        <v>67</v>
      </c>
      <c r="E44" s="6">
        <v>19000</v>
      </c>
      <c r="F44" s="7">
        <v>7675810</v>
      </c>
      <c r="G44" s="8">
        <f t="shared" si="1"/>
        <v>4.9498482150558461E-3</v>
      </c>
      <c r="H44" s="58"/>
    </row>
    <row r="45" spans="1:8" x14ac:dyDescent="0.25">
      <c r="A45" s="5" t="s">
        <v>351</v>
      </c>
      <c r="B45" s="5" t="s">
        <v>226</v>
      </c>
      <c r="C45" s="5" t="s">
        <v>227</v>
      </c>
      <c r="D45" s="5" t="s">
        <v>77</v>
      </c>
      <c r="E45" s="6">
        <v>8973</v>
      </c>
      <c r="F45" s="7">
        <v>9202292.4499999993</v>
      </c>
      <c r="G45" s="8">
        <f t="shared" si="1"/>
        <v>5.9342207347569034E-3</v>
      </c>
      <c r="H45" s="58"/>
    </row>
    <row r="46" spans="1:8" x14ac:dyDescent="0.25">
      <c r="A46" s="5" t="s">
        <v>589</v>
      </c>
      <c r="B46" s="5" t="s">
        <v>249</v>
      </c>
      <c r="C46" s="5" t="s">
        <v>250</v>
      </c>
      <c r="D46" s="5" t="s">
        <v>586</v>
      </c>
      <c r="E46" s="6">
        <v>4000</v>
      </c>
      <c r="F46" s="7">
        <v>3851520</v>
      </c>
      <c r="G46" s="8">
        <f t="shared" si="1"/>
        <v>2.4837039214430649E-3</v>
      </c>
      <c r="H46" s="58"/>
    </row>
    <row r="47" spans="1:8" x14ac:dyDescent="0.25">
      <c r="A47" s="5" t="s">
        <v>421</v>
      </c>
      <c r="B47" s="5" t="s">
        <v>222</v>
      </c>
      <c r="C47" s="5" t="s">
        <v>223</v>
      </c>
      <c r="D47" s="5" t="s">
        <v>442</v>
      </c>
      <c r="E47" s="6">
        <v>35000</v>
      </c>
      <c r="F47" s="7">
        <v>35290149.399999999</v>
      </c>
      <c r="G47" s="8">
        <f t="shared" si="1"/>
        <v>2.2757322421561258E-2</v>
      </c>
      <c r="H47" s="58"/>
    </row>
    <row r="48" spans="1:8" x14ac:dyDescent="0.25">
      <c r="A48" s="57" t="s">
        <v>44</v>
      </c>
      <c r="B48" s="57" t="s">
        <v>154</v>
      </c>
      <c r="C48" s="9" t="s">
        <v>155</v>
      </c>
      <c r="D48" s="57" t="s">
        <v>78</v>
      </c>
      <c r="E48" s="6">
        <v>30820</v>
      </c>
      <c r="F48" s="7">
        <v>7664473.2999999998</v>
      </c>
      <c r="G48" s="8">
        <f t="shared" si="1"/>
        <v>4.9425375932114247E-3</v>
      </c>
      <c r="H48" s="58"/>
    </row>
    <row r="49" spans="1:8" x14ac:dyDescent="0.25">
      <c r="A49" s="5" t="s">
        <v>411</v>
      </c>
      <c r="B49" s="5" t="s">
        <v>458</v>
      </c>
      <c r="C49" s="67" t="s">
        <v>459</v>
      </c>
      <c r="D49" s="5" t="s">
        <v>432</v>
      </c>
      <c r="E49" s="6">
        <v>14650</v>
      </c>
      <c r="F49" s="7">
        <v>7277534</v>
      </c>
      <c r="G49" s="8">
        <f t="shared" si="1"/>
        <v>4.6930146368797856E-3</v>
      </c>
      <c r="H49" s="58"/>
    </row>
    <row r="50" spans="1:8" ht="30" x14ac:dyDescent="0.25">
      <c r="A50" s="5" t="s">
        <v>359</v>
      </c>
      <c r="B50" s="5" t="s">
        <v>230</v>
      </c>
      <c r="C50" s="5" t="s">
        <v>231</v>
      </c>
      <c r="D50" s="5" t="s">
        <v>99</v>
      </c>
      <c r="E50" s="6">
        <v>5410</v>
      </c>
      <c r="F50" s="7">
        <v>5292657.0999999996</v>
      </c>
      <c r="G50" s="8">
        <f t="shared" si="1"/>
        <v>3.4130403565666226E-3</v>
      </c>
      <c r="H50" s="58"/>
    </row>
    <row r="51" spans="1:8" x14ac:dyDescent="0.25">
      <c r="A51" s="5" t="s">
        <v>695</v>
      </c>
      <c r="B51" s="5" t="s">
        <v>152</v>
      </c>
      <c r="C51" s="5" t="s">
        <v>153</v>
      </c>
      <c r="D51" s="5" t="s">
        <v>682</v>
      </c>
      <c r="E51" s="6">
        <v>8000</v>
      </c>
      <c r="F51" s="7">
        <v>6937700</v>
      </c>
      <c r="G51" s="8">
        <f t="shared" si="1"/>
        <v>4.4738681600499418E-3</v>
      </c>
      <c r="H51" s="58"/>
    </row>
    <row r="52" spans="1:8" x14ac:dyDescent="0.25">
      <c r="A52" s="46" t="s">
        <v>415</v>
      </c>
      <c r="B52" s="46" t="s">
        <v>194</v>
      </c>
      <c r="C52" s="46" t="s">
        <v>195</v>
      </c>
      <c r="D52" s="46" t="s">
        <v>436</v>
      </c>
      <c r="E52" s="6">
        <v>20000</v>
      </c>
      <c r="F52" s="7">
        <v>18067400</v>
      </c>
      <c r="G52" s="8">
        <f t="shared" si="1"/>
        <v>1.1651003300068656E-2</v>
      </c>
      <c r="H52" s="58"/>
    </row>
    <row r="53" spans="1:8" x14ac:dyDescent="0.25">
      <c r="A53" s="5" t="s">
        <v>417</v>
      </c>
      <c r="B53" s="5" t="s">
        <v>194</v>
      </c>
      <c r="C53" s="5" t="s">
        <v>195</v>
      </c>
      <c r="D53" s="5" t="s">
        <v>438</v>
      </c>
      <c r="E53" s="6">
        <v>5500</v>
      </c>
      <c r="F53" s="7">
        <v>5141235</v>
      </c>
      <c r="G53" s="8">
        <f t="shared" si="1"/>
        <v>3.3153938005152082E-3</v>
      </c>
      <c r="H53" s="58"/>
    </row>
    <row r="54" spans="1:8" ht="30" x14ac:dyDescent="0.25">
      <c r="A54" s="5" t="s">
        <v>360</v>
      </c>
      <c r="B54" s="5" t="s">
        <v>230</v>
      </c>
      <c r="C54" s="5" t="s">
        <v>231</v>
      </c>
      <c r="D54" s="5" t="s">
        <v>100</v>
      </c>
      <c r="E54" s="6">
        <v>12170</v>
      </c>
      <c r="F54" s="7">
        <v>11469008</v>
      </c>
      <c r="G54" s="8">
        <f t="shared" si="1"/>
        <v>7.39594241874945E-3</v>
      </c>
      <c r="H54" s="58"/>
    </row>
    <row r="55" spans="1:8" x14ac:dyDescent="0.25">
      <c r="A55" s="5" t="s">
        <v>346</v>
      </c>
      <c r="B55" s="5" t="s">
        <v>218</v>
      </c>
      <c r="C55" s="5" t="s">
        <v>219</v>
      </c>
      <c r="D55" s="5" t="s">
        <v>64</v>
      </c>
      <c r="E55" s="6">
        <v>30048</v>
      </c>
      <c r="F55" s="7">
        <v>29459660.16</v>
      </c>
      <c r="G55" s="8">
        <f t="shared" si="1"/>
        <v>1.8997453852965071E-2</v>
      </c>
      <c r="H55" s="58"/>
    </row>
    <row r="56" spans="1:8" x14ac:dyDescent="0.25">
      <c r="A56" s="5" t="s">
        <v>368</v>
      </c>
      <c r="B56" s="5" t="s">
        <v>236</v>
      </c>
      <c r="C56" s="5" t="s">
        <v>237</v>
      </c>
      <c r="D56" s="5" t="s">
        <v>122</v>
      </c>
      <c r="E56" s="6">
        <v>23998</v>
      </c>
      <c r="F56" s="7">
        <v>23402609.620000001</v>
      </c>
      <c r="G56" s="8">
        <f t="shared" si="1"/>
        <v>1.5091484215373463E-2</v>
      </c>
      <c r="H56" s="58"/>
    </row>
    <row r="57" spans="1:8" x14ac:dyDescent="0.25">
      <c r="A57" s="5" t="s">
        <v>42</v>
      </c>
      <c r="B57" s="5" t="s">
        <v>152</v>
      </c>
      <c r="C57" s="5" t="s">
        <v>153</v>
      </c>
      <c r="D57" s="5" t="s">
        <v>83</v>
      </c>
      <c r="E57" s="6">
        <v>50324</v>
      </c>
      <c r="F57" s="7">
        <v>66231605.079999998</v>
      </c>
      <c r="G57" s="8">
        <f t="shared" si="1"/>
        <v>4.2710331832799625E-2</v>
      </c>
      <c r="H57" s="58"/>
    </row>
    <row r="58" spans="1:8" x14ac:dyDescent="0.25">
      <c r="A58" s="57" t="s">
        <v>590</v>
      </c>
      <c r="B58" s="57" t="s">
        <v>265</v>
      </c>
      <c r="C58" s="57" t="s">
        <v>266</v>
      </c>
      <c r="D58" s="57" t="s">
        <v>587</v>
      </c>
      <c r="E58" s="6">
        <v>3000</v>
      </c>
      <c r="F58" s="7">
        <v>2958660</v>
      </c>
      <c r="G58" s="8">
        <f t="shared" si="1"/>
        <v>1.9079312697887426E-3</v>
      </c>
      <c r="H58" s="58"/>
    </row>
    <row r="59" spans="1:8" ht="30" x14ac:dyDescent="0.25">
      <c r="A59" s="5" t="s">
        <v>313</v>
      </c>
      <c r="B59" s="5" t="s">
        <v>188</v>
      </c>
      <c r="C59" s="5" t="s">
        <v>189</v>
      </c>
      <c r="D59" s="5" t="s">
        <v>89</v>
      </c>
      <c r="E59" s="6">
        <v>630</v>
      </c>
      <c r="F59" s="7">
        <v>632495.80000000005</v>
      </c>
      <c r="G59" s="8">
        <f t="shared" si="1"/>
        <v>4.0787333280270348E-4</v>
      </c>
      <c r="H59" s="58"/>
    </row>
    <row r="60" spans="1:8" ht="30" x14ac:dyDescent="0.25">
      <c r="A60" s="38" t="s">
        <v>315</v>
      </c>
      <c r="B60" s="38" t="s">
        <v>188</v>
      </c>
      <c r="C60" s="38" t="s">
        <v>189</v>
      </c>
      <c r="D60" s="38" t="s">
        <v>90</v>
      </c>
      <c r="E60" s="6">
        <v>2000</v>
      </c>
      <c r="F60" s="7">
        <v>1917800</v>
      </c>
      <c r="G60" s="8">
        <f t="shared" si="1"/>
        <v>1.2367188488034619E-3</v>
      </c>
      <c r="H60" s="58"/>
    </row>
    <row r="61" spans="1:8" ht="30" x14ac:dyDescent="0.25">
      <c r="A61" s="52" t="s">
        <v>295</v>
      </c>
      <c r="B61" s="52" t="s">
        <v>168</v>
      </c>
      <c r="C61" s="52" t="s">
        <v>169</v>
      </c>
      <c r="D61" s="52" t="s">
        <v>105</v>
      </c>
      <c r="E61" s="6">
        <v>9500</v>
      </c>
      <c r="F61" s="7">
        <v>9761535</v>
      </c>
      <c r="G61" s="8">
        <f t="shared" si="1"/>
        <v>6.2948557345681002E-3</v>
      </c>
      <c r="H61" s="58"/>
    </row>
    <row r="62" spans="1:8" ht="30" x14ac:dyDescent="0.25">
      <c r="A62" s="52" t="s">
        <v>379</v>
      </c>
      <c r="B62" s="52" t="s">
        <v>253</v>
      </c>
      <c r="C62" s="52" t="s">
        <v>254</v>
      </c>
      <c r="D62" s="52" t="s">
        <v>137</v>
      </c>
      <c r="E62" s="6">
        <v>5735</v>
      </c>
      <c r="F62" s="7">
        <v>5696403.4500000002</v>
      </c>
      <c r="G62" s="8">
        <f t="shared" si="1"/>
        <v>3.673401562730248E-3</v>
      </c>
      <c r="H62" s="58"/>
    </row>
    <row r="63" spans="1:8" x14ac:dyDescent="0.25">
      <c r="A63" s="73" t="s">
        <v>31</v>
      </c>
      <c r="B63" s="73" t="s">
        <v>152</v>
      </c>
      <c r="C63" s="73" t="s">
        <v>153</v>
      </c>
      <c r="D63" s="73" t="s">
        <v>112</v>
      </c>
      <c r="E63" s="6">
        <v>40000</v>
      </c>
      <c r="F63" s="7">
        <v>38475600</v>
      </c>
      <c r="G63" s="8">
        <f t="shared" si="1"/>
        <v>2.4811502627501553E-2</v>
      </c>
      <c r="H63" s="58"/>
    </row>
    <row r="64" spans="1:8" x14ac:dyDescent="0.25">
      <c r="A64" s="73" t="s">
        <v>32</v>
      </c>
      <c r="B64" s="73" t="s">
        <v>152</v>
      </c>
      <c r="C64" s="73" t="s">
        <v>153</v>
      </c>
      <c r="D64" s="73" t="s">
        <v>113</v>
      </c>
      <c r="E64" s="6">
        <v>75650</v>
      </c>
      <c r="F64" s="7">
        <v>72348468</v>
      </c>
      <c r="G64" s="8">
        <f t="shared" si="1"/>
        <v>4.6654872279515126E-2</v>
      </c>
      <c r="H64" s="58"/>
    </row>
    <row r="65" spans="1:8" x14ac:dyDescent="0.25">
      <c r="A65" s="73" t="s">
        <v>301</v>
      </c>
      <c r="B65" s="73" t="s">
        <v>172</v>
      </c>
      <c r="C65" s="73" t="s">
        <v>173</v>
      </c>
      <c r="D65" s="73" t="s">
        <v>132</v>
      </c>
      <c r="E65" s="6">
        <v>23000</v>
      </c>
      <c r="F65" s="7">
        <v>24615290</v>
      </c>
      <c r="G65" s="8">
        <f t="shared" si="1"/>
        <v>1.5873497294693589E-2</v>
      </c>
      <c r="H65" s="58"/>
    </row>
    <row r="66" spans="1:8" ht="30" x14ac:dyDescent="0.25">
      <c r="A66" s="57" t="s">
        <v>426</v>
      </c>
      <c r="B66" s="57" t="s">
        <v>531</v>
      </c>
      <c r="C66" s="57" t="s">
        <v>262</v>
      </c>
      <c r="D66" s="57" t="s">
        <v>447</v>
      </c>
      <c r="E66" s="6">
        <v>20720</v>
      </c>
      <c r="F66" s="7">
        <v>21563865.600000001</v>
      </c>
      <c r="G66" s="8">
        <f t="shared" si="1"/>
        <v>1.3905745667214817E-2</v>
      </c>
      <c r="H66" s="58"/>
    </row>
    <row r="67" spans="1:8" x14ac:dyDescent="0.25">
      <c r="A67" s="5" t="s">
        <v>33</v>
      </c>
      <c r="B67" s="5" t="s">
        <v>152</v>
      </c>
      <c r="C67" s="5" t="s">
        <v>153</v>
      </c>
      <c r="D67" s="73" t="s">
        <v>114</v>
      </c>
      <c r="E67" s="6">
        <v>10000</v>
      </c>
      <c r="F67" s="7">
        <v>9160800</v>
      </c>
      <c r="G67" s="8">
        <f t="shared" si="1"/>
        <v>5.9074637762638197E-3</v>
      </c>
      <c r="H67" s="58"/>
    </row>
    <row r="68" spans="1:8" ht="30" x14ac:dyDescent="0.25">
      <c r="A68" s="5" t="s">
        <v>370</v>
      </c>
      <c r="B68" s="5" t="s">
        <v>238</v>
      </c>
      <c r="C68" s="5" t="s">
        <v>239</v>
      </c>
      <c r="D68" s="73" t="s">
        <v>124</v>
      </c>
      <c r="E68" s="6">
        <v>11500</v>
      </c>
      <c r="F68" s="7">
        <v>12101565</v>
      </c>
      <c r="G68" s="8">
        <f t="shared" si="1"/>
        <v>7.803855217186499E-3</v>
      </c>
      <c r="H68" s="58"/>
    </row>
    <row r="69" spans="1:8" x14ac:dyDescent="0.25">
      <c r="A69" s="52" t="s">
        <v>375</v>
      </c>
      <c r="B69" s="52" t="s">
        <v>244</v>
      </c>
      <c r="C69" s="52" t="s">
        <v>245</v>
      </c>
      <c r="D69" s="67" t="s">
        <v>129</v>
      </c>
      <c r="E69" s="6">
        <v>4545</v>
      </c>
      <c r="F69" s="7">
        <v>4502458.8</v>
      </c>
      <c r="G69" s="8">
        <f t="shared" ref="G69:G100" si="2">F69/$F$227</f>
        <v>2.9034704682036794E-3</v>
      </c>
      <c r="H69" s="58"/>
    </row>
    <row r="70" spans="1:8" x14ac:dyDescent="0.25">
      <c r="A70" s="52" t="s">
        <v>34</v>
      </c>
      <c r="B70" s="52" t="s">
        <v>152</v>
      </c>
      <c r="C70" s="57" t="s">
        <v>153</v>
      </c>
      <c r="D70" s="71" t="s">
        <v>115</v>
      </c>
      <c r="E70" s="6">
        <v>14500</v>
      </c>
      <c r="F70" s="7">
        <v>13566200</v>
      </c>
      <c r="G70" s="8">
        <f t="shared" si="2"/>
        <v>8.748344585794935E-3</v>
      </c>
      <c r="H70" s="58"/>
    </row>
    <row r="71" spans="1:8" ht="30" x14ac:dyDescent="0.25">
      <c r="A71" s="5" t="s">
        <v>342</v>
      </c>
      <c r="B71" s="5" t="s">
        <v>216</v>
      </c>
      <c r="C71" s="5" t="s">
        <v>217</v>
      </c>
      <c r="D71" s="71" t="s">
        <v>71</v>
      </c>
      <c r="E71" s="6">
        <v>1973</v>
      </c>
      <c r="F71" s="7">
        <v>1983496.36</v>
      </c>
      <c r="G71" s="8">
        <f t="shared" si="2"/>
        <v>1.2790840207242973E-3</v>
      </c>
      <c r="H71" s="58"/>
    </row>
    <row r="72" spans="1:8" x14ac:dyDescent="0.25">
      <c r="A72" s="5" t="s">
        <v>349</v>
      </c>
      <c r="B72" s="5" t="s">
        <v>222</v>
      </c>
      <c r="C72" s="5" t="s">
        <v>223</v>
      </c>
      <c r="D72" s="5" t="s">
        <v>80</v>
      </c>
      <c r="E72" s="6">
        <v>2000</v>
      </c>
      <c r="F72" s="7">
        <v>1909020</v>
      </c>
      <c r="G72" s="8">
        <f t="shared" si="2"/>
        <v>1.2310569489742335E-3</v>
      </c>
      <c r="H72" s="58"/>
    </row>
    <row r="73" spans="1:8" ht="30" x14ac:dyDescent="0.25">
      <c r="A73" s="5" t="s">
        <v>577</v>
      </c>
      <c r="B73" s="5" t="s">
        <v>160</v>
      </c>
      <c r="C73" s="5" t="s">
        <v>161</v>
      </c>
      <c r="D73" s="5" t="s">
        <v>573</v>
      </c>
      <c r="E73" s="6">
        <v>6200</v>
      </c>
      <c r="F73" s="7">
        <v>6151232</v>
      </c>
      <c r="G73" s="8">
        <f t="shared" si="2"/>
        <v>3.9667038052784527E-3</v>
      </c>
      <c r="H73" s="58"/>
    </row>
    <row r="74" spans="1:8" ht="30" x14ac:dyDescent="0.25">
      <c r="A74" s="5" t="s">
        <v>390</v>
      </c>
      <c r="B74" s="5" t="s">
        <v>531</v>
      </c>
      <c r="C74" s="5" t="s">
        <v>262</v>
      </c>
      <c r="D74" s="5" t="s">
        <v>50</v>
      </c>
      <c r="E74" s="6">
        <v>20548</v>
      </c>
      <c r="F74" s="7">
        <v>20209574.440000001</v>
      </c>
      <c r="G74" s="8">
        <f t="shared" si="2"/>
        <v>1.3032412992097545E-2</v>
      </c>
      <c r="H74" s="58"/>
    </row>
    <row r="75" spans="1:8" ht="30" x14ac:dyDescent="0.25">
      <c r="A75" s="52" t="s">
        <v>371</v>
      </c>
      <c r="B75" s="52" t="s">
        <v>238</v>
      </c>
      <c r="C75" s="52" t="s">
        <v>239</v>
      </c>
      <c r="D75" s="52" t="s">
        <v>125</v>
      </c>
      <c r="E75" s="6">
        <v>23500</v>
      </c>
      <c r="F75" s="7">
        <v>23977755</v>
      </c>
      <c r="G75" s="8">
        <f t="shared" si="2"/>
        <v>1.5462374366717829E-2</v>
      </c>
      <c r="H75" s="58"/>
    </row>
    <row r="76" spans="1:8" x14ac:dyDescent="0.25">
      <c r="A76" s="5" t="s">
        <v>394</v>
      </c>
      <c r="B76" s="5" t="s">
        <v>263</v>
      </c>
      <c r="C76" s="5" t="s">
        <v>264</v>
      </c>
      <c r="D76" s="5" t="s">
        <v>95</v>
      </c>
      <c r="E76" s="6">
        <v>15000</v>
      </c>
      <c r="F76" s="7">
        <v>15055474.199999999</v>
      </c>
      <c r="G76" s="8">
        <f t="shared" si="2"/>
        <v>9.7087228703797174E-3</v>
      </c>
      <c r="H76" s="58"/>
    </row>
    <row r="77" spans="1:8" x14ac:dyDescent="0.25">
      <c r="A77" s="5" t="s">
        <v>419</v>
      </c>
      <c r="B77" s="5" t="s">
        <v>210</v>
      </c>
      <c r="C77" s="38" t="s">
        <v>211</v>
      </c>
      <c r="D77" s="5" t="s">
        <v>440</v>
      </c>
      <c r="E77" s="6">
        <v>39</v>
      </c>
      <c r="F77" s="7">
        <v>39299.519999999997</v>
      </c>
      <c r="G77" s="8">
        <f t="shared" si="2"/>
        <v>2.5342818402820223E-5</v>
      </c>
      <c r="H77" s="58"/>
    </row>
    <row r="78" spans="1:8" x14ac:dyDescent="0.25">
      <c r="A78" s="5" t="s">
        <v>302</v>
      </c>
      <c r="B78" s="5" t="s">
        <v>174</v>
      </c>
      <c r="C78" s="67" t="s">
        <v>175</v>
      </c>
      <c r="D78" s="5" t="s">
        <v>133</v>
      </c>
      <c r="E78" s="6">
        <v>3550</v>
      </c>
      <c r="F78" s="7">
        <v>3570412.5</v>
      </c>
      <c r="G78" s="8">
        <f t="shared" si="2"/>
        <v>2.3024280095700752E-3</v>
      </c>
      <c r="H78" s="58"/>
    </row>
    <row r="79" spans="1:8" ht="30" x14ac:dyDescent="0.25">
      <c r="A79" s="5" t="s">
        <v>343</v>
      </c>
      <c r="B79" s="5" t="s">
        <v>216</v>
      </c>
      <c r="C79" s="5" t="s">
        <v>217</v>
      </c>
      <c r="D79" s="5" t="s">
        <v>560</v>
      </c>
      <c r="E79" s="6">
        <v>3000</v>
      </c>
      <c r="F79" s="7">
        <v>2258130</v>
      </c>
      <c r="G79" s="8">
        <f t="shared" si="2"/>
        <v>1.4561851778332263E-3</v>
      </c>
      <c r="H79" s="58"/>
    </row>
    <row r="80" spans="1:8" x14ac:dyDescent="0.25">
      <c r="A80" s="5" t="s">
        <v>671</v>
      </c>
      <c r="B80" s="5" t="s">
        <v>222</v>
      </c>
      <c r="C80" s="5" t="s">
        <v>223</v>
      </c>
      <c r="D80" s="5" t="s">
        <v>670</v>
      </c>
      <c r="E80" s="6">
        <v>2500</v>
      </c>
      <c r="F80" s="7">
        <v>2400200</v>
      </c>
      <c r="G80" s="8">
        <f t="shared" si="2"/>
        <v>1.5478009077578836E-3</v>
      </c>
      <c r="H80" s="58"/>
    </row>
    <row r="81" spans="1:8" ht="30" x14ac:dyDescent="0.25">
      <c r="A81" s="5" t="s">
        <v>713</v>
      </c>
      <c r="B81" s="5" t="s">
        <v>168</v>
      </c>
      <c r="C81" s="5" t="s">
        <v>169</v>
      </c>
      <c r="D81" s="5" t="s">
        <v>714</v>
      </c>
      <c r="E81" s="6">
        <v>1000</v>
      </c>
      <c r="F81" s="7">
        <v>967550</v>
      </c>
      <c r="G81" s="8">
        <f t="shared" si="2"/>
        <v>6.2393749200114173E-4</v>
      </c>
      <c r="H81" s="58"/>
    </row>
    <row r="82" spans="1:8" x14ac:dyDescent="0.25">
      <c r="A82" s="5" t="s">
        <v>344</v>
      </c>
      <c r="B82" s="5" t="s">
        <v>218</v>
      </c>
      <c r="C82" s="5" t="s">
        <v>219</v>
      </c>
      <c r="D82" s="5" t="s">
        <v>65</v>
      </c>
      <c r="E82" s="6">
        <v>2813</v>
      </c>
      <c r="F82" s="7">
        <v>2624894.69</v>
      </c>
      <c r="G82" s="8">
        <f t="shared" si="2"/>
        <v>1.6926982684571487E-3</v>
      </c>
      <c r="H82" s="58"/>
    </row>
    <row r="83" spans="1:8" ht="30" x14ac:dyDescent="0.25">
      <c r="A83" s="5" t="s">
        <v>299</v>
      </c>
      <c r="B83" s="5" t="s">
        <v>168</v>
      </c>
      <c r="C83" s="5" t="s">
        <v>169</v>
      </c>
      <c r="D83" s="5" t="s">
        <v>106</v>
      </c>
      <c r="E83" s="6">
        <v>5000</v>
      </c>
      <c r="F83" s="7">
        <v>4858500</v>
      </c>
      <c r="G83" s="8">
        <f t="shared" si="2"/>
        <v>3.1330683736112315E-3</v>
      </c>
      <c r="H83" s="58"/>
    </row>
    <row r="84" spans="1:8" x14ac:dyDescent="0.25">
      <c r="A84" s="5" t="s">
        <v>622</v>
      </c>
      <c r="B84" s="5" t="s">
        <v>178</v>
      </c>
      <c r="C84" s="5" t="s">
        <v>179</v>
      </c>
      <c r="D84" s="5" t="s">
        <v>621</v>
      </c>
      <c r="E84" s="6">
        <v>1499</v>
      </c>
      <c r="F84" s="7">
        <v>1387879.13</v>
      </c>
      <c r="G84" s="8">
        <f t="shared" si="2"/>
        <v>8.9499232450305046E-4</v>
      </c>
      <c r="H84" s="58"/>
    </row>
    <row r="85" spans="1:8" x14ac:dyDescent="0.25">
      <c r="A85" s="5" t="s">
        <v>749</v>
      </c>
      <c r="B85" s="5" t="s">
        <v>275</v>
      </c>
      <c r="C85" s="5" t="s">
        <v>276</v>
      </c>
      <c r="D85" s="5" t="s">
        <v>59</v>
      </c>
      <c r="E85" s="6">
        <v>136</v>
      </c>
      <c r="F85" s="7">
        <v>120389.92</v>
      </c>
      <c r="G85" s="8">
        <f t="shared" si="2"/>
        <v>7.7635041855219985E-5</v>
      </c>
      <c r="H85" s="58"/>
    </row>
    <row r="86" spans="1:8" x14ac:dyDescent="0.25">
      <c r="A86" s="5" t="s">
        <v>36</v>
      </c>
      <c r="B86" s="5" t="s">
        <v>152</v>
      </c>
      <c r="C86" s="5" t="s">
        <v>153</v>
      </c>
      <c r="D86" s="5" t="s">
        <v>117</v>
      </c>
      <c r="E86" s="6">
        <v>22100</v>
      </c>
      <c r="F86" s="7">
        <v>19026111</v>
      </c>
      <c r="G86" s="8">
        <f t="shared" si="2"/>
        <v>1.2269240845305498E-2</v>
      </c>
      <c r="H86" s="58"/>
    </row>
    <row r="87" spans="1:8" x14ac:dyDescent="0.25">
      <c r="A87" s="5" t="s">
        <v>308</v>
      </c>
      <c r="B87" s="5" t="s">
        <v>184</v>
      </c>
      <c r="C87" s="5" t="s">
        <v>185</v>
      </c>
      <c r="D87" s="5" t="s">
        <v>139</v>
      </c>
      <c r="E87" s="6">
        <v>2350</v>
      </c>
      <c r="F87" s="7">
        <v>2234145</v>
      </c>
      <c r="G87" s="8">
        <f t="shared" si="2"/>
        <v>1.4407181314318545E-3</v>
      </c>
      <c r="H87" s="58"/>
    </row>
    <row r="88" spans="1:8" x14ac:dyDescent="0.25">
      <c r="A88" s="5" t="s">
        <v>420</v>
      </c>
      <c r="B88" s="5" t="s">
        <v>462</v>
      </c>
      <c r="C88" s="5" t="s">
        <v>463</v>
      </c>
      <c r="D88" s="5" t="s">
        <v>441</v>
      </c>
      <c r="E88" s="6">
        <v>2314</v>
      </c>
      <c r="F88" s="7">
        <v>2255016.14</v>
      </c>
      <c r="G88" s="8">
        <f t="shared" si="2"/>
        <v>1.4541771637783015E-3</v>
      </c>
      <c r="H88" s="58"/>
    </row>
    <row r="89" spans="1:8" x14ac:dyDescent="0.25">
      <c r="A89" s="5" t="s">
        <v>619</v>
      </c>
      <c r="B89" s="5" t="s">
        <v>152</v>
      </c>
      <c r="C89" s="5" t="s">
        <v>153</v>
      </c>
      <c r="D89" s="5" t="s">
        <v>616</v>
      </c>
      <c r="E89" s="6">
        <v>18250</v>
      </c>
      <c r="F89" s="7">
        <v>18381440</v>
      </c>
      <c r="G89" s="8">
        <f t="shared" si="2"/>
        <v>1.185351617277605E-2</v>
      </c>
      <c r="H89" s="58"/>
    </row>
    <row r="90" spans="1:8" x14ac:dyDescent="0.25">
      <c r="A90" s="5" t="s">
        <v>329</v>
      </c>
      <c r="B90" s="5" t="s">
        <v>210</v>
      </c>
      <c r="C90" s="5" t="s">
        <v>211</v>
      </c>
      <c r="D90" s="5" t="s">
        <v>131</v>
      </c>
      <c r="E90" s="6">
        <v>5000</v>
      </c>
      <c r="F90" s="7">
        <v>4558100</v>
      </c>
      <c r="G90" s="8">
        <f t="shared" si="2"/>
        <v>2.9393514364016373E-3</v>
      </c>
      <c r="H90" s="58"/>
    </row>
    <row r="91" spans="1:8" x14ac:dyDescent="0.25">
      <c r="A91" s="5" t="s">
        <v>321</v>
      </c>
      <c r="B91" s="5" t="s">
        <v>196</v>
      </c>
      <c r="C91" s="5" t="s">
        <v>197</v>
      </c>
      <c r="D91" s="5" t="s">
        <v>66</v>
      </c>
      <c r="E91" s="6">
        <v>5000</v>
      </c>
      <c r="F91" s="7">
        <v>4865550</v>
      </c>
      <c r="G91" s="8">
        <f t="shared" si="2"/>
        <v>3.1376146599205778E-3</v>
      </c>
      <c r="H91" s="58"/>
    </row>
    <row r="92" spans="1:8" ht="30" x14ac:dyDescent="0.25">
      <c r="A92" s="5" t="s">
        <v>591</v>
      </c>
      <c r="B92" s="5" t="s">
        <v>180</v>
      </c>
      <c r="C92" s="5" t="s">
        <v>181</v>
      </c>
      <c r="D92" s="72" t="s">
        <v>588</v>
      </c>
      <c r="E92" s="6">
        <v>4600</v>
      </c>
      <c r="F92" s="7">
        <v>4148602</v>
      </c>
      <c r="G92" s="8">
        <f t="shared" si="2"/>
        <v>2.6752812022023879E-3</v>
      </c>
      <c r="H92" s="58"/>
    </row>
    <row r="93" spans="1:8" x14ac:dyDescent="0.25">
      <c r="A93" s="5" t="s">
        <v>367</v>
      </c>
      <c r="B93" s="5" t="s">
        <v>236</v>
      </c>
      <c r="C93" s="5" t="s">
        <v>237</v>
      </c>
      <c r="D93" s="5" t="s">
        <v>123</v>
      </c>
      <c r="E93" s="6">
        <v>950</v>
      </c>
      <c r="F93" s="7">
        <v>836142.5</v>
      </c>
      <c r="G93" s="8">
        <f t="shared" si="2"/>
        <v>5.391976170798043E-4</v>
      </c>
      <c r="H93" s="58"/>
    </row>
    <row r="94" spans="1:8" ht="30" x14ac:dyDescent="0.25">
      <c r="A94" s="5" t="s">
        <v>686</v>
      </c>
      <c r="B94" s="5" t="s">
        <v>687</v>
      </c>
      <c r="C94" s="11">
        <v>1057746555811</v>
      </c>
      <c r="D94" s="5" t="s">
        <v>685</v>
      </c>
      <c r="E94" s="6">
        <v>4000</v>
      </c>
      <c r="F94" s="7">
        <v>3854080</v>
      </c>
      <c r="G94" s="8">
        <f t="shared" si="2"/>
        <v>2.485354771507168E-3</v>
      </c>
      <c r="H94" s="58"/>
    </row>
    <row r="95" spans="1:8" ht="30" x14ac:dyDescent="0.25">
      <c r="A95" s="5" t="s">
        <v>289</v>
      </c>
      <c r="B95" s="5" t="s">
        <v>160</v>
      </c>
      <c r="C95" s="5" t="s">
        <v>161</v>
      </c>
      <c r="D95" s="73" t="s">
        <v>559</v>
      </c>
      <c r="E95" s="6">
        <v>3200</v>
      </c>
      <c r="F95" s="7">
        <v>3067360</v>
      </c>
      <c r="G95" s="8">
        <f t="shared" si="2"/>
        <v>1.9780279111824939E-3</v>
      </c>
      <c r="H95" s="58"/>
    </row>
    <row r="96" spans="1:8" ht="30" x14ac:dyDescent="0.25">
      <c r="A96" s="5" t="s">
        <v>316</v>
      </c>
      <c r="B96" s="5" t="s">
        <v>188</v>
      </c>
      <c r="C96" s="5" t="s">
        <v>189</v>
      </c>
      <c r="D96" s="67" t="s">
        <v>91</v>
      </c>
      <c r="E96" s="6">
        <v>13000</v>
      </c>
      <c r="F96" s="7">
        <v>11980540</v>
      </c>
      <c r="G96" s="8">
        <f t="shared" si="2"/>
        <v>7.7258106355427196E-3</v>
      </c>
      <c r="H96" s="58"/>
    </row>
    <row r="97" spans="1:8" x14ac:dyDescent="0.25">
      <c r="A97" s="5" t="s">
        <v>424</v>
      </c>
      <c r="B97" s="5" t="s">
        <v>464</v>
      </c>
      <c r="C97" s="73" t="s">
        <v>465</v>
      </c>
      <c r="D97" s="5" t="s">
        <v>445</v>
      </c>
      <c r="E97" s="6">
        <v>11990</v>
      </c>
      <c r="F97" s="7">
        <v>11052425.279999999</v>
      </c>
      <c r="G97" s="8">
        <f t="shared" si="2"/>
        <v>7.1273035085868599E-3</v>
      </c>
      <c r="H97" s="58"/>
    </row>
    <row r="98" spans="1:8" x14ac:dyDescent="0.25">
      <c r="A98" s="5" t="s">
        <v>350</v>
      </c>
      <c r="B98" s="5" t="s">
        <v>224</v>
      </c>
      <c r="C98" s="67" t="s">
        <v>225</v>
      </c>
      <c r="D98" s="5" t="s">
        <v>76</v>
      </c>
      <c r="E98" s="6">
        <v>3405</v>
      </c>
      <c r="F98" s="7">
        <v>3287587.55</v>
      </c>
      <c r="G98" s="8">
        <f t="shared" si="2"/>
        <v>2.1200445772116975E-3</v>
      </c>
      <c r="H98" s="58"/>
    </row>
    <row r="99" spans="1:8" x14ac:dyDescent="0.25">
      <c r="A99" s="5" t="s">
        <v>416</v>
      </c>
      <c r="B99" s="5" t="s">
        <v>194</v>
      </c>
      <c r="C99" s="5" t="s">
        <v>195</v>
      </c>
      <c r="D99" s="5" t="s">
        <v>437</v>
      </c>
      <c r="E99" s="6">
        <v>3000</v>
      </c>
      <c r="F99" s="7">
        <v>2676810</v>
      </c>
      <c r="G99" s="8">
        <f t="shared" si="2"/>
        <v>1.7261765469108326E-3</v>
      </c>
      <c r="H99" s="58"/>
    </row>
    <row r="100" spans="1:8" x14ac:dyDescent="0.25">
      <c r="A100" s="5" t="s">
        <v>320</v>
      </c>
      <c r="B100" s="5" t="s">
        <v>194</v>
      </c>
      <c r="C100" s="5" t="s">
        <v>195</v>
      </c>
      <c r="D100" s="57" t="s">
        <v>61</v>
      </c>
      <c r="E100" s="6">
        <v>1000</v>
      </c>
      <c r="F100" s="7">
        <v>873270</v>
      </c>
      <c r="G100" s="8">
        <f t="shared" si="2"/>
        <v>5.6313977948409591E-4</v>
      </c>
      <c r="H100" s="58"/>
    </row>
    <row r="101" spans="1:8" x14ac:dyDescent="0.25">
      <c r="A101" s="5" t="s">
        <v>294</v>
      </c>
      <c r="B101" s="5" t="s">
        <v>166</v>
      </c>
      <c r="C101" s="5" t="s">
        <v>167</v>
      </c>
      <c r="D101" s="32" t="s">
        <v>94</v>
      </c>
      <c r="E101" s="6">
        <v>23500</v>
      </c>
      <c r="F101" s="7">
        <v>21246820</v>
      </c>
      <c r="G101" s="8">
        <f t="shared" ref="G101:G132" si="3">F101/$F$227</f>
        <v>1.3701294593354037E-2</v>
      </c>
      <c r="H101" s="58"/>
    </row>
    <row r="102" spans="1:8" x14ac:dyDescent="0.25">
      <c r="A102" s="5" t="s">
        <v>418</v>
      </c>
      <c r="B102" s="5" t="s">
        <v>208</v>
      </c>
      <c r="C102" s="57" t="s">
        <v>209</v>
      </c>
      <c r="D102" s="5" t="s">
        <v>439</v>
      </c>
      <c r="E102" s="6">
        <v>20109</v>
      </c>
      <c r="F102" s="7">
        <v>20459298.780000001</v>
      </c>
      <c r="G102" s="8">
        <f t="shared" si="3"/>
        <v>1.3193451055651097E-2</v>
      </c>
      <c r="H102" s="58"/>
    </row>
    <row r="103" spans="1:8" ht="30" x14ac:dyDescent="0.25">
      <c r="A103" s="5" t="s">
        <v>352</v>
      </c>
      <c r="B103" s="5" t="s">
        <v>228</v>
      </c>
      <c r="C103" s="32" t="s">
        <v>229</v>
      </c>
      <c r="D103" s="5" t="s">
        <v>127</v>
      </c>
      <c r="E103" s="6">
        <v>3250</v>
      </c>
      <c r="F103" s="7">
        <v>2879473.61</v>
      </c>
      <c r="G103" s="8">
        <f t="shared" si="3"/>
        <v>1.8568668725201525E-3</v>
      </c>
      <c r="H103" s="58"/>
    </row>
    <row r="104" spans="1:8" x14ac:dyDescent="0.25">
      <c r="A104" s="5" t="s">
        <v>689</v>
      </c>
      <c r="B104" s="5" t="s">
        <v>202</v>
      </c>
      <c r="C104" s="38" t="s">
        <v>203</v>
      </c>
      <c r="D104" s="5" t="s">
        <v>688</v>
      </c>
      <c r="E104" s="6">
        <v>460</v>
      </c>
      <c r="F104" s="7">
        <v>433968.6</v>
      </c>
      <c r="G104" s="8">
        <f t="shared" si="3"/>
        <v>2.798504262221556E-4</v>
      </c>
      <c r="H104" s="58"/>
    </row>
    <row r="105" spans="1:8" x14ac:dyDescent="0.25">
      <c r="A105" s="57" t="s">
        <v>412</v>
      </c>
      <c r="B105" s="57" t="s">
        <v>460</v>
      </c>
      <c r="C105" s="57" t="s">
        <v>461</v>
      </c>
      <c r="D105" s="57" t="s">
        <v>433</v>
      </c>
      <c r="E105" s="6">
        <v>15000</v>
      </c>
      <c r="F105" s="7">
        <v>14358900</v>
      </c>
      <c r="G105" s="8">
        <f t="shared" si="3"/>
        <v>9.2595277286912237E-3</v>
      </c>
      <c r="H105" s="58"/>
    </row>
    <row r="106" spans="1:8" x14ac:dyDescent="0.25">
      <c r="A106" s="5" t="s">
        <v>43</v>
      </c>
      <c r="B106" s="5" t="s">
        <v>152</v>
      </c>
      <c r="C106" s="32" t="s">
        <v>153</v>
      </c>
      <c r="D106" s="5" t="s">
        <v>84</v>
      </c>
      <c r="E106" s="6">
        <v>31000</v>
      </c>
      <c r="F106" s="7">
        <v>36405872.590000004</v>
      </c>
      <c r="G106" s="8">
        <f t="shared" si="3"/>
        <v>2.3476811366769379E-2</v>
      </c>
      <c r="H106" s="58"/>
    </row>
    <row r="107" spans="1:8" x14ac:dyDescent="0.25">
      <c r="A107" s="5" t="s">
        <v>651</v>
      </c>
      <c r="B107" s="5" t="s">
        <v>265</v>
      </c>
      <c r="C107" s="5" t="s">
        <v>266</v>
      </c>
      <c r="D107" s="5" t="s">
        <v>650</v>
      </c>
      <c r="E107" s="6">
        <v>3750</v>
      </c>
      <c r="F107" s="7">
        <v>3563062.5</v>
      </c>
      <c r="G107" s="8">
        <f t="shared" si="3"/>
        <v>2.297688264268842E-3</v>
      </c>
      <c r="H107" s="58"/>
    </row>
    <row r="108" spans="1:8" x14ac:dyDescent="0.25">
      <c r="A108" s="5" t="s">
        <v>406</v>
      </c>
      <c r="B108" s="5" t="s">
        <v>450</v>
      </c>
      <c r="C108" s="5" t="s">
        <v>451</v>
      </c>
      <c r="D108" s="5" t="s">
        <v>427</v>
      </c>
      <c r="E108" s="6">
        <v>28800</v>
      </c>
      <c r="F108" s="7">
        <v>26006688</v>
      </c>
      <c r="G108" s="8">
        <f t="shared" si="3"/>
        <v>1.6770758809339249E-2</v>
      </c>
      <c r="H108" s="58"/>
    </row>
    <row r="109" spans="1:8" ht="30" x14ac:dyDescent="0.25">
      <c r="A109" s="5" t="s">
        <v>386</v>
      </c>
      <c r="B109" s="5" t="s">
        <v>257</v>
      </c>
      <c r="C109" s="5" t="s">
        <v>258</v>
      </c>
      <c r="D109" s="5" t="s">
        <v>142</v>
      </c>
      <c r="E109" s="6">
        <v>9800</v>
      </c>
      <c r="F109" s="7">
        <v>9613310</v>
      </c>
      <c r="G109" s="8">
        <f t="shared" si="3"/>
        <v>6.1992708709932261E-3</v>
      </c>
      <c r="H109" s="58"/>
    </row>
    <row r="110" spans="1:8" x14ac:dyDescent="0.25">
      <c r="A110" s="5" t="s">
        <v>727</v>
      </c>
      <c r="B110" s="5" t="s">
        <v>265</v>
      </c>
      <c r="C110" s="5" t="s">
        <v>266</v>
      </c>
      <c r="D110" s="5" t="s">
        <v>728</v>
      </c>
      <c r="E110" s="6">
        <v>10000</v>
      </c>
      <c r="F110" s="7">
        <v>9230662</v>
      </c>
      <c r="G110" s="8">
        <f t="shared" si="3"/>
        <v>5.9525152165678706E-3</v>
      </c>
      <c r="H110" s="58"/>
    </row>
    <row r="111" spans="1:8" x14ac:dyDescent="0.25">
      <c r="A111" s="5" t="s">
        <v>393</v>
      </c>
      <c r="B111" s="5" t="s">
        <v>263</v>
      </c>
      <c r="C111" s="5" t="s">
        <v>264</v>
      </c>
      <c r="D111" s="5" t="s">
        <v>96</v>
      </c>
      <c r="E111" s="6">
        <v>1500</v>
      </c>
      <c r="F111" s="7">
        <v>1470405</v>
      </c>
      <c r="G111" s="8">
        <f t="shared" si="3"/>
        <v>9.4821022988573079E-4</v>
      </c>
      <c r="H111" s="58"/>
    </row>
    <row r="112" spans="1:8" ht="30" x14ac:dyDescent="0.25">
      <c r="A112" s="5" t="s">
        <v>318</v>
      </c>
      <c r="B112" s="5" t="s">
        <v>192</v>
      </c>
      <c r="C112" s="5" t="s">
        <v>193</v>
      </c>
      <c r="D112" s="5" t="s">
        <v>55</v>
      </c>
      <c r="E112" s="6">
        <v>2500</v>
      </c>
      <c r="F112" s="7">
        <v>2197675</v>
      </c>
      <c r="G112" s="8">
        <f t="shared" si="3"/>
        <v>1.4171999666514486E-3</v>
      </c>
      <c r="H112" s="58"/>
    </row>
    <row r="113" spans="1:8" x14ac:dyDescent="0.25">
      <c r="A113" s="5" t="s">
        <v>482</v>
      </c>
      <c r="B113" s="5" t="s">
        <v>277</v>
      </c>
      <c r="C113" s="5" t="s">
        <v>278</v>
      </c>
      <c r="D113" s="57" t="s">
        <v>48</v>
      </c>
      <c r="E113" s="6">
        <v>6555</v>
      </c>
      <c r="F113" s="7">
        <v>5792486.3499999996</v>
      </c>
      <c r="G113" s="8">
        <f t="shared" si="3"/>
        <v>3.7353618993022039E-3</v>
      </c>
      <c r="H113" s="58"/>
    </row>
    <row r="114" spans="1:8" ht="30" x14ac:dyDescent="0.25">
      <c r="A114" s="5" t="s">
        <v>579</v>
      </c>
      <c r="B114" s="5" t="s">
        <v>188</v>
      </c>
      <c r="C114" s="5" t="s">
        <v>189</v>
      </c>
      <c r="D114" s="5" t="s">
        <v>575</v>
      </c>
      <c r="E114" s="6">
        <v>9900</v>
      </c>
      <c r="F114" s="7">
        <v>8871192</v>
      </c>
      <c r="G114" s="8">
        <f t="shared" si="3"/>
        <v>5.72070620385571E-3</v>
      </c>
      <c r="H114" s="58"/>
    </row>
    <row r="115" spans="1:8" x14ac:dyDescent="0.25">
      <c r="A115" s="5" t="s">
        <v>711</v>
      </c>
      <c r="B115" s="5" t="s">
        <v>265</v>
      </c>
      <c r="C115" s="5" t="s">
        <v>266</v>
      </c>
      <c r="D115" s="73" t="s">
        <v>712</v>
      </c>
      <c r="E115" s="6">
        <v>700</v>
      </c>
      <c r="F115" s="7">
        <v>665256.1</v>
      </c>
      <c r="G115" s="8">
        <f t="shared" si="3"/>
        <v>4.2899924817576429E-4</v>
      </c>
      <c r="H115" s="58"/>
    </row>
    <row r="116" spans="1:8" x14ac:dyDescent="0.25">
      <c r="A116" s="5" t="s">
        <v>710</v>
      </c>
      <c r="B116" s="5" t="s">
        <v>265</v>
      </c>
      <c r="C116" s="5" t="s">
        <v>266</v>
      </c>
      <c r="D116" s="5" t="s">
        <v>709</v>
      </c>
      <c r="E116" s="6">
        <v>600</v>
      </c>
      <c r="F116" s="7">
        <v>567851.69999999995</v>
      </c>
      <c r="G116" s="8">
        <f t="shared" si="3"/>
        <v>3.661867247445452E-4</v>
      </c>
      <c r="H116" s="58"/>
    </row>
    <row r="117" spans="1:8" ht="30" x14ac:dyDescent="0.25">
      <c r="A117" s="5" t="s">
        <v>594</v>
      </c>
      <c r="B117" s="5" t="s">
        <v>593</v>
      </c>
      <c r="C117" s="9" t="s">
        <v>246</v>
      </c>
      <c r="D117" s="67" t="s">
        <v>592</v>
      </c>
      <c r="E117" s="6">
        <v>3800</v>
      </c>
      <c r="F117" s="7">
        <v>3583970</v>
      </c>
      <c r="G117" s="8">
        <f t="shared" si="3"/>
        <v>2.3111707438451057E-3</v>
      </c>
      <c r="H117" s="58"/>
    </row>
    <row r="118" spans="1:8" x14ac:dyDescent="0.25">
      <c r="A118" s="5" t="s">
        <v>620</v>
      </c>
      <c r="B118" s="5" t="s">
        <v>164</v>
      </c>
      <c r="C118" s="9" t="s">
        <v>165</v>
      </c>
      <c r="D118" s="13" t="s">
        <v>617</v>
      </c>
      <c r="E118" s="6">
        <v>3000</v>
      </c>
      <c r="F118" s="7">
        <v>2895480</v>
      </c>
      <c r="G118" s="8">
        <f t="shared" si="3"/>
        <v>1.867188806097324E-3</v>
      </c>
      <c r="H118" s="58"/>
    </row>
    <row r="119" spans="1:8" x14ac:dyDescent="0.25">
      <c r="A119" s="5" t="s">
        <v>610</v>
      </c>
      <c r="B119" s="5" t="s">
        <v>609</v>
      </c>
      <c r="C119" s="9" t="s">
        <v>614</v>
      </c>
      <c r="D119" s="5" t="s">
        <v>606</v>
      </c>
      <c r="E119" s="6">
        <v>4000</v>
      </c>
      <c r="F119" s="7">
        <v>3929600</v>
      </c>
      <c r="G119" s="8">
        <f t="shared" si="3"/>
        <v>2.5340548483982085E-3</v>
      </c>
      <c r="H119" s="58"/>
    </row>
    <row r="120" spans="1:8" x14ac:dyDescent="0.25">
      <c r="A120" s="5" t="s">
        <v>626</v>
      </c>
      <c r="B120" s="5" t="s">
        <v>224</v>
      </c>
      <c r="C120" s="73" t="s">
        <v>225</v>
      </c>
      <c r="D120" s="5" t="s">
        <v>627</v>
      </c>
      <c r="E120" s="6">
        <v>3000</v>
      </c>
      <c r="F120" s="7">
        <v>2887440</v>
      </c>
      <c r="G120" s="8">
        <f t="shared" si="3"/>
        <v>1.8620041051147502E-3</v>
      </c>
      <c r="H120" s="58"/>
    </row>
    <row r="121" spans="1:8" x14ac:dyDescent="0.25">
      <c r="A121" s="5" t="s">
        <v>628</v>
      </c>
      <c r="B121" s="5" t="s">
        <v>582</v>
      </c>
      <c r="C121" s="9" t="s">
        <v>584</v>
      </c>
      <c r="D121" s="5" t="s">
        <v>629</v>
      </c>
      <c r="E121" s="6">
        <v>5000</v>
      </c>
      <c r="F121" s="7">
        <v>4815850</v>
      </c>
      <c r="G121" s="8">
        <f t="shared" si="3"/>
        <v>3.1055649535979518E-3</v>
      </c>
      <c r="H121" s="58"/>
    </row>
    <row r="122" spans="1:8" x14ac:dyDescent="0.25">
      <c r="A122" s="5" t="s">
        <v>661</v>
      </c>
      <c r="B122" s="5" t="s">
        <v>152</v>
      </c>
      <c r="C122" s="73" t="s">
        <v>153</v>
      </c>
      <c r="D122" s="5" t="s">
        <v>663</v>
      </c>
      <c r="E122" s="6">
        <v>2870</v>
      </c>
      <c r="F122" s="7">
        <v>2514005.2000000002</v>
      </c>
      <c r="G122" s="8">
        <f t="shared" si="3"/>
        <v>1.6211897053029082E-3</v>
      </c>
      <c r="H122" s="58"/>
    </row>
    <row r="123" spans="1:8" x14ac:dyDescent="0.25">
      <c r="A123" s="5" t="s">
        <v>660</v>
      </c>
      <c r="B123" s="5" t="s">
        <v>152</v>
      </c>
      <c r="C123" s="67" t="s">
        <v>153</v>
      </c>
      <c r="D123" s="5" t="s">
        <v>662</v>
      </c>
      <c r="E123" s="6">
        <v>10000</v>
      </c>
      <c r="F123" s="7">
        <v>8400900</v>
      </c>
      <c r="G123" s="8">
        <f t="shared" si="3"/>
        <v>5.4174321498138512E-3</v>
      </c>
      <c r="H123" s="58"/>
    </row>
    <row r="124" spans="1:8" x14ac:dyDescent="0.25">
      <c r="A124" s="5" t="s">
        <v>642</v>
      </c>
      <c r="B124" s="5" t="s">
        <v>208</v>
      </c>
      <c r="C124" s="73" t="s">
        <v>209</v>
      </c>
      <c r="D124" s="5" t="s">
        <v>640</v>
      </c>
      <c r="E124" s="6">
        <v>550</v>
      </c>
      <c r="F124" s="7">
        <v>519414.5</v>
      </c>
      <c r="G124" s="8">
        <f t="shared" si="3"/>
        <v>3.3495135180510263E-4</v>
      </c>
      <c r="H124" s="58"/>
    </row>
    <row r="125" spans="1:8" x14ac:dyDescent="0.25">
      <c r="A125" s="5" t="s">
        <v>645</v>
      </c>
      <c r="B125" s="5" t="s">
        <v>643</v>
      </c>
      <c r="C125" s="9" t="s">
        <v>644</v>
      </c>
      <c r="D125" s="5" t="s">
        <v>641</v>
      </c>
      <c r="E125" s="6">
        <v>4000</v>
      </c>
      <c r="F125" s="7">
        <v>3790429.48</v>
      </c>
      <c r="G125" s="8">
        <f t="shared" si="3"/>
        <v>2.4443088867328734E-3</v>
      </c>
      <c r="H125" s="58"/>
    </row>
    <row r="126" spans="1:8" x14ac:dyDescent="0.25">
      <c r="A126" s="5" t="s">
        <v>638</v>
      </c>
      <c r="B126" s="5" t="s">
        <v>637</v>
      </c>
      <c r="C126" s="9" t="s">
        <v>639</v>
      </c>
      <c r="D126" s="5" t="s">
        <v>630</v>
      </c>
      <c r="E126" s="6">
        <v>7033</v>
      </c>
      <c r="F126" s="7">
        <v>6798056.8700000001</v>
      </c>
      <c r="G126" s="8">
        <f t="shared" si="3"/>
        <v>4.3838174295374212E-3</v>
      </c>
      <c r="H126" s="58"/>
    </row>
    <row r="127" spans="1:8" ht="30" x14ac:dyDescent="0.25">
      <c r="A127" s="5" t="s">
        <v>635</v>
      </c>
      <c r="B127" s="5" t="s">
        <v>634</v>
      </c>
      <c r="C127" s="57" t="s">
        <v>636</v>
      </c>
      <c r="D127" s="5" t="s">
        <v>632</v>
      </c>
      <c r="E127" s="6">
        <v>8000</v>
      </c>
      <c r="F127" s="7">
        <v>7698720</v>
      </c>
      <c r="G127" s="8">
        <f t="shared" si="3"/>
        <v>4.9646220334029559E-3</v>
      </c>
      <c r="H127" s="58"/>
    </row>
    <row r="128" spans="1:8" ht="30" x14ac:dyDescent="0.25">
      <c r="A128" s="5" t="s">
        <v>648</v>
      </c>
      <c r="B128" s="5" t="s">
        <v>168</v>
      </c>
      <c r="C128" s="73" t="s">
        <v>169</v>
      </c>
      <c r="D128" s="5" t="s">
        <v>649</v>
      </c>
      <c r="E128" s="6">
        <v>6250</v>
      </c>
      <c r="F128" s="7">
        <v>5904500</v>
      </c>
      <c r="G128" s="8">
        <f t="shared" si="3"/>
        <v>3.8075953919908443E-3</v>
      </c>
      <c r="H128" s="58"/>
    </row>
    <row r="129" spans="1:8" x14ac:dyDescent="0.25">
      <c r="A129" s="5" t="s">
        <v>705</v>
      </c>
      <c r="B129" s="5" t="s">
        <v>152</v>
      </c>
      <c r="C129" s="73" t="s">
        <v>153</v>
      </c>
      <c r="D129" s="5" t="s">
        <v>704</v>
      </c>
      <c r="E129" s="6">
        <v>15300</v>
      </c>
      <c r="F129" s="7">
        <v>18267253.16</v>
      </c>
      <c r="G129" s="8">
        <f t="shared" si="3"/>
        <v>1.1779881269598813E-2</v>
      </c>
      <c r="H129" s="58"/>
    </row>
    <row r="130" spans="1:8" x14ac:dyDescent="0.25">
      <c r="A130" s="5" t="s">
        <v>656</v>
      </c>
      <c r="B130" s="5" t="s">
        <v>202</v>
      </c>
      <c r="C130" s="67" t="s">
        <v>203</v>
      </c>
      <c r="D130" s="5" t="s">
        <v>657</v>
      </c>
      <c r="E130" s="6">
        <v>8000</v>
      </c>
      <c r="F130" s="7">
        <v>7811520</v>
      </c>
      <c r="G130" s="8">
        <f t="shared" si="3"/>
        <v>5.0373626143524969E-3</v>
      </c>
      <c r="H130" s="58"/>
    </row>
    <row r="131" spans="1:8" ht="30" x14ac:dyDescent="0.25">
      <c r="A131" s="67" t="s">
        <v>666</v>
      </c>
      <c r="B131" s="67" t="s">
        <v>168</v>
      </c>
      <c r="C131" s="67" t="s">
        <v>169</v>
      </c>
      <c r="D131" s="67" t="s">
        <v>664</v>
      </c>
      <c r="E131" s="6">
        <v>2500</v>
      </c>
      <c r="F131" s="7">
        <v>2469307.38</v>
      </c>
      <c r="G131" s="8">
        <f t="shared" si="3"/>
        <v>1.592365721313741E-3</v>
      </c>
      <c r="H131" s="58"/>
    </row>
    <row r="132" spans="1:8" x14ac:dyDescent="0.25">
      <c r="A132" s="5" t="s">
        <v>658</v>
      </c>
      <c r="B132" s="5" t="s">
        <v>582</v>
      </c>
      <c r="C132" s="9" t="s">
        <v>584</v>
      </c>
      <c r="D132" s="5" t="s">
        <v>659</v>
      </c>
      <c r="E132" s="6">
        <v>68995</v>
      </c>
      <c r="F132" s="7">
        <v>67622261.799999997</v>
      </c>
      <c r="G132" s="8">
        <f t="shared" si="3"/>
        <v>4.3607115323173594E-2</v>
      </c>
      <c r="H132" s="58"/>
    </row>
    <row r="133" spans="1:8" x14ac:dyDescent="0.25">
      <c r="A133" s="5" t="s">
        <v>668</v>
      </c>
      <c r="B133" s="5" t="s">
        <v>667</v>
      </c>
      <c r="C133" s="9" t="s">
        <v>669</v>
      </c>
      <c r="D133" s="5" t="s">
        <v>665</v>
      </c>
      <c r="E133" s="6">
        <v>2000</v>
      </c>
      <c r="F133" s="7">
        <v>1859920</v>
      </c>
      <c r="G133" s="8">
        <f t="shared" ref="G133:G164" si="4">F133/$F$227</f>
        <v>1.1993941606353816E-3</v>
      </c>
      <c r="H133" s="58"/>
    </row>
    <row r="134" spans="1:8" x14ac:dyDescent="0.25">
      <c r="A134" s="5" t="s">
        <v>677</v>
      </c>
      <c r="B134" s="5" t="s">
        <v>196</v>
      </c>
      <c r="C134" s="32" t="s">
        <v>197</v>
      </c>
      <c r="D134" s="5" t="s">
        <v>676</v>
      </c>
      <c r="E134" s="6">
        <v>8000</v>
      </c>
      <c r="F134" s="7">
        <v>8027520</v>
      </c>
      <c r="G134" s="8">
        <f t="shared" si="4"/>
        <v>5.1766530885111938E-3</v>
      </c>
      <c r="H134" s="58"/>
    </row>
    <row r="135" spans="1:8" ht="30" x14ac:dyDescent="0.25">
      <c r="A135" s="5" t="s">
        <v>775</v>
      </c>
      <c r="B135" s="5" t="s">
        <v>776</v>
      </c>
      <c r="C135" s="9" t="s">
        <v>777</v>
      </c>
      <c r="D135" s="5" t="s">
        <v>774</v>
      </c>
      <c r="E135" s="6">
        <v>5000</v>
      </c>
      <c r="F135" s="7">
        <v>4964100</v>
      </c>
      <c r="G135" s="8">
        <f t="shared" si="4"/>
        <v>3.2011659387554832E-3</v>
      </c>
      <c r="H135" s="58"/>
    </row>
    <row r="136" spans="1:8" x14ac:dyDescent="0.25">
      <c r="A136" s="5" t="s">
        <v>694</v>
      </c>
      <c r="B136" s="5" t="s">
        <v>196</v>
      </c>
      <c r="C136" s="73" t="s">
        <v>197</v>
      </c>
      <c r="D136" s="5" t="s">
        <v>691</v>
      </c>
      <c r="E136" s="6">
        <v>11000</v>
      </c>
      <c r="F136" s="7">
        <v>11109450</v>
      </c>
      <c r="G136" s="8">
        <f t="shared" si="4"/>
        <v>7.1640766580663368E-3</v>
      </c>
      <c r="H136" s="58"/>
    </row>
    <row r="137" spans="1:8" ht="30" x14ac:dyDescent="0.25">
      <c r="A137" s="5" t="s">
        <v>771</v>
      </c>
      <c r="B137" s="5" t="s">
        <v>772</v>
      </c>
      <c r="C137" s="9" t="s">
        <v>773</v>
      </c>
      <c r="D137" s="5" t="s">
        <v>770</v>
      </c>
      <c r="E137" s="6">
        <v>4000</v>
      </c>
      <c r="F137" s="7">
        <v>3980880</v>
      </c>
      <c r="G137" s="8">
        <f t="shared" si="4"/>
        <v>2.5671234387447729E-3</v>
      </c>
      <c r="H137" s="58"/>
    </row>
    <row r="138" spans="1:8" x14ac:dyDescent="0.25">
      <c r="A138" s="5" t="s">
        <v>755</v>
      </c>
      <c r="B138" s="5" t="s">
        <v>637</v>
      </c>
      <c r="C138" s="9" t="s">
        <v>639</v>
      </c>
      <c r="D138" s="5" t="s">
        <v>756</v>
      </c>
      <c r="E138" s="6">
        <v>2000</v>
      </c>
      <c r="F138" s="7">
        <v>2027080</v>
      </c>
      <c r="G138" s="8">
        <f t="shared" si="4"/>
        <v>1.3071895109148617E-3</v>
      </c>
      <c r="H138" s="58"/>
    </row>
    <row r="139" spans="1:8" x14ac:dyDescent="0.25">
      <c r="A139" s="5" t="s">
        <v>757</v>
      </c>
      <c r="B139" s="5" t="s">
        <v>275</v>
      </c>
      <c r="C139" s="73" t="s">
        <v>276</v>
      </c>
      <c r="D139" s="5" t="s">
        <v>758</v>
      </c>
      <c r="E139" s="6">
        <v>23000</v>
      </c>
      <c r="F139" s="7">
        <v>23263580</v>
      </c>
      <c r="G139" s="8">
        <f t="shared" si="4"/>
        <v>1.5001829114947983E-2</v>
      </c>
      <c r="H139" s="58"/>
    </row>
    <row r="140" spans="1:8" ht="30" x14ac:dyDescent="0.25">
      <c r="A140" s="5" t="s">
        <v>767</v>
      </c>
      <c r="B140" s="5" t="s">
        <v>253</v>
      </c>
      <c r="C140" s="5" t="s">
        <v>254</v>
      </c>
      <c r="D140" s="5" t="s">
        <v>766</v>
      </c>
      <c r="E140" s="6">
        <v>3000</v>
      </c>
      <c r="F140" s="7">
        <v>3000000</v>
      </c>
      <c r="G140" s="8">
        <f t="shared" si="4"/>
        <v>1.934589918870782E-3</v>
      </c>
      <c r="H140" s="58"/>
    </row>
    <row r="141" spans="1:8" ht="16.5" customHeight="1" x14ac:dyDescent="0.25">
      <c r="A141" s="5" t="s">
        <v>281</v>
      </c>
      <c r="B141" s="5"/>
      <c r="C141" s="5"/>
      <c r="D141" s="5"/>
      <c r="E141" s="6"/>
      <c r="F141" s="7">
        <f>SUM(F5:F140)</f>
        <v>1364292999.4300001</v>
      </c>
      <c r="G141" s="8">
        <f t="shared" si="4"/>
        <v>0.87978249436108658</v>
      </c>
    </row>
    <row r="142" spans="1:8" ht="16.5" customHeight="1" x14ac:dyDescent="0.25">
      <c r="A142" s="13"/>
      <c r="B142" s="13"/>
      <c r="C142" s="13"/>
      <c r="D142" s="13"/>
      <c r="E142" s="14"/>
      <c r="F142" s="15"/>
      <c r="G142" s="16"/>
    </row>
    <row r="143" spans="1:8" ht="16.5" customHeight="1" x14ac:dyDescent="0.25">
      <c r="A143" s="17" t="s">
        <v>487</v>
      </c>
      <c r="B143" s="13"/>
      <c r="C143" s="13"/>
      <c r="D143" s="13"/>
      <c r="E143" s="14"/>
      <c r="F143" s="15"/>
      <c r="G143" s="16"/>
    </row>
    <row r="144" spans="1:8" ht="45" x14ac:dyDescent="0.25">
      <c r="A144" s="5" t="s">
        <v>0</v>
      </c>
      <c r="B144" s="5" t="s">
        <v>20</v>
      </c>
      <c r="C144" s="5" t="s">
        <v>1</v>
      </c>
      <c r="D144" s="5" t="s">
        <v>22</v>
      </c>
      <c r="E144" s="5" t="s">
        <v>10</v>
      </c>
      <c r="F144" s="5" t="s">
        <v>6</v>
      </c>
      <c r="G144" s="5" t="s">
        <v>485</v>
      </c>
    </row>
    <row r="145" spans="1:8" ht="30" x14ac:dyDescent="0.25">
      <c r="A145" s="5" t="s">
        <v>395</v>
      </c>
      <c r="B145" s="5" t="s">
        <v>267</v>
      </c>
      <c r="C145" s="5" t="s">
        <v>268</v>
      </c>
      <c r="D145" s="5" t="s">
        <v>143</v>
      </c>
      <c r="E145" s="6">
        <v>32005</v>
      </c>
      <c r="F145" s="7">
        <v>3501987.1</v>
      </c>
      <c r="G145" s="8">
        <f t="shared" ref="G145:G164" si="5">F145/$F$227</f>
        <v>2.2583029798918419E-3</v>
      </c>
      <c r="H145" s="58"/>
    </row>
    <row r="146" spans="1:8" ht="30" x14ac:dyDescent="0.25">
      <c r="A146" s="5" t="s">
        <v>396</v>
      </c>
      <c r="B146" s="5" t="s">
        <v>214</v>
      </c>
      <c r="C146" s="5" t="s">
        <v>215</v>
      </c>
      <c r="D146" s="5" t="s">
        <v>145</v>
      </c>
      <c r="E146" s="6">
        <v>420</v>
      </c>
      <c r="F146" s="7">
        <v>9143400</v>
      </c>
      <c r="G146" s="8">
        <f t="shared" si="5"/>
        <v>5.8962431547343692E-3</v>
      </c>
      <c r="H146" s="58"/>
    </row>
    <row r="147" spans="1:8" x14ac:dyDescent="0.25">
      <c r="A147" s="5" t="s">
        <v>397</v>
      </c>
      <c r="B147" s="5" t="s">
        <v>269</v>
      </c>
      <c r="C147" s="5" t="s">
        <v>270</v>
      </c>
      <c r="D147" s="5" t="s">
        <v>144</v>
      </c>
      <c r="E147" s="6">
        <v>7300</v>
      </c>
      <c r="F147" s="7">
        <v>2361550</v>
      </c>
      <c r="G147" s="8">
        <f t="shared" si="5"/>
        <v>1.522876940969765E-3</v>
      </c>
      <c r="H147" s="58"/>
    </row>
    <row r="148" spans="1:8" x14ac:dyDescent="0.25">
      <c r="A148" s="5" t="s">
        <v>399</v>
      </c>
      <c r="B148" s="5" t="s">
        <v>222</v>
      </c>
      <c r="C148" s="5" t="s">
        <v>223</v>
      </c>
      <c r="D148" s="5" t="s">
        <v>147</v>
      </c>
      <c r="E148" s="6">
        <v>24750</v>
      </c>
      <c r="F148" s="7">
        <v>7011675</v>
      </c>
      <c r="G148" s="8">
        <f t="shared" si="5"/>
        <v>4.5215719231327632E-3</v>
      </c>
      <c r="H148" s="58"/>
    </row>
    <row r="149" spans="1:8" ht="30" x14ac:dyDescent="0.25">
      <c r="A149" s="5" t="s">
        <v>398</v>
      </c>
      <c r="B149" s="5" t="s">
        <v>271</v>
      </c>
      <c r="C149" s="5" t="s">
        <v>272</v>
      </c>
      <c r="D149" s="5" t="s">
        <v>146</v>
      </c>
      <c r="E149" s="6">
        <v>1660</v>
      </c>
      <c r="F149" s="7">
        <v>10735237.5</v>
      </c>
      <c r="G149" s="8">
        <f t="shared" si="5"/>
        <v>6.922760748061192E-3</v>
      </c>
      <c r="H149" s="58"/>
    </row>
    <row r="150" spans="1:8" x14ac:dyDescent="0.25">
      <c r="A150" s="5" t="s">
        <v>402</v>
      </c>
      <c r="B150" s="5" t="s">
        <v>466</v>
      </c>
      <c r="C150" s="5" t="s">
        <v>467</v>
      </c>
      <c r="D150" s="5" t="s">
        <v>448</v>
      </c>
      <c r="E150" s="6">
        <v>43</v>
      </c>
      <c r="F150" s="7">
        <v>1600.89</v>
      </c>
      <c r="G150" s="8">
        <f t="shared" si="5"/>
        <v>1.0323552184070155E-6</v>
      </c>
      <c r="H150" s="58"/>
    </row>
    <row r="151" spans="1:8" ht="16.5" customHeight="1" x14ac:dyDescent="0.25">
      <c r="A151" s="5" t="s">
        <v>405</v>
      </c>
      <c r="B151" s="5" t="s">
        <v>265</v>
      </c>
      <c r="C151" s="5" t="s">
        <v>266</v>
      </c>
      <c r="D151" s="5" t="s">
        <v>150</v>
      </c>
      <c r="E151" s="6">
        <v>58000</v>
      </c>
      <c r="F151" s="7">
        <v>15109000</v>
      </c>
      <c r="G151" s="8">
        <f t="shared" si="5"/>
        <v>9.7432396947395479E-3</v>
      </c>
      <c r="H151" s="58"/>
    </row>
    <row r="152" spans="1:8" ht="30" x14ac:dyDescent="0.25">
      <c r="A152" s="5" t="s">
        <v>403</v>
      </c>
      <c r="B152" s="5" t="s">
        <v>247</v>
      </c>
      <c r="C152" s="5" t="s">
        <v>248</v>
      </c>
      <c r="D152" s="5" t="s">
        <v>151</v>
      </c>
      <c r="E152" s="6">
        <v>6450</v>
      </c>
      <c r="F152" s="7">
        <v>3160500</v>
      </c>
      <c r="G152" s="8">
        <f t="shared" si="5"/>
        <v>2.0380904795303688E-3</v>
      </c>
      <c r="H152" s="58"/>
    </row>
    <row r="153" spans="1:8" ht="30" x14ac:dyDescent="0.25">
      <c r="A153" s="5" t="s">
        <v>600</v>
      </c>
      <c r="B153" s="5" t="s">
        <v>599</v>
      </c>
      <c r="C153" s="5" t="s">
        <v>602</v>
      </c>
      <c r="D153" s="5" t="s">
        <v>597</v>
      </c>
      <c r="E153" s="6">
        <v>8900</v>
      </c>
      <c r="F153" s="7">
        <v>2021190</v>
      </c>
      <c r="G153" s="8">
        <f t="shared" si="5"/>
        <v>1.3033912660408121E-3</v>
      </c>
      <c r="H153" s="58"/>
    </row>
    <row r="154" spans="1:8" ht="16.5" customHeight="1" x14ac:dyDescent="0.25">
      <c r="A154" s="5" t="s">
        <v>601</v>
      </c>
      <c r="B154" s="5" t="s">
        <v>242</v>
      </c>
      <c r="C154" s="5" t="s">
        <v>243</v>
      </c>
      <c r="D154" s="5" t="s">
        <v>598</v>
      </c>
      <c r="E154" s="6">
        <v>1000</v>
      </c>
      <c r="F154" s="7">
        <v>1612800</v>
      </c>
      <c r="G154" s="8">
        <f t="shared" si="5"/>
        <v>1.0400355403849325E-3</v>
      </c>
      <c r="H154" s="58"/>
    </row>
    <row r="155" spans="1:8" ht="30" x14ac:dyDescent="0.25">
      <c r="A155" s="5" t="s">
        <v>625</v>
      </c>
      <c r="B155" s="5" t="s">
        <v>624</v>
      </c>
      <c r="C155" s="18">
        <v>1027402166835</v>
      </c>
      <c r="D155" s="5" t="s">
        <v>623</v>
      </c>
      <c r="E155" s="6">
        <v>10000</v>
      </c>
      <c r="F155" s="7">
        <v>621700</v>
      </c>
      <c r="G155" s="8">
        <f t="shared" si="5"/>
        <v>4.0091151752065507E-4</v>
      </c>
      <c r="H155" s="58"/>
    </row>
    <row r="156" spans="1:8" ht="16.5" customHeight="1" x14ac:dyDescent="0.25">
      <c r="A156" s="5" t="s">
        <v>401</v>
      </c>
      <c r="B156" s="5" t="s">
        <v>273</v>
      </c>
      <c r="C156" s="5" t="s">
        <v>274</v>
      </c>
      <c r="D156" s="5" t="s">
        <v>148</v>
      </c>
      <c r="E156" s="6">
        <v>444</v>
      </c>
      <c r="F156" s="7">
        <v>682872</v>
      </c>
      <c r="G156" s="8">
        <f t="shared" si="5"/>
        <v>4.4035909569304288E-4</v>
      </c>
      <c r="H156" s="58"/>
    </row>
    <row r="157" spans="1:8" x14ac:dyDescent="0.25">
      <c r="A157" s="5" t="s">
        <v>526</v>
      </c>
      <c r="B157" s="5" t="s">
        <v>261</v>
      </c>
      <c r="C157" s="5" t="s">
        <v>262</v>
      </c>
      <c r="D157" s="5" t="s">
        <v>525</v>
      </c>
      <c r="E157" s="6">
        <v>41500</v>
      </c>
      <c r="F157" s="7">
        <v>835021.5</v>
      </c>
      <c r="G157" s="8">
        <f t="shared" si="5"/>
        <v>5.384747253134529E-4</v>
      </c>
      <c r="H157" s="58"/>
    </row>
    <row r="158" spans="1:8" ht="30" x14ac:dyDescent="0.25">
      <c r="A158" s="5" t="s">
        <v>400</v>
      </c>
      <c r="B158" s="5" t="s">
        <v>230</v>
      </c>
      <c r="C158" s="5" t="s">
        <v>231</v>
      </c>
      <c r="D158" s="5" t="s">
        <v>149</v>
      </c>
      <c r="E158" s="6">
        <v>2704</v>
      </c>
      <c r="F158" s="7">
        <v>1483414.4</v>
      </c>
      <c r="G158" s="8">
        <f t="shared" si="5"/>
        <v>9.5659951458258318E-4</v>
      </c>
      <c r="H158" s="58"/>
    </row>
    <row r="159" spans="1:8" x14ac:dyDescent="0.25">
      <c r="A159" s="5" t="s">
        <v>681</v>
      </c>
      <c r="B159" s="5" t="s">
        <v>234</v>
      </c>
      <c r="C159" s="5" t="s">
        <v>235</v>
      </c>
      <c r="D159" s="5" t="s">
        <v>678</v>
      </c>
      <c r="E159" s="6">
        <v>20</v>
      </c>
      <c r="F159" s="7">
        <v>266470</v>
      </c>
      <c r="G159" s="8">
        <f t="shared" si="5"/>
        <v>1.7183672522716576E-4</v>
      </c>
      <c r="H159" s="58"/>
    </row>
    <row r="160" spans="1:8" x14ac:dyDescent="0.25">
      <c r="A160" s="5" t="s">
        <v>672</v>
      </c>
      <c r="B160" s="5" t="s">
        <v>673</v>
      </c>
      <c r="C160" s="9" t="s">
        <v>674</v>
      </c>
      <c r="D160" s="5" t="s">
        <v>675</v>
      </c>
      <c r="E160" s="6">
        <v>52300000</v>
      </c>
      <c r="F160" s="7">
        <v>2152406.5</v>
      </c>
      <c r="G160" s="8">
        <f t="shared" si="5"/>
        <v>1.3880079720706481E-3</v>
      </c>
      <c r="H160" s="58"/>
    </row>
    <row r="161" spans="1:13" x14ac:dyDescent="0.25">
      <c r="A161" s="5" t="s">
        <v>530</v>
      </c>
      <c r="B161" s="5" t="s">
        <v>529</v>
      </c>
      <c r="C161" s="12" t="s">
        <v>528</v>
      </c>
      <c r="D161" s="5" t="s">
        <v>527</v>
      </c>
      <c r="E161" s="6">
        <v>230000</v>
      </c>
      <c r="F161" s="7">
        <v>843985</v>
      </c>
      <c r="G161" s="8">
        <f t="shared" si="5"/>
        <v>5.4425495755938572E-4</v>
      </c>
      <c r="H161" s="58"/>
    </row>
    <row r="162" spans="1:13" ht="30" x14ac:dyDescent="0.25">
      <c r="A162" s="5" t="s">
        <v>404</v>
      </c>
      <c r="B162" s="5" t="s">
        <v>468</v>
      </c>
      <c r="C162" s="5" t="s">
        <v>469</v>
      </c>
      <c r="D162" s="5" t="s">
        <v>449</v>
      </c>
      <c r="E162" s="6">
        <v>3</v>
      </c>
      <c r="F162" s="7">
        <v>411.96</v>
      </c>
      <c r="G162" s="8">
        <f t="shared" si="5"/>
        <v>2.6565788765933576E-7</v>
      </c>
      <c r="H162" s="58"/>
    </row>
    <row r="163" spans="1:13" ht="16.5" customHeight="1" x14ac:dyDescent="0.25">
      <c r="A163" s="5" t="s">
        <v>680</v>
      </c>
      <c r="B163" s="5" t="s">
        <v>196</v>
      </c>
      <c r="C163" s="5" t="s">
        <v>197</v>
      </c>
      <c r="D163" s="5" t="s">
        <v>679</v>
      </c>
      <c r="E163" s="6">
        <v>130000</v>
      </c>
      <c r="F163" s="7">
        <v>1275820</v>
      </c>
      <c r="G163" s="8">
        <f t="shared" si="5"/>
        <v>8.227295034312404E-4</v>
      </c>
      <c r="H163" s="58"/>
    </row>
    <row r="164" spans="1:13" ht="16.5" customHeight="1" x14ac:dyDescent="0.25">
      <c r="A164" s="5" t="s">
        <v>281</v>
      </c>
      <c r="B164" s="5"/>
      <c r="C164" s="5"/>
      <c r="D164" s="5"/>
      <c r="E164" s="6"/>
      <c r="F164" s="7">
        <f>SUM(F145:F163)</f>
        <v>62821041.850000001</v>
      </c>
      <c r="G164" s="8">
        <f t="shared" si="5"/>
        <v>4.0510984751989838E-2</v>
      </c>
    </row>
    <row r="166" spans="1:13" x14ac:dyDescent="0.25">
      <c r="A166" s="3" t="s">
        <v>488</v>
      </c>
    </row>
    <row r="167" spans="1:13" ht="45" customHeight="1" x14ac:dyDescent="0.25">
      <c r="A167" s="5" t="s">
        <v>3</v>
      </c>
      <c r="B167" s="5" t="s">
        <v>1</v>
      </c>
      <c r="C167" s="5" t="s">
        <v>496</v>
      </c>
      <c r="D167" s="5" t="s">
        <v>7</v>
      </c>
      <c r="E167" s="5" t="s">
        <v>5</v>
      </c>
      <c r="F167" s="5" t="s">
        <v>12</v>
      </c>
      <c r="G167" s="5" t="s">
        <v>485</v>
      </c>
    </row>
    <row r="168" spans="1:13" ht="16.5" customHeight="1" x14ac:dyDescent="0.25">
      <c r="A168" s="63" t="s">
        <v>791</v>
      </c>
      <c r="B168" s="64">
        <v>1027739609391</v>
      </c>
      <c r="C168" s="59" t="s">
        <v>792</v>
      </c>
      <c r="D168" s="60">
        <v>44893</v>
      </c>
      <c r="E168" s="2">
        <v>15000000</v>
      </c>
      <c r="F168" s="61">
        <v>15020678.26</v>
      </c>
      <c r="G168" s="62">
        <f t="shared" ref="G168:G175" si="6">F168/$F$227</f>
        <v>9.6862842454658402E-3</v>
      </c>
      <c r="J168" s="43"/>
      <c r="L168" s="42"/>
      <c r="M168" s="42"/>
    </row>
    <row r="169" spans="1:13" ht="16.5" customHeight="1" x14ac:dyDescent="0.25">
      <c r="A169" s="63" t="s">
        <v>283</v>
      </c>
      <c r="B169" s="64">
        <v>1027700167110</v>
      </c>
      <c r="C169" s="59" t="s">
        <v>761</v>
      </c>
      <c r="D169" s="60">
        <v>44845</v>
      </c>
      <c r="E169" s="2">
        <v>11000000</v>
      </c>
      <c r="F169" s="61">
        <v>11092950.720000001</v>
      </c>
      <c r="G169" s="62">
        <f t="shared" si="6"/>
        <v>7.1534368778141287E-3</v>
      </c>
      <c r="I169" s="43"/>
      <c r="J169" s="43"/>
      <c r="L169" s="42"/>
      <c r="M169" s="42"/>
    </row>
    <row r="170" spans="1:13" ht="16.5" customHeight="1" x14ac:dyDescent="0.25">
      <c r="A170" s="63" t="s">
        <v>791</v>
      </c>
      <c r="B170" s="64">
        <v>1027739609391</v>
      </c>
      <c r="C170" s="59" t="s">
        <v>793</v>
      </c>
      <c r="D170" s="60">
        <v>44875</v>
      </c>
      <c r="E170" s="2">
        <v>5400000</v>
      </c>
      <c r="F170" s="61">
        <v>5411863.4699999997</v>
      </c>
      <c r="G170" s="62">
        <f t="shared" si="6"/>
        <v>3.489912170455683E-3</v>
      </c>
      <c r="I170" s="43"/>
      <c r="J170" s="43"/>
      <c r="L170" s="42"/>
      <c r="M170" s="42"/>
    </row>
    <row r="171" spans="1:13" ht="16.5" customHeight="1" x14ac:dyDescent="0.25">
      <c r="A171" s="63" t="s">
        <v>791</v>
      </c>
      <c r="B171" s="64">
        <v>1027739609391</v>
      </c>
      <c r="C171" s="59" t="s">
        <v>794</v>
      </c>
      <c r="D171" s="60">
        <v>44907</v>
      </c>
      <c r="E171" s="2">
        <v>5700000</v>
      </c>
      <c r="F171" s="61">
        <v>5680897.7000000002</v>
      </c>
      <c r="G171" s="62">
        <f t="shared" si="6"/>
        <v>3.6634024735187377E-3</v>
      </c>
      <c r="I171" s="43"/>
      <c r="J171" s="43"/>
      <c r="L171" s="42"/>
      <c r="M171" s="42"/>
    </row>
    <row r="172" spans="1:13" ht="16.5" customHeight="1" x14ac:dyDescent="0.25">
      <c r="A172" s="63" t="s">
        <v>283</v>
      </c>
      <c r="B172" s="64">
        <v>1027700167110</v>
      </c>
      <c r="C172" s="59" t="s">
        <v>760</v>
      </c>
      <c r="D172" s="60">
        <v>44830</v>
      </c>
      <c r="E172" s="2">
        <v>11000000</v>
      </c>
      <c r="F172" s="61">
        <v>11111359.390000001</v>
      </c>
      <c r="G172" s="62">
        <f t="shared" si="6"/>
        <v>7.1653079536147342E-3</v>
      </c>
      <c r="I172" s="43"/>
      <c r="J172" s="43"/>
      <c r="L172" s="42"/>
      <c r="M172" s="42"/>
    </row>
    <row r="173" spans="1:13" ht="16.5" customHeight="1" x14ac:dyDescent="0.25">
      <c r="A173" s="63" t="s">
        <v>283</v>
      </c>
      <c r="B173" s="64">
        <v>1027700167110</v>
      </c>
      <c r="C173" s="59" t="s">
        <v>752</v>
      </c>
      <c r="D173" s="60">
        <v>44816</v>
      </c>
      <c r="E173" s="2">
        <v>5000000</v>
      </c>
      <c r="F173" s="61">
        <v>5069334.37</v>
      </c>
      <c r="G173" s="62">
        <f t="shared" si="6"/>
        <v>3.2690277225290556E-3</v>
      </c>
      <c r="J173" s="43"/>
      <c r="L173" s="42"/>
      <c r="M173" s="42"/>
    </row>
    <row r="174" spans="1:13" ht="16.5" customHeight="1" x14ac:dyDescent="0.25">
      <c r="A174" s="63" t="s">
        <v>729</v>
      </c>
      <c r="B174" s="64">
        <v>1027700342890</v>
      </c>
      <c r="C174" s="59" t="s">
        <v>762</v>
      </c>
      <c r="D174" s="60">
        <v>44860</v>
      </c>
      <c r="E174" s="2">
        <v>23700000</v>
      </c>
      <c r="F174" s="61">
        <v>23789584.09</v>
      </c>
      <c r="G174" s="62">
        <f t="shared" si="6"/>
        <v>1.5341029851547583E-2</v>
      </c>
      <c r="J174" s="43"/>
      <c r="L174" s="42"/>
      <c r="M174" s="42"/>
    </row>
    <row r="175" spans="1:13" ht="17.25" customHeight="1" x14ac:dyDescent="0.25">
      <c r="A175" s="5" t="s">
        <v>281</v>
      </c>
      <c r="B175" s="5"/>
      <c r="C175" s="5"/>
      <c r="D175" s="5"/>
      <c r="E175" s="6"/>
      <c r="F175" s="7">
        <f>SUM(F168:F174)</f>
        <v>77176668</v>
      </c>
      <c r="G175" s="8">
        <f t="shared" si="6"/>
        <v>4.9768401294945759E-2</v>
      </c>
      <c r="I175" s="43"/>
      <c r="J175" s="43"/>
      <c r="L175" s="42"/>
      <c r="M175" s="42"/>
    </row>
    <row r="177" spans="1:28" x14ac:dyDescent="0.25">
      <c r="A177" s="3" t="s">
        <v>489</v>
      </c>
      <c r="I177" s="43"/>
    </row>
    <row r="178" spans="1:28" ht="58.5" customHeight="1" x14ac:dyDescent="0.25">
      <c r="A178" s="5" t="s">
        <v>11</v>
      </c>
      <c r="B178" s="5" t="s">
        <v>8</v>
      </c>
      <c r="C178" s="5" t="s">
        <v>9</v>
      </c>
      <c r="D178" s="5" t="s">
        <v>17</v>
      </c>
      <c r="E178" s="5" t="s">
        <v>10</v>
      </c>
      <c r="F178" s="5" t="s">
        <v>6</v>
      </c>
      <c r="G178" s="5" t="s">
        <v>485</v>
      </c>
    </row>
    <row r="179" spans="1:28" ht="45" customHeight="1" x14ac:dyDescent="0.25">
      <c r="A179" s="5" t="s">
        <v>470</v>
      </c>
      <c r="B179" s="5" t="s">
        <v>471</v>
      </c>
      <c r="C179" s="5" t="s">
        <v>472</v>
      </c>
      <c r="D179" s="5" t="s">
        <v>473</v>
      </c>
      <c r="E179" s="20">
        <v>34678.27233</v>
      </c>
      <c r="F179" s="7">
        <v>24672203.629999999</v>
      </c>
      <c r="G179" s="8">
        <f>F179/$F$227</f>
        <v>1.5910198806308371E-2</v>
      </c>
    </row>
    <row r="180" spans="1:28" ht="17.25" customHeight="1" x14ac:dyDescent="0.25">
      <c r="A180" s="5" t="s">
        <v>281</v>
      </c>
      <c r="B180" s="5"/>
      <c r="C180" s="5"/>
      <c r="D180" s="5"/>
      <c r="E180" s="6"/>
      <c r="F180" s="7">
        <f>F179</f>
        <v>24672203.629999999</v>
      </c>
      <c r="G180" s="8">
        <f>F180/$F$227</f>
        <v>1.5910198806308371E-2</v>
      </c>
    </row>
    <row r="182" spans="1:28" x14ac:dyDescent="0.25">
      <c r="A182" s="3" t="s">
        <v>490</v>
      </c>
    </row>
    <row r="183" spans="1:28" ht="42.75" customHeight="1" x14ac:dyDescent="0.25">
      <c r="A183" s="5" t="s">
        <v>15</v>
      </c>
      <c r="B183" s="5" t="s">
        <v>14</v>
      </c>
      <c r="C183" s="5" t="s">
        <v>16</v>
      </c>
      <c r="D183" s="77" t="s">
        <v>13</v>
      </c>
      <c r="E183" s="78"/>
      <c r="F183" s="5" t="s">
        <v>6</v>
      </c>
      <c r="G183" s="5" t="s">
        <v>485</v>
      </c>
    </row>
    <row r="184" spans="1:28" ht="17.25" customHeight="1" x14ac:dyDescent="0.25">
      <c r="A184" s="5" t="s">
        <v>281</v>
      </c>
      <c r="B184" s="5"/>
      <c r="C184" s="5"/>
      <c r="D184" s="77"/>
      <c r="E184" s="78"/>
      <c r="F184" s="7"/>
      <c r="G184" s="8"/>
    </row>
    <row r="186" spans="1:28" x14ac:dyDescent="0.25">
      <c r="A186" s="3" t="s">
        <v>491</v>
      </c>
    </row>
    <row r="187" spans="1:28" ht="47.25" customHeight="1" x14ac:dyDescent="0.25">
      <c r="A187" s="5" t="s">
        <v>3</v>
      </c>
      <c r="B187" s="5" t="s">
        <v>1</v>
      </c>
      <c r="C187" s="5" t="s">
        <v>496</v>
      </c>
      <c r="D187" s="77" t="s">
        <v>4</v>
      </c>
      <c r="E187" s="78"/>
      <c r="F187" s="10" t="s">
        <v>18</v>
      </c>
      <c r="G187" s="5" t="s">
        <v>485</v>
      </c>
    </row>
    <row r="188" spans="1:28" x14ac:dyDescent="0.25">
      <c r="A188" s="5" t="s">
        <v>283</v>
      </c>
      <c r="B188" s="11">
        <v>1027700167110</v>
      </c>
      <c r="C188" s="23" t="s">
        <v>513</v>
      </c>
      <c r="D188" s="74" t="s">
        <v>282</v>
      </c>
      <c r="E188" s="74"/>
      <c r="F188" s="7">
        <v>203180.93</v>
      </c>
      <c r="G188" s="8">
        <f t="shared" ref="G188:G194" si="7">F188/$F$227</f>
        <v>1.3102392629493002E-4</v>
      </c>
      <c r="I188" s="43"/>
      <c r="J188" s="45"/>
      <c r="K188" s="45"/>
      <c r="AA188" s="43"/>
      <c r="AB188" s="43"/>
    </row>
    <row r="189" spans="1:28" x14ac:dyDescent="0.25">
      <c r="A189" s="5" t="s">
        <v>283</v>
      </c>
      <c r="B189" s="11">
        <v>1027700167110</v>
      </c>
      <c r="C189" s="23" t="s">
        <v>514</v>
      </c>
      <c r="D189" s="74" t="s">
        <v>282</v>
      </c>
      <c r="E189" s="74"/>
      <c r="F189" s="7">
        <v>37148.99</v>
      </c>
      <c r="G189" s="8">
        <f t="shared" si="7"/>
        <v>2.3956020516743831E-5</v>
      </c>
      <c r="I189" s="43"/>
      <c r="J189" s="45"/>
      <c r="K189" s="45"/>
      <c r="AA189" s="43"/>
      <c r="AB189" s="43"/>
    </row>
    <row r="190" spans="1:28" ht="30" x14ac:dyDescent="0.25">
      <c r="A190" s="5" t="s">
        <v>474</v>
      </c>
      <c r="B190" s="11">
        <v>1021600000124</v>
      </c>
      <c r="C190" s="23" t="s">
        <v>515</v>
      </c>
      <c r="D190" s="74" t="s">
        <v>282</v>
      </c>
      <c r="E190" s="74"/>
      <c r="F190" s="7">
        <v>52152.67</v>
      </c>
      <c r="G190" s="8">
        <f t="shared" si="7"/>
        <v>3.3631343208064891E-5</v>
      </c>
      <c r="I190" s="43"/>
      <c r="J190" s="45"/>
      <c r="K190" s="45"/>
      <c r="AA190" s="43"/>
      <c r="AB190" s="43"/>
    </row>
    <row r="191" spans="1:28" ht="30" x14ac:dyDescent="0.25">
      <c r="A191" s="5" t="s">
        <v>474</v>
      </c>
      <c r="B191" s="11">
        <v>1021600000124</v>
      </c>
      <c r="C191" s="23" t="s">
        <v>516</v>
      </c>
      <c r="D191" s="74" t="s">
        <v>282</v>
      </c>
      <c r="E191" s="74"/>
      <c r="F191" s="7">
        <v>176682.09</v>
      </c>
      <c r="G191" s="8">
        <f t="shared" si="7"/>
        <v>1.139357967196734E-4</v>
      </c>
      <c r="I191" s="43"/>
      <c r="J191" s="45"/>
      <c r="K191" s="45"/>
      <c r="AA191" s="43"/>
      <c r="AB191" s="43"/>
    </row>
    <row r="192" spans="1:28" ht="30" x14ac:dyDescent="0.25">
      <c r="A192" s="5" t="s">
        <v>474</v>
      </c>
      <c r="B192" s="11">
        <v>1021600000124</v>
      </c>
      <c r="C192" s="23" t="s">
        <v>517</v>
      </c>
      <c r="D192" s="74" t="s">
        <v>282</v>
      </c>
      <c r="E192" s="74"/>
      <c r="F192" s="7">
        <v>1019795.69</v>
      </c>
      <c r="G192" s="8">
        <f t="shared" si="7"/>
        <v>6.5762882039395768E-4</v>
      </c>
      <c r="I192" s="43"/>
      <c r="J192" s="45"/>
      <c r="K192" s="45"/>
      <c r="AA192" s="43"/>
      <c r="AB192" s="43"/>
    </row>
    <row r="193" spans="1:28" hidden="1" x14ac:dyDescent="0.25">
      <c r="A193" s="5" t="s">
        <v>284</v>
      </c>
      <c r="B193" s="11">
        <v>1027700167110</v>
      </c>
      <c r="C193" s="23" t="s">
        <v>518</v>
      </c>
      <c r="D193" s="74" t="s">
        <v>282</v>
      </c>
      <c r="E193" s="74"/>
      <c r="F193" s="7">
        <v>0</v>
      </c>
      <c r="G193" s="8">
        <f t="shared" si="7"/>
        <v>0</v>
      </c>
      <c r="I193" s="43"/>
      <c r="J193" s="45"/>
      <c r="K193" s="45"/>
      <c r="AA193" s="43"/>
      <c r="AB193" s="43"/>
    </row>
    <row r="194" spans="1:28" x14ac:dyDescent="0.25">
      <c r="A194" s="5" t="s">
        <v>281</v>
      </c>
      <c r="B194" s="101"/>
      <c r="C194" s="101"/>
      <c r="D194" s="100"/>
      <c r="E194" s="100"/>
      <c r="F194" s="7">
        <f>SUM(F188:F193)</f>
        <v>1488960.3699999999</v>
      </c>
      <c r="G194" s="8">
        <f t="shared" si="7"/>
        <v>9.6017590713336979E-4</v>
      </c>
    </row>
    <row r="196" spans="1:28" ht="15.75" x14ac:dyDescent="0.25">
      <c r="A196" s="3" t="s">
        <v>492</v>
      </c>
      <c r="B196" s="26"/>
    </row>
    <row r="197" spans="1:28" ht="44.25" customHeight="1" x14ac:dyDescent="0.25">
      <c r="A197" s="5" t="s">
        <v>19</v>
      </c>
      <c r="B197" s="12" t="s">
        <v>1</v>
      </c>
      <c r="C197" s="12" t="s">
        <v>503</v>
      </c>
      <c r="D197" s="84" t="s">
        <v>506</v>
      </c>
      <c r="E197" s="85"/>
      <c r="F197" s="10" t="s">
        <v>18</v>
      </c>
      <c r="G197" s="5" t="s">
        <v>485</v>
      </c>
    </row>
    <row r="198" spans="1:28" ht="29.25" customHeight="1" x14ac:dyDescent="0.25">
      <c r="A198" s="5" t="s">
        <v>475</v>
      </c>
      <c r="B198" s="27">
        <v>1027700075941</v>
      </c>
      <c r="C198" s="5" t="s">
        <v>519</v>
      </c>
      <c r="D198" s="92" t="s">
        <v>520</v>
      </c>
      <c r="E198" s="93"/>
      <c r="F198" s="7">
        <v>147480.01</v>
      </c>
      <c r="G198" s="8">
        <f>F198/$F$227</f>
        <v>9.5104446860320708E-5</v>
      </c>
    </row>
    <row r="199" spans="1:28" ht="30" x14ac:dyDescent="0.25">
      <c r="A199" s="5" t="s">
        <v>476</v>
      </c>
      <c r="B199" s="27">
        <v>1027708015576</v>
      </c>
      <c r="C199" s="5" t="s">
        <v>504</v>
      </c>
      <c r="D199" s="92" t="s">
        <v>521</v>
      </c>
      <c r="E199" s="93"/>
      <c r="F199" s="7">
        <v>81993.429999999993</v>
      </c>
      <c r="G199" s="8">
        <f>F199/$F$227</f>
        <v>5.2874554363879043E-5</v>
      </c>
    </row>
    <row r="200" spans="1:28" ht="45" x14ac:dyDescent="0.25">
      <c r="A200" s="5" t="s">
        <v>285</v>
      </c>
      <c r="B200" s="27">
        <v>1047796383030</v>
      </c>
      <c r="C200" s="5" t="s">
        <v>505</v>
      </c>
      <c r="D200" s="92" t="s">
        <v>522</v>
      </c>
      <c r="E200" s="93"/>
      <c r="F200" s="7">
        <v>3619.44</v>
      </c>
      <c r="G200" s="8">
        <f>F200/$F$227</f>
        <v>2.3340440453192213E-6</v>
      </c>
    </row>
    <row r="201" spans="1:28" x14ac:dyDescent="0.25">
      <c r="A201" s="5" t="s">
        <v>281</v>
      </c>
      <c r="B201" s="83"/>
      <c r="C201" s="84"/>
      <c r="D201" s="84"/>
      <c r="E201" s="85"/>
      <c r="F201" s="7">
        <f>SUM(F198:F200)</f>
        <v>233092.88</v>
      </c>
      <c r="G201" s="8">
        <f>F201/$F$227</f>
        <v>1.5031304526951899E-4</v>
      </c>
    </row>
    <row r="203" spans="1:28" x14ac:dyDescent="0.25">
      <c r="A203" s="3" t="s">
        <v>493</v>
      </c>
    </row>
    <row r="204" spans="1:28" ht="47.25" customHeight="1" x14ac:dyDescent="0.25">
      <c r="A204" s="5" t="s">
        <v>20</v>
      </c>
      <c r="B204" s="101" t="s">
        <v>1</v>
      </c>
      <c r="C204" s="101"/>
      <c r="D204" s="101" t="s">
        <v>22</v>
      </c>
      <c r="E204" s="101"/>
      <c r="F204" s="29" t="s">
        <v>21</v>
      </c>
      <c r="G204" s="5" t="s">
        <v>485</v>
      </c>
    </row>
    <row r="205" spans="1:28" ht="24.75" customHeight="1" x14ac:dyDescent="0.25">
      <c r="A205" s="57" t="s">
        <v>785</v>
      </c>
      <c r="B205" s="75" t="s">
        <v>185</v>
      </c>
      <c r="C205" s="76"/>
      <c r="D205" s="77" t="s">
        <v>139</v>
      </c>
      <c r="E205" s="78"/>
      <c r="F205" s="37">
        <v>51277</v>
      </c>
      <c r="G205" s="8">
        <f t="shared" ref="G205:G207" si="8">F205/$F$227</f>
        <v>3.3066655756645699E-5</v>
      </c>
    </row>
    <row r="206" spans="1:28" ht="24.75" customHeight="1" x14ac:dyDescent="0.25">
      <c r="A206" s="57" t="s">
        <v>786</v>
      </c>
      <c r="B206" s="75" t="s">
        <v>153</v>
      </c>
      <c r="C206" s="76"/>
      <c r="D206" s="77" t="s">
        <v>682</v>
      </c>
      <c r="E206" s="78"/>
      <c r="F206" s="37">
        <v>259280</v>
      </c>
      <c r="G206" s="8">
        <f t="shared" si="8"/>
        <v>1.6720015805493879E-4</v>
      </c>
    </row>
    <row r="207" spans="1:28" ht="24.75" customHeight="1" x14ac:dyDescent="0.25">
      <c r="A207" s="57" t="s">
        <v>795</v>
      </c>
      <c r="B207" s="75" t="s">
        <v>457</v>
      </c>
      <c r="C207" s="76"/>
      <c r="D207" s="77" t="s">
        <v>431</v>
      </c>
      <c r="E207" s="78"/>
      <c r="F207" s="37">
        <v>51509.5</v>
      </c>
      <c r="G207" s="8">
        <f t="shared" si="8"/>
        <v>3.3216586475358181E-5</v>
      </c>
    </row>
    <row r="208" spans="1:28" ht="25.5" hidden="1" customHeight="1" x14ac:dyDescent="0.25">
      <c r="A208" s="32"/>
      <c r="B208" s="75"/>
      <c r="C208" s="76"/>
      <c r="D208" s="77"/>
      <c r="E208" s="78"/>
      <c r="F208" s="37"/>
      <c r="G208" s="8"/>
    </row>
    <row r="209" spans="1:7" ht="15" customHeight="1" x14ac:dyDescent="0.25">
      <c r="A209" s="5" t="s">
        <v>281</v>
      </c>
      <c r="B209" s="90"/>
      <c r="C209" s="91"/>
      <c r="D209" s="77"/>
      <c r="E209" s="78"/>
      <c r="F209" s="7">
        <f>SUM(F205:F208)</f>
        <v>362066.5</v>
      </c>
      <c r="G209" s="8">
        <f>F209/$F$227</f>
        <v>2.3348340028694266E-4</v>
      </c>
    </row>
    <row r="211" spans="1:7" x14ac:dyDescent="0.25">
      <c r="A211" s="3" t="s">
        <v>494</v>
      </c>
    </row>
    <row r="212" spans="1:7" ht="42" customHeight="1" x14ac:dyDescent="0.25">
      <c r="A212" s="5" t="s">
        <v>23</v>
      </c>
      <c r="B212" s="77" t="s">
        <v>20</v>
      </c>
      <c r="C212" s="78"/>
      <c r="D212" s="5" t="s">
        <v>22</v>
      </c>
      <c r="E212" s="5" t="s">
        <v>24</v>
      </c>
      <c r="F212" s="5" t="s">
        <v>21</v>
      </c>
      <c r="G212" s="5" t="s">
        <v>485</v>
      </c>
    </row>
    <row r="213" spans="1:7" ht="42" customHeight="1" x14ac:dyDescent="0.25">
      <c r="A213" s="5" t="s">
        <v>286</v>
      </c>
      <c r="B213" s="90" t="s">
        <v>152</v>
      </c>
      <c r="C213" s="91"/>
      <c r="D213" s="73" t="s">
        <v>118</v>
      </c>
      <c r="E213" s="6">
        <v>14447</v>
      </c>
      <c r="F213" s="7">
        <v>10349659.66</v>
      </c>
      <c r="G213" s="8">
        <f>F213/$F$227</f>
        <v>6.6741157473265353E-3</v>
      </c>
    </row>
    <row r="214" spans="1:7" ht="42" customHeight="1" x14ac:dyDescent="0.25">
      <c r="A214" s="32" t="s">
        <v>286</v>
      </c>
      <c r="B214" s="90" t="s">
        <v>152</v>
      </c>
      <c r="C214" s="91"/>
      <c r="D214" s="73" t="s">
        <v>682</v>
      </c>
      <c r="E214" s="6">
        <v>534</v>
      </c>
      <c r="F214" s="7">
        <v>499542.6</v>
      </c>
      <c r="G214" s="8">
        <f>F214/$F$227</f>
        <v>3.2213669266883315E-4</v>
      </c>
    </row>
    <row r="215" spans="1:7" ht="42" customHeight="1" x14ac:dyDescent="0.25">
      <c r="A215" s="5" t="s">
        <v>286</v>
      </c>
      <c r="B215" s="90" t="s">
        <v>152</v>
      </c>
      <c r="C215" s="91"/>
      <c r="D215" s="67" t="s">
        <v>83</v>
      </c>
      <c r="E215" s="6">
        <v>7474</v>
      </c>
      <c r="F215" s="7">
        <v>8820002.5299999993</v>
      </c>
      <c r="G215" s="8">
        <f>F215/$F$227</f>
        <v>5.6876959929842638E-3</v>
      </c>
    </row>
    <row r="216" spans="1:7" x14ac:dyDescent="0.25">
      <c r="A216" s="5" t="s">
        <v>281</v>
      </c>
      <c r="B216" s="86"/>
      <c r="C216" s="86"/>
      <c r="D216" s="30"/>
      <c r="E216" s="1"/>
      <c r="F216" s="7">
        <f>SUM(F213:F215)</f>
        <v>19669204.789999999</v>
      </c>
      <c r="G216" s="8">
        <f>F216/$F$227</f>
        <v>1.2683948432979632E-2</v>
      </c>
    </row>
    <row r="218" spans="1:7" x14ac:dyDescent="0.25">
      <c r="A218" s="3" t="s">
        <v>495</v>
      </c>
    </row>
    <row r="219" spans="1:7" ht="45" x14ac:dyDescent="0.25">
      <c r="A219" s="87" t="s">
        <v>25</v>
      </c>
      <c r="B219" s="88"/>
      <c r="C219" s="88"/>
      <c r="D219" s="88"/>
      <c r="E219" s="89"/>
      <c r="F219" s="5" t="s">
        <v>21</v>
      </c>
      <c r="G219" s="5" t="s">
        <v>485</v>
      </c>
    </row>
    <row r="220" spans="1:7" hidden="1" x14ac:dyDescent="0.25">
      <c r="A220" s="54" t="s">
        <v>763</v>
      </c>
      <c r="B220" s="55"/>
      <c r="C220" s="55"/>
      <c r="D220" s="55"/>
      <c r="E220" s="56"/>
      <c r="F220" s="7"/>
      <c r="G220" s="8">
        <f t="shared" ref="G220:G222" si="9">F220/$F$227</f>
        <v>0</v>
      </c>
    </row>
    <row r="221" spans="1:7" hidden="1" x14ac:dyDescent="0.25">
      <c r="A221" s="54" t="s">
        <v>715</v>
      </c>
      <c r="B221" s="55"/>
      <c r="C221" s="55"/>
      <c r="D221" s="55"/>
      <c r="E221" s="56"/>
      <c r="F221" s="7"/>
      <c r="G221" s="8">
        <f t="shared" si="9"/>
        <v>0</v>
      </c>
    </row>
    <row r="222" spans="1:7" hidden="1" x14ac:dyDescent="0.25">
      <c r="A222" s="79" t="s">
        <v>764</v>
      </c>
      <c r="B222" s="80"/>
      <c r="C222" s="80"/>
      <c r="D222" s="80"/>
      <c r="E222" s="81"/>
      <c r="F222" s="7"/>
      <c r="G222" s="8">
        <f t="shared" si="9"/>
        <v>0</v>
      </c>
    </row>
    <row r="223" spans="1:7" hidden="1" x14ac:dyDescent="0.25">
      <c r="A223" s="68"/>
      <c r="B223" s="69"/>
      <c r="C223" s="69"/>
      <c r="D223" s="69"/>
      <c r="E223" s="70"/>
      <c r="F223" s="7"/>
      <c r="G223" s="8"/>
    </row>
    <row r="224" spans="1:7" hidden="1" x14ac:dyDescent="0.25">
      <c r="A224" s="68"/>
      <c r="B224" s="69"/>
      <c r="C224" s="69"/>
      <c r="D224" s="69"/>
      <c r="E224" s="70"/>
      <c r="F224" s="7"/>
      <c r="G224" s="8"/>
    </row>
    <row r="225" spans="1:8" x14ac:dyDescent="0.25">
      <c r="A225" s="77" t="s">
        <v>281</v>
      </c>
      <c r="B225" s="82"/>
      <c r="C225" s="82"/>
      <c r="D225" s="82"/>
      <c r="E225" s="78"/>
      <c r="F225" s="7"/>
      <c r="G225" s="8">
        <f>F225/$F$227</f>
        <v>0</v>
      </c>
    </row>
    <row r="227" spans="1:8" x14ac:dyDescent="0.25">
      <c r="A227" s="95" t="s">
        <v>26</v>
      </c>
      <c r="B227" s="96"/>
      <c r="C227" s="96"/>
      <c r="D227" s="96"/>
      <c r="E227" s="97"/>
      <c r="F227" s="7">
        <f>F141+F164+F175+F180+F194+F201+F216+F209+F225</f>
        <v>1550716237.45</v>
      </c>
      <c r="G227" s="8">
        <f>F227/$F$227</f>
        <v>1</v>
      </c>
    </row>
    <row r="228" spans="1:8" x14ac:dyDescent="0.25">
      <c r="H228" s="43"/>
    </row>
  </sheetData>
  <mergeCells count="38">
    <mergeCell ref="D189:E189"/>
    <mergeCell ref="D190:E190"/>
    <mergeCell ref="D191:E191"/>
    <mergeCell ref="D192:E192"/>
    <mergeCell ref="D193:E193"/>
    <mergeCell ref="A1:G1"/>
    <mergeCell ref="D183:E183"/>
    <mergeCell ref="D187:E187"/>
    <mergeCell ref="D188:E188"/>
    <mergeCell ref="D184:E184"/>
    <mergeCell ref="B194:C194"/>
    <mergeCell ref="D194:E194"/>
    <mergeCell ref="B201:E201"/>
    <mergeCell ref="D197:E197"/>
    <mergeCell ref="D198:E198"/>
    <mergeCell ref="D199:E199"/>
    <mergeCell ref="D200:E200"/>
    <mergeCell ref="B204:C204"/>
    <mergeCell ref="D204:E204"/>
    <mergeCell ref="B209:C209"/>
    <mergeCell ref="D209:E209"/>
    <mergeCell ref="A227:E227"/>
    <mergeCell ref="B212:C212"/>
    <mergeCell ref="B216:C216"/>
    <mergeCell ref="A219:E219"/>
    <mergeCell ref="A225:E225"/>
    <mergeCell ref="B213:C213"/>
    <mergeCell ref="A222:E222"/>
    <mergeCell ref="B215:C215"/>
    <mergeCell ref="B208:C208"/>
    <mergeCell ref="D208:E208"/>
    <mergeCell ref="B214:C214"/>
    <mergeCell ref="B205:C205"/>
    <mergeCell ref="B206:C206"/>
    <mergeCell ref="B207:C207"/>
    <mergeCell ref="D205:E205"/>
    <mergeCell ref="D206:E206"/>
    <mergeCell ref="D207:E2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2023-02-13T14:45:12Z</dcterms:modified>
</cp:coreProperties>
</file>