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накопления'!$A$135:$J$135</definedName>
    <definedName name="_xlnm._FilterDatabase" localSheetId="1" hidden="1">'Пенсионные резервы'!$A$130:$W$130</definedName>
  </definedNames>
  <calcPr calcId="162913"/>
</workbook>
</file>

<file path=xl/calcChain.xml><?xml version="1.0" encoding="utf-8"?>
<calcChain xmlns="http://schemas.openxmlformats.org/spreadsheetml/2006/main">
  <c r="G243" i="4" l="1"/>
  <c r="F243" i="4"/>
  <c r="F254" i="1" l="1"/>
  <c r="F211" i="1"/>
  <c r="F221" i="1"/>
  <c r="F172" i="1"/>
  <c r="F132" i="1"/>
  <c r="F145" i="1"/>
  <c r="F178" i="4" l="1"/>
  <c r="F127" i="4"/>
  <c r="F152" i="1" l="1"/>
  <c r="F155" i="4" l="1"/>
  <c r="F182" i="1" l="1"/>
  <c r="F255" i="1" l="1"/>
  <c r="F206" i="4"/>
  <c r="G210" i="1" l="1"/>
  <c r="G234" i="1"/>
  <c r="G233" i="1"/>
  <c r="G235" i="1"/>
  <c r="G136" i="1"/>
  <c r="G141" i="1"/>
  <c r="G130" i="1"/>
  <c r="G131" i="1"/>
  <c r="G236" i="1"/>
  <c r="F216" i="4" l="1"/>
  <c r="F187" i="4" l="1"/>
  <c r="F138" i="4"/>
  <c r="F245" i="4" l="1"/>
  <c r="G187" i="4" s="1"/>
  <c r="G247" i="1"/>
  <c r="G106" i="4" l="1"/>
  <c r="G104" i="4"/>
  <c r="G103" i="4"/>
  <c r="G154" i="4"/>
  <c r="G236" i="4"/>
  <c r="G168" i="4"/>
  <c r="G239" i="4"/>
  <c r="G228" i="4"/>
  <c r="G194" i="4"/>
  <c r="G71" i="4"/>
  <c r="G98" i="4"/>
  <c r="G200" i="4"/>
  <c r="G96" i="4"/>
  <c r="G225" i="4"/>
  <c r="G70" i="4"/>
  <c r="G20" i="4"/>
  <c r="G221" i="4"/>
  <c r="G131" i="4"/>
  <c r="G49" i="4"/>
  <c r="G198" i="4"/>
  <c r="G196" i="4"/>
  <c r="G5" i="4"/>
  <c r="G43" i="4"/>
  <c r="G177" i="4"/>
  <c r="G242" i="4"/>
  <c r="G135" i="4"/>
  <c r="G6" i="4"/>
  <c r="G89" i="4"/>
  <c r="G33" i="4"/>
  <c r="G178" i="4"/>
  <c r="G142" i="4"/>
  <c r="G192" i="4"/>
  <c r="G191" i="4"/>
  <c r="G137" i="4"/>
  <c r="G11" i="4"/>
  <c r="G80" i="4"/>
  <c r="G175" i="4"/>
  <c r="G56" i="4"/>
  <c r="G65" i="4"/>
  <c r="G12" i="4"/>
  <c r="G41" i="4"/>
  <c r="G87" i="4"/>
  <c r="G105" i="4"/>
  <c r="G102" i="4"/>
  <c r="G97" i="4"/>
  <c r="G92" i="4"/>
  <c r="G183" i="4"/>
  <c r="G220" i="4"/>
  <c r="G53" i="4"/>
  <c r="G60" i="4"/>
  <c r="G84" i="4"/>
  <c r="G18" i="4"/>
  <c r="G79" i="4"/>
  <c r="G211" i="4"/>
  <c r="G173" i="4"/>
  <c r="G238" i="4"/>
  <c r="G82" i="4"/>
  <c r="G36" i="4"/>
  <c r="G108" i="4"/>
  <c r="G107" i="4"/>
  <c r="G229" i="4"/>
  <c r="G64" i="4"/>
  <c r="G182" i="4"/>
  <c r="G59" i="4"/>
  <c r="G151" i="4"/>
  <c r="G193" i="4"/>
  <c r="G37" i="4"/>
  <c r="G241" i="4"/>
  <c r="G62" i="4"/>
  <c r="G240" i="4"/>
  <c r="G61" i="4"/>
  <c r="G203" i="4"/>
  <c r="G86" i="4"/>
  <c r="G172" i="4"/>
  <c r="G8" i="4"/>
  <c r="G226" i="4"/>
  <c r="G176" i="4"/>
  <c r="G63" i="4"/>
  <c r="G48" i="4"/>
  <c r="G42" i="4"/>
  <c r="G186" i="4"/>
  <c r="G38" i="4"/>
  <c r="G202" i="4"/>
  <c r="G224" i="4"/>
  <c r="G34" i="4"/>
  <c r="G52" i="4"/>
  <c r="G136" i="4"/>
  <c r="G9" i="4"/>
  <c r="G39" i="4"/>
  <c r="G100" i="4"/>
  <c r="G159" i="4"/>
  <c r="G133" i="4"/>
  <c r="G99" i="4"/>
  <c r="G132" i="4"/>
  <c r="G93" i="4"/>
  <c r="G57" i="4"/>
  <c r="G85" i="4"/>
  <c r="G88" i="4"/>
  <c r="G28" i="4"/>
  <c r="G55" i="4"/>
  <c r="G90" i="4"/>
  <c r="G127" i="4"/>
  <c r="G67" i="4"/>
  <c r="G31" i="4"/>
  <c r="G227" i="4"/>
  <c r="G81" i="4"/>
  <c r="G19" i="4"/>
  <c r="G51" i="4"/>
  <c r="G15" i="4"/>
  <c r="G201" i="4"/>
  <c r="G7" i="4"/>
  <c r="G68" i="4"/>
  <c r="G78" i="4"/>
  <c r="G223" i="4"/>
  <c r="G16" i="4"/>
  <c r="G26" i="4"/>
  <c r="G27" i="4"/>
  <c r="G40" i="4"/>
  <c r="G35" i="4"/>
  <c r="G171" i="4"/>
  <c r="G235" i="4"/>
  <c r="G245" i="4"/>
  <c r="G205" i="4"/>
  <c r="G66" i="4"/>
  <c r="G91" i="4"/>
  <c r="G206" i="4"/>
  <c r="G169" i="4"/>
  <c r="G73" i="4"/>
  <c r="G95" i="4"/>
  <c r="G25" i="4"/>
  <c r="G212" i="4"/>
  <c r="G54" i="4"/>
  <c r="G83" i="4"/>
  <c r="G22" i="4"/>
  <c r="G112" i="4"/>
  <c r="G94" i="4"/>
  <c r="G32" i="4"/>
  <c r="G72" i="4"/>
  <c r="G155" i="4"/>
  <c r="G110" i="4"/>
  <c r="G134" i="4"/>
  <c r="G216" i="4"/>
  <c r="G75" i="4"/>
  <c r="G74" i="4"/>
  <c r="G30" i="4"/>
  <c r="G184" i="4"/>
  <c r="G204" i="4"/>
  <c r="G222" i="4"/>
  <c r="G69" i="4"/>
  <c r="G24" i="4"/>
  <c r="G77" i="4"/>
  <c r="G147" i="4"/>
  <c r="G148" i="4"/>
  <c r="G145" i="4"/>
  <c r="G109" i="4"/>
  <c r="G23" i="4"/>
  <c r="G144" i="4"/>
  <c r="G143" i="4"/>
  <c r="G195" i="4"/>
  <c r="G115" i="4"/>
  <c r="G123" i="4"/>
  <c r="G197" i="4"/>
  <c r="G117" i="4"/>
  <c r="G170" i="4"/>
  <c r="G13" i="4"/>
  <c r="G44" i="4"/>
  <c r="G153" i="4"/>
  <c r="G10" i="4"/>
  <c r="G124" i="4"/>
  <c r="G116" i="4"/>
  <c r="G46" i="4"/>
  <c r="G150" i="4"/>
  <c r="G215" i="4"/>
  <c r="G126" i="4"/>
  <c r="G17" i="4"/>
  <c r="G14" i="4"/>
  <c r="G119" i="4"/>
  <c r="G120" i="4"/>
  <c r="G149" i="4"/>
  <c r="G125" i="4"/>
  <c r="G45" i="4"/>
  <c r="G237" i="4"/>
  <c r="G58" i="4"/>
  <c r="G21" i="4"/>
  <c r="G210" i="4"/>
  <c r="G174" i="4"/>
  <c r="G114" i="4"/>
  <c r="G113" i="4"/>
  <c r="G138" i="4"/>
  <c r="G111" i="4"/>
  <c r="G76" i="4"/>
  <c r="G50" i="4"/>
  <c r="G146" i="4"/>
  <c r="G199" i="4"/>
  <c r="G118" i="4"/>
  <c r="G29" i="4"/>
  <c r="G152" i="4"/>
  <c r="G47" i="4"/>
  <c r="G185" i="4"/>
  <c r="G214" i="4"/>
  <c r="G121" i="4"/>
  <c r="G213" i="4"/>
  <c r="G231" i="4"/>
  <c r="G122" i="4"/>
  <c r="G230" i="4"/>
  <c r="G233" i="4"/>
  <c r="G232" i="4"/>
  <c r="G234" i="4"/>
  <c r="G246" i="1"/>
  <c r="G129" i="1" l="1"/>
  <c r="G101" i="1"/>
  <c r="G128" i="1"/>
  <c r="G172" i="1"/>
  <c r="G217" i="1"/>
  <c r="G195" i="1"/>
  <c r="G182" i="1"/>
  <c r="G194" i="1"/>
  <c r="G152" i="1"/>
  <c r="G103" i="1"/>
  <c r="G254" i="1"/>
  <c r="G218" i="1"/>
  <c r="G188" i="1"/>
  <c r="G193" i="1"/>
  <c r="G252" i="1"/>
  <c r="G9" i="1"/>
  <c r="G187" i="1"/>
  <c r="G79" i="1"/>
  <c r="G250" i="1"/>
  <c r="G249" i="1"/>
  <c r="G93" i="1"/>
  <c r="G251" i="1"/>
  <c r="G50" i="1"/>
  <c r="G211" i="1"/>
  <c r="G132" i="1"/>
  <c r="G100" i="1"/>
  <c r="G209" i="1"/>
  <c r="G90" i="1"/>
  <c r="G219" i="1"/>
  <c r="G91" i="1"/>
  <c r="G225" i="1"/>
  <c r="G92" i="1"/>
  <c r="G104" i="1"/>
  <c r="G145" i="1"/>
  <c r="G221" i="1"/>
  <c r="G99" i="1"/>
  <c r="G85" i="1"/>
  <c r="G88" i="1"/>
  <c r="G94" i="1"/>
  <c r="G192" i="1"/>
  <c r="G89" i="1"/>
  <c r="G102" i="1"/>
  <c r="G248" i="1"/>
  <c r="G51" i="1"/>
  <c r="G44" i="1"/>
  <c r="G106" i="1"/>
  <c r="G105" i="1"/>
  <c r="G110" i="1"/>
  <c r="G151" i="1"/>
  <c r="G114" i="1"/>
  <c r="G108" i="1"/>
  <c r="G255" i="1"/>
  <c r="G107" i="1"/>
  <c r="G111" i="1"/>
  <c r="G113" i="1"/>
  <c r="G109" i="1"/>
  <c r="G112" i="1"/>
  <c r="G149" i="1"/>
  <c r="G150" i="1"/>
  <c r="G253" i="1"/>
  <c r="G208" i="1"/>
  <c r="G115" i="1"/>
  <c r="G116" i="1"/>
  <c r="G203" i="1"/>
  <c r="G201" i="1"/>
  <c r="G204" i="1"/>
  <c r="G207" i="1"/>
  <c r="G242" i="1"/>
  <c r="G205" i="1"/>
  <c r="G122" i="1"/>
  <c r="G200" i="1"/>
  <c r="G98" i="1"/>
  <c r="G241" i="1"/>
  <c r="G123" i="1"/>
  <c r="G199" i="1"/>
  <c r="G119" i="1"/>
  <c r="G118" i="1"/>
  <c r="G121" i="1"/>
  <c r="G243" i="1"/>
  <c r="G202" i="1"/>
  <c r="G245" i="1"/>
  <c r="G117" i="1"/>
  <c r="G120" i="1"/>
  <c r="G125" i="1"/>
  <c r="G124" i="1"/>
  <c r="G127" i="1"/>
  <c r="G126" i="1"/>
  <c r="G196" i="1"/>
  <c r="G96" i="1"/>
  <c r="G95" i="1"/>
  <c r="G244" i="1"/>
  <c r="G97" i="1"/>
  <c r="G86" i="1"/>
  <c r="G87" i="1"/>
  <c r="G238" i="1"/>
  <c r="G227" i="1"/>
  <c r="G191" i="1"/>
  <c r="G190" i="1"/>
  <c r="G186" i="1"/>
  <c r="G83" i="1"/>
  <c r="G82" i="1"/>
  <c r="G84" i="1"/>
  <c r="G189" i="1"/>
  <c r="G216" i="1"/>
  <c r="G74" i="1"/>
  <c r="G80" i="1"/>
  <c r="G81" i="1"/>
  <c r="G171" i="1"/>
  <c r="G167" i="1"/>
  <c r="G170" i="1"/>
  <c r="G166" i="1"/>
  <c r="G169" i="1"/>
  <c r="G165" i="1"/>
  <c r="G168" i="1"/>
  <c r="G164" i="1"/>
  <c r="G75" i="1"/>
  <c r="G77" i="1"/>
  <c r="G76" i="1"/>
  <c r="G78" i="1"/>
  <c r="G231" i="1"/>
  <c r="G230" i="1"/>
  <c r="G228" i="1"/>
  <c r="G73" i="1"/>
  <c r="G72" i="1"/>
  <c r="G71" i="1"/>
  <c r="G239" i="1"/>
  <c r="G240" i="1"/>
  <c r="G16" i="1"/>
  <c r="G64" i="1"/>
  <c r="G226" i="1" l="1"/>
  <c r="G33" i="1"/>
  <c r="G17" i="1"/>
  <c r="G237" i="1"/>
  <c r="G232" i="1"/>
  <c r="G229" i="1"/>
  <c r="G70" i="1"/>
  <c r="G68" i="1"/>
  <c r="G67" i="1"/>
  <c r="G69" i="1"/>
  <c r="G59" i="1"/>
  <c r="G66" i="1"/>
  <c r="G65" i="1"/>
  <c r="G63" i="1"/>
  <c r="G5" i="1"/>
  <c r="G215" i="1" l="1"/>
  <c r="G220" i="1" l="1"/>
  <c r="G61" i="1"/>
  <c r="G60" i="1"/>
  <c r="G43" i="1"/>
  <c r="G23" i="1"/>
  <c r="G26" i="1"/>
  <c r="G49" i="1"/>
  <c r="G18" i="1"/>
  <c r="G46" i="1"/>
  <c r="G28" i="1"/>
  <c r="G25" i="1"/>
  <c r="G42" i="1"/>
  <c r="G41" i="1"/>
  <c r="G29" i="1"/>
  <c r="G38" i="1"/>
  <c r="G56" i="1"/>
  <c r="G37" i="1"/>
  <c r="G27" i="1"/>
  <c r="G54" i="1"/>
  <c r="G13" i="1"/>
  <c r="G32" i="1"/>
  <c r="G34" i="1"/>
  <c r="G11" i="1"/>
  <c r="G6" i="1"/>
  <c r="G47" i="1"/>
  <c r="G53" i="1"/>
  <c r="G55" i="1"/>
  <c r="G52" i="1"/>
  <c r="G7" i="1"/>
  <c r="G15" i="1"/>
  <c r="G22" i="1"/>
  <c r="G48" i="1"/>
  <c r="G45" i="1"/>
  <c r="G58" i="1"/>
  <c r="G12" i="1"/>
  <c r="G40" i="1"/>
  <c r="G8" i="1"/>
  <c r="G10" i="1"/>
  <c r="G39" i="1"/>
  <c r="G36" i="1"/>
  <c r="G57" i="1"/>
  <c r="G20" i="1"/>
  <c r="G31" i="1"/>
  <c r="G14" i="1"/>
  <c r="G24" i="1"/>
  <c r="G19" i="1"/>
  <c r="G35" i="1"/>
  <c r="G21" i="1"/>
  <c r="G30" i="1"/>
  <c r="G62" i="1"/>
  <c r="G137" i="1"/>
  <c r="G138" i="1"/>
  <c r="G142" i="1"/>
  <c r="G144" i="1"/>
  <c r="G139" i="1"/>
  <c r="G140" i="1"/>
  <c r="G143" i="1"/>
  <c r="G178" i="1"/>
  <c r="G180" i="1"/>
  <c r="G179" i="1"/>
  <c r="G177" i="1"/>
  <c r="G176" i="1"/>
  <c r="G181" i="1"/>
</calcChain>
</file>

<file path=xl/sharedStrings.xml><?xml version="1.0" encoding="utf-8"?>
<sst xmlns="http://schemas.openxmlformats.org/spreadsheetml/2006/main" count="1549" uniqueCount="647">
  <si>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</si>
  <si>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</si>
  <si>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</si>
  <si>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</si>
  <si>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</si>
  <si>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</si>
  <si>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</si>
  <si>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</si>
  <si>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</si>
  <si>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</si>
  <si>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</si>
  <si>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</si>
  <si>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</si>
  <si>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</si>
  <si>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</si>
  <si>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</si>
  <si>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</si>
  <si>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</si>
  <si>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</si>
  <si>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</si>
  <si>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</si>
  <si>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</si>
  <si>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</si>
  <si>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</si>
  <si>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</si>
  <si>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</si>
  <si>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</si>
  <si>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</si>
  <si>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</si>
  <si>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</si>
  <si>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</si>
  <si>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</si>
  <si>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</si>
  <si>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</si>
  <si>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</si>
  <si>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</si>
  <si>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</si>
  <si>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</si>
  <si>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</si>
  <si>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</si>
  <si>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</si>
  <si>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</si>
  <si>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</si>
  <si>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</si>
  <si>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</si>
  <si>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</si>
  <si>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</si>
  <si>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</si>
  <si>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</si>
  <si>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</si>
  <si>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</si>
  <si>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RU000A0JVWJ6</t>
  </si>
  <si>
    <t>RU000A102598</t>
  </si>
  <si>
    <t>RU000A102G35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</si>
  <si>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</si>
  <si>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</si>
  <si>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</si>
  <si>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</si>
  <si>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</si>
  <si>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</si>
  <si>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</si>
  <si>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</si>
  <si>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</si>
  <si>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</si>
  <si>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</si>
  <si>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</si>
  <si>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</si>
  <si>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</si>
  <si>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</si>
  <si>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</si>
  <si>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</si>
  <si>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</si>
  <si>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</si>
  <si>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</si>
  <si>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</si>
  <si>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</si>
  <si>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</si>
  <si>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</si>
  <si>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</si>
  <si>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</si>
  <si>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</si>
  <si>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</si>
  <si>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</si>
  <si>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</si>
  <si>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</si>
  <si>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</si>
  <si>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</si>
  <si>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</si>
  <si>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</si>
  <si>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</si>
  <si>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</si>
  <si>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</si>
  <si>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</si>
  <si>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</si>
  <si>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</si>
  <si>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</si>
  <si>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</si>
  <si>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</si>
  <si>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</si>
  <si>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</si>
  <si>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</si>
  <si>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</si>
  <si>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</si>
  <si>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</si>
  <si>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</si>
  <si>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</si>
  <si>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</si>
  <si>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</si>
  <si>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</si>
  <si>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</si>
  <si>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</si>
  <si>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Общество с ограниченной ответственностью "ИКС 5 ФИНАНС"</t>
  </si>
  <si>
    <t>1067761792053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</si>
  <si>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</si>
  <si>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</si>
  <si>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</si>
  <si>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</si>
  <si>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</si>
  <si>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</si>
  <si>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</si>
  <si>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</si>
  <si>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</si>
  <si>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</si>
  <si>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</si>
  <si>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</si>
  <si>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</si>
  <si>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</si>
  <si>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</si>
  <si>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</si>
  <si>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</si>
  <si>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</si>
  <si>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</si>
  <si>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</si>
  <si>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</si>
  <si>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</si>
  <si>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</si>
  <si>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</si>
  <si>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</si>
  <si>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</si>
  <si>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</si>
  <si>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</si>
  <si>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</si>
  <si>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</si>
  <si>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</si>
  <si>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</si>
  <si>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</si>
  <si>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</si>
  <si>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</si>
  <si>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</si>
  <si>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</si>
  <si>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</si>
  <si>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</si>
  <si>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</si>
  <si>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</si>
  <si>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</si>
  <si>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</si>
  <si>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</si>
  <si>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</si>
  <si>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</si>
  <si>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</si>
  <si>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</si>
  <si>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</si>
  <si>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</si>
  <si>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</si>
  <si>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</si>
  <si>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</si>
  <si>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"Почта России" 4B02-03-00005-T-001P</t>
  </si>
  <si>
    <t>облигации АО "Почта России" 4B02-06-00005-T-001P</t>
  </si>
  <si>
    <t>облигации АО "Россельхозбанк" 4B020903349B</t>
  </si>
  <si>
    <t>облигации Банк "ВБРР" (АО) 4B02-05-03287-B-001P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</si>
  <si>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</si>
  <si>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</si>
  <si>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</si>
  <si>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</si>
  <si>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</si>
  <si>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</si>
  <si>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</si>
  <si>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</si>
  <si>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</si>
  <si>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</si>
  <si>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</si>
  <si>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</si>
  <si>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4B02-06-32432-H</t>
  </si>
  <si>
    <t>облигации ПАО "ГТЛК" 4B02-13-32432-H-001P</t>
  </si>
  <si>
    <t>облигации ПАО "МТС" 4B02-06-04715-A-001P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</si>
  <si>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</si>
  <si>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</si>
  <si>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</si>
  <si>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</si>
  <si>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</si>
  <si>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</si>
  <si>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</si>
  <si>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</si>
  <si>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</si>
  <si>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</si>
  <si>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</si>
  <si>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</si>
  <si>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</si>
  <si>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</si>
  <si>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</si>
  <si>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RU000A102A15</t>
  </si>
  <si>
    <t>RU000A0JX0Z8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</si>
  <si>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</si>
  <si>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</si>
  <si>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</si>
  <si>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</si>
  <si>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</si>
  <si>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</si>
  <si>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</si>
  <si>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</si>
  <si>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</si>
  <si>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</si>
  <si>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</si>
  <si>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</si>
  <si>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</si>
  <si>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</si>
  <si>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</si>
  <si>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</si>
  <si>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</si>
  <si>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</si>
  <si>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</si>
  <si>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</si>
  <si>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</si>
  <si>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</si>
  <si>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</si>
  <si>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</si>
  <si>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</si>
  <si>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</si>
  <si>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</si>
  <si>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</si>
  <si>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</si>
  <si>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</si>
  <si>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</si>
  <si>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</si>
  <si>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</si>
  <si>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</si>
  <si>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</si>
  <si>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</si>
  <si>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</si>
  <si>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</si>
  <si>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</si>
  <si>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</si>
  <si>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</si>
  <si>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</si>
  <si>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</si>
  <si>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</si>
  <si>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</si>
  <si>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</si>
  <si>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</si>
  <si>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RU000A0JVWB3</t>
  </si>
  <si>
    <t>RU000A0JWTN2</t>
  </si>
  <si>
    <t>RU000A100SZ3</t>
  </si>
  <si>
    <t>RU000A0JXS59</t>
  </si>
  <si>
    <t>RU000A0JXPN8</t>
  </si>
  <si>
    <t>RU000A0JXE06</t>
  </si>
  <si>
    <t>RU000A0ZYU05</t>
  </si>
  <si>
    <t>RU000A0ZYJ91</t>
  </si>
  <si>
    <t>RU000A101012</t>
  </si>
  <si>
    <t>RU000A0ZZES2</t>
  </si>
  <si>
    <t>RU000A102QP4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</si>
  <si>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</si>
  <si>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</si>
  <si>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</si>
  <si>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</si>
  <si>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</si>
  <si>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</si>
  <si>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</si>
  <si>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RU0009046510</t>
  </si>
  <si>
    <t>акции обыкновенные ПАО "Северсталь" 1-02-00143-A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</si>
  <si>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</si>
  <si>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</si>
  <si>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</si>
  <si>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</si>
  <si>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</si>
  <si>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</si>
  <si>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</si>
  <si>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</si>
  <si>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</si>
  <si>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</si>
  <si>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</si>
  <si>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</si>
  <si>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</si>
  <si>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</si>
  <si>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</si>
  <si>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</si>
  <si>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</si>
  <si>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</si>
  <si>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</si>
  <si>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</si>
  <si>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облигации АО "Россельхозбанк" 4B02-04-03349-B-002P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</si>
  <si>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</si>
  <si>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</si>
  <si>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</si>
  <si>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</si>
  <si>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</si>
  <si>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</si>
  <si>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</si>
  <si>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</si>
  <si>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</si>
  <si>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</si>
  <si>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</si>
  <si>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</si>
  <si>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</si>
  <si>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</si>
  <si>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</si>
  <si>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</si>
  <si>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</si>
  <si>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</si>
  <si>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</si>
  <si>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</si>
  <si>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</si>
  <si>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</si>
  <si>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</si>
  <si>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</si>
  <si>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</si>
  <si>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</si>
  <si>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</si>
  <si>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</si>
  <si>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</si>
  <si>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</si>
  <si>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</si>
  <si>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</si>
  <si>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</si>
  <si>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</t>
  </si>
  <si>
    <t>RU000A105HJ9</t>
  </si>
  <si>
    <t>1027700067328</t>
  </si>
  <si>
    <t>Акционерное общество "Альфа-Банк"</t>
  </si>
  <si>
    <t>RU000A105KP0</t>
  </si>
  <si>
    <t>облигации ПАО "Газпром нефть" 4B02-05-00146-A-003P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</si>
  <si>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</si>
  <si>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</si>
  <si>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</si>
  <si>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</si>
  <si>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</si>
  <si>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</si>
  <si>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</si>
  <si>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</si>
  <si>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</si>
  <si>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</si>
  <si>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</si>
  <si>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</si>
  <si>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</si>
  <si>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</si>
  <si>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</si>
  <si>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</si>
  <si>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</si>
  <si>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</si>
  <si>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</si>
  <si>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</si>
  <si>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</si>
  <si>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</si>
  <si>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</si>
  <si>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</si>
  <si>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</si>
  <si>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</si>
  <si>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</si>
  <si>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</si>
  <si>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</si>
  <si>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</si>
  <si>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</si>
  <si>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</si>
  <si>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</si>
  <si>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</si>
  <si>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</si>
  <si>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</si>
  <si>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</si>
  <si>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</si>
  <si>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</si>
  <si>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</si>
  <si>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</si>
  <si>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</si>
  <si>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</si>
  <si>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</si>
  <si>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</si>
  <si>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</si>
  <si>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</si>
  <si>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</si>
  <si>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</si>
  <si>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</si>
  <si>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</si>
  <si>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</si>
  <si>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</si>
  <si>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</si>
  <si>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</si>
  <si>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</si>
  <si>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</si>
  <si>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</si>
  <si>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</si>
  <si>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</si>
  <si>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</si>
  <si>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</si>
  <si>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</si>
  <si>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</si>
  <si>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</si>
  <si>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</si>
  <si>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</si>
  <si>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</si>
  <si>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</si>
  <si>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</si>
  <si>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</si>
  <si>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</si>
  <si>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</si>
  <si>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</si>
  <si>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</si>
  <si>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</si>
  <si>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</si>
  <si>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</si>
  <si>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</si>
  <si>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</si>
  <si>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</si>
  <si>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</si>
  <si>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</si>
  <si>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</si>
  <si>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</si>
  <si>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</si>
  <si>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</si>
  <si>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</si>
  <si>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</si>
  <si>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</si>
  <si>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</si>
  <si>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</si>
  <si>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</si>
  <si>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</si>
  <si>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</si>
  <si>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</si>
  <si>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</si>
  <si>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</si>
  <si>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</si>
  <si>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</si>
  <si>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</si>
  <si>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</si>
  <si>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</si>
  <si>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</si>
  <si>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</si>
  <si>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</si>
  <si>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</si>
  <si>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</si>
  <si>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</si>
  <si>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</si>
  <si>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</si>
  <si>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</si>
  <si>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</si>
  <si>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</si>
  <si>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</si>
  <si>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</si>
  <si>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</si>
  <si>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</si>
  <si>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</si>
  <si>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</si>
  <si>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</si>
  <si>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</si>
  <si>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</si>
  <si>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</si>
  <si>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</si>
  <si>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</si>
  <si>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</si>
  <si>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</si>
  <si>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</si>
  <si>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</si>
  <si>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</si>
  <si>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</si>
  <si>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</si>
  <si>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</si>
  <si>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</si>
  <si>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</si>
  <si>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</si>
  <si>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</si>
  <si>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</si>
  <si>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</si>
  <si>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</si>
  <si>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</si>
  <si>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</si>
  <si>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</si>
  <si>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</si>
  <si>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</si>
  <si>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</si>
  <si>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</si>
  <si>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</si>
  <si>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</si>
  <si>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</si>
  <si>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</si>
  <si>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</si>
  <si>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</si>
  <si>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</si>
  <si>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</si>
  <si>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</si>
  <si>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</si>
  <si>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</si>
  <si>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</si>
  <si>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</si>
  <si>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</si>
  <si>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</si>
  <si>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</si>
  <si>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</si>
  <si>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</si>
  <si>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</si>
  <si>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</si>
  <si>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</si>
  <si>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RU000A10AHA3</t>
  </si>
  <si>
    <t>облигации ООО "ИКС 5 ФИНАНС" 4B02-07-36241-R-003P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</si>
  <si>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</si>
  <si>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</si>
  <si>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</si>
  <si>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</si>
  <si>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</si>
  <si>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</si>
  <si>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</si>
  <si>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</si>
  <si>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</si>
  <si>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</si>
  <si>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</si>
  <si>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</si>
  <si>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</si>
  <si>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</si>
  <si>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</si>
  <si>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</si>
  <si>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</si>
  <si>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</si>
  <si>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</si>
  <si>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</si>
  <si>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</si>
  <si>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</si>
  <si>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</si>
  <si>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</si>
  <si>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</si>
  <si>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</si>
  <si>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</si>
  <si>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</si>
  <si>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</si>
  <si>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</si>
  <si>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</si>
  <si>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</si>
  <si>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</si>
  <si>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</si>
  <si>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</si>
  <si>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</si>
  <si>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</si>
  <si>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</si>
  <si>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</si>
  <si>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</si>
  <si>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</si>
  <si>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</si>
  <si>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</si>
  <si>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</si>
  <si>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</si>
  <si>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</si>
  <si>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</si>
  <si>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42005810700710000017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</si>
  <si>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</si>
  <si>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</si>
  <si>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</si>
  <si>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</si>
  <si>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</si>
  <si>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</si>
  <si>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</si>
  <si>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</si>
  <si>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</si>
  <si>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</si>
  <si>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</si>
  <si>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</si>
  <si>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</si>
  <si>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RU000A10B2X0</t>
  </si>
  <si>
    <t>акционерное общество "Синара - Транспортные Машины"</t>
  </si>
  <si>
    <t>облигации АО "СТМ 4B02-05-55323-E-001P</t>
  </si>
  <si>
    <t>1137746418776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</si>
  <si>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</si>
  <si>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</si>
  <si>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</si>
  <si>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</si>
  <si>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</si>
  <si>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</si>
  <si>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</si>
  <si>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</si>
  <si>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</si>
  <si>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</si>
  <si>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42004810243240000075</t>
  </si>
  <si>
    <t>42004810943240000074</t>
  </si>
  <si>
    <t>42004810100003376493</t>
  </si>
  <si>
    <t>42004810000003476493</t>
  </si>
  <si>
    <t>42005810267000000235</t>
  </si>
  <si>
    <t>ООО "ИКС 5 ФИНАНС"</t>
  </si>
  <si>
    <t>RU000A10BG13</t>
  </si>
  <si>
    <t>облигации ПАО "РОСТЕЛЕКОМ" 4B02-16-00124-A-001P</t>
  </si>
  <si>
    <t>RU000A10BGF2</t>
  </si>
  <si>
    <t>облигации ОАО "РЖД" 4B02-42-65045-D-001P</t>
  </si>
  <si>
    <t>ПАО АНК "Башнефть"</t>
  </si>
  <si>
    <t>оплата комиссий по сделкам Т+  (покупка облигаций 26247RMFS)</t>
  </si>
  <si>
    <t>RU000A10BFG2</t>
  </si>
  <si>
    <t>облигации  АО «Атомэнергопром» 4B02-05-55319-E-001P</t>
  </si>
  <si>
    <t>RU000A10B8D9</t>
  </si>
  <si>
    <t>облигации  ВЭБ.РФ 4B02-175-00004-T-002P</t>
  </si>
  <si>
    <t>RU000A103G42</t>
  </si>
  <si>
    <t>облигации ПАО Сбербанк 4B02-474-01481-B-001P</t>
  </si>
  <si>
    <t>42004810843240000077</t>
  </si>
  <si>
    <t>42004810443240000079</t>
  </si>
  <si>
    <t>42005810943240000028</t>
  </si>
  <si>
    <t>40701810100000006346</t>
  </si>
  <si>
    <t>НПФ-24/ПР от 15.04.2025</t>
  </si>
  <si>
    <t>НПФ-16/ПН от 07.08.2019</t>
  </si>
  <si>
    <t>RU000A106Z61</t>
  </si>
  <si>
    <t>RU000A10BNF8</t>
  </si>
  <si>
    <t>облигации ПАО "РусГидро" 4B02-13-55038-E-001P</t>
  </si>
  <si>
    <t>RU000A10BP79</t>
  </si>
  <si>
    <t>облигации ПАО "МТС" 4B02-11-04715-A-002P</t>
  </si>
  <si>
    <t>оплата комиссий по сделкам Т+  (продажа облигаций ООО "СУЭК-Финанс"  4B02-05-36393-R-001P)</t>
  </si>
  <si>
    <t>RU000A104W17</t>
  </si>
  <si>
    <t>облигации АО «Почта России» 4B02-02-16643-A-002P</t>
  </si>
  <si>
    <t>облигации АО «Почта России» 4B02-01-16643-A-002P</t>
  </si>
  <si>
    <t>RU000A10BK09</t>
  </si>
  <si>
    <t>облигации ПАО "Газпром нефть" 4B02-14-00146-A-003P</t>
  </si>
  <si>
    <t>42004810443240000082</t>
  </si>
  <si>
    <t>42004810143240000081</t>
  </si>
  <si>
    <t>положительная переоценка по сделкам Т+ (покупка облигаций  26234RMFS)</t>
  </si>
  <si>
    <t>Состав инвестиционного портфеля фонда по обязательному пенсионному страхованию на 30.06.2025</t>
  </si>
  <si>
    <t>RU000A10BT34</t>
  </si>
  <si>
    <t>облигации ПАО "РОССЕТИ" 4B02-17-65018-D-001P</t>
  </si>
  <si>
    <t>RU000A10BTA6</t>
  </si>
  <si>
    <t>облигации ОАО "РЖД" 4B02-43-65045-D-001P</t>
  </si>
  <si>
    <t>акции обыкновенные ПАО "ГМК "Норильский никель" 1-01-40155-F</t>
  </si>
  <si>
    <t>RU0007288411</t>
  </si>
  <si>
    <t>акции обыкновенные ПАО "НЛМК" 1-01-00102-A</t>
  </si>
  <si>
    <t>Публичное акционерное общество "Новолипецкий металлургический комбинат"</t>
  </si>
  <si>
    <t>1024800823123</t>
  </si>
  <si>
    <t>RU0009046452</t>
  </si>
  <si>
    <t>оплата комиссий по сделкам Т+  (продажа акций ПАО "Сбербанк" 10301481B)</t>
  </si>
  <si>
    <t>оплата комиссий по сделкам Т+  (продажа акций 1-01-40155-F)</t>
  </si>
  <si>
    <t>оплата комиссий по сделкам Т+  (покупка облигаций 26246RMFS )</t>
  </si>
  <si>
    <t>RU000A10BSL5</t>
  </si>
  <si>
    <t>облигации ПАО "РОСТЕЛЕКОМ" 4B02-17-00124-A-001P</t>
  </si>
  <si>
    <t>RU000A10BUK3</t>
  </si>
  <si>
    <t>облигации ООО "ИКС 5 ФИНАНС" 4B02-12-36241-R-003P</t>
  </si>
  <si>
    <t>RU000A10BV22</t>
  </si>
  <si>
    <t>государственные ЦБ субъектов РФ RU34015BAS0</t>
  </si>
  <si>
    <t>RU000A0ZYKJ1</t>
  </si>
  <si>
    <t>государственные ЦБ субъектов РФ RU35002GSP0</t>
  </si>
  <si>
    <t>облигации ПАО "Федеральная сетевая компания - Россети" 4B02-17-65018-D-001P</t>
  </si>
  <si>
    <t>42004810012240000102</t>
  </si>
  <si>
    <t>42004810043240000084</t>
  </si>
  <si>
    <t>ПАО "Совкомбанк"</t>
  </si>
  <si>
    <t>RU000A105G16</t>
  </si>
  <si>
    <t>оплата комиссий по сделкам Т+ (продажа акций ПАО "Сбербанк" 10301481B)</t>
  </si>
  <si>
    <t>оплата комиссий по сделкам Т+ (покупка облигаций 26226RMFS)</t>
  </si>
  <si>
    <t>оплата комиссий по сделкам Т+ (продажа облигаций 26234RMFS)</t>
  </si>
  <si>
    <t>оплата комиссий по сделкам Т+ (покупка облигаций АО «Почта России» 4B02-02-16643-A-002P)</t>
  </si>
  <si>
    <t>оплата комиссий по сделкам Т+ (покупка облигаций 26246RMFS)</t>
  </si>
  <si>
    <t>положительная переоценка по сделкам Т+ (покупка облигаций 26246RMFS)</t>
  </si>
  <si>
    <t>Состав средств пенсионных резервов фонда на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</si>
</sst>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159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"/>
  <sheetViews>
    <sheetView tabSelected="1" topLeftCell="A183" zoomScale="80" zoomScaleNormal="80" workbookViewId="0">
      <selection activeCell="J218" sqref="J218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6" t="s">
        <v>613</v>
      </c>
      <c r="B1" s="147"/>
      <c r="C1" s="147"/>
      <c r="D1" s="147"/>
      <c r="E1" s="147"/>
      <c r="F1" s="147"/>
      <c r="G1" s="147"/>
    </row>
    <row r="2" spans="1:8" ht="18.75" x14ac:dyDescent="0.3">
      <c r="A2" s="4"/>
      <c r="B2" s="4"/>
      <c r="C2" s="4"/>
    </row>
    <row r="3" spans="1:8" x14ac:dyDescent="0.25">
      <c r="A3" s="3" t="s">
        <v>214</v>
      </c>
    </row>
    <row r="4" spans="1:8" ht="30" x14ac:dyDescent="0.25">
      <c r="A4" s="21" t="s">
        <v>0</v>
      </c>
      <c r="B4" s="21" t="s">
        <v>20</v>
      </c>
      <c r="C4" s="21" t="s">
        <v>1</v>
      </c>
      <c r="D4" s="21" t="s">
        <v>22</v>
      </c>
      <c r="E4" s="21" t="s">
        <v>10</v>
      </c>
      <c r="F4" s="21" t="s">
        <v>6</v>
      </c>
      <c r="G4" s="21" t="s">
        <v>2</v>
      </c>
    </row>
    <row r="5" spans="1:8" x14ac:dyDescent="0.25">
      <c r="A5" s="76" t="s">
        <v>290</v>
      </c>
      <c r="B5" s="76" t="s">
        <v>86</v>
      </c>
      <c r="C5" s="76" t="s">
        <v>87</v>
      </c>
      <c r="D5" s="76" t="s">
        <v>291</v>
      </c>
      <c r="E5" s="32">
        <v>10000</v>
      </c>
      <c r="F5" s="6">
        <v>9444900</v>
      </c>
      <c r="G5" s="7">
        <f t="shared" ref="G5:G36" si="0">F5/$F$255</f>
        <v>1.5014285250327121E-3</v>
      </c>
      <c r="H5" s="80"/>
    </row>
    <row r="6" spans="1:8" x14ac:dyDescent="0.25">
      <c r="A6" s="108" t="s">
        <v>209</v>
      </c>
      <c r="B6" s="108" t="s">
        <v>155</v>
      </c>
      <c r="C6" s="8" t="s">
        <v>156</v>
      </c>
      <c r="D6" s="108" t="s">
        <v>46</v>
      </c>
      <c r="E6" s="32">
        <v>4000</v>
      </c>
      <c r="F6" s="6">
        <v>4397154.4800000004</v>
      </c>
      <c r="G6" s="7">
        <f t="shared" si="0"/>
        <v>6.9900297147109909E-4</v>
      </c>
      <c r="H6" s="80"/>
    </row>
    <row r="7" spans="1:8" x14ac:dyDescent="0.25">
      <c r="A7" s="108" t="s">
        <v>265</v>
      </c>
      <c r="B7" s="108" t="s">
        <v>155</v>
      </c>
      <c r="C7" s="8" t="s">
        <v>156</v>
      </c>
      <c r="D7" s="108" t="s">
        <v>266</v>
      </c>
      <c r="E7" s="32">
        <v>838</v>
      </c>
      <c r="F7" s="6">
        <v>897019.57</v>
      </c>
      <c r="G7" s="7">
        <f t="shared" si="0"/>
        <v>1.4259661509498012E-4</v>
      </c>
      <c r="H7" s="80"/>
    </row>
    <row r="8" spans="1:8" x14ac:dyDescent="0.25">
      <c r="A8" s="108" t="s">
        <v>208</v>
      </c>
      <c r="B8" s="108" t="s">
        <v>155</v>
      </c>
      <c r="C8" s="108" t="s">
        <v>156</v>
      </c>
      <c r="D8" s="108" t="s">
        <v>45</v>
      </c>
      <c r="E8" s="32">
        <v>40000</v>
      </c>
      <c r="F8" s="6">
        <v>40170400</v>
      </c>
      <c r="G8" s="7">
        <f t="shared" si="0"/>
        <v>6.3857726838795611E-3</v>
      </c>
      <c r="H8" s="80"/>
    </row>
    <row r="9" spans="1:8" ht="30" x14ac:dyDescent="0.25">
      <c r="A9" s="88" t="s">
        <v>555</v>
      </c>
      <c r="B9" s="88" t="s">
        <v>105</v>
      </c>
      <c r="C9" s="108" t="s">
        <v>106</v>
      </c>
      <c r="D9" s="88" t="s">
        <v>554</v>
      </c>
      <c r="E9" s="32">
        <v>19882</v>
      </c>
      <c r="F9" s="6">
        <v>21752896.199999999</v>
      </c>
      <c r="G9" s="7">
        <f t="shared" si="0"/>
        <v>3.4579951991821714E-3</v>
      </c>
      <c r="H9" s="80"/>
    </row>
    <row r="10" spans="1:8" x14ac:dyDescent="0.25">
      <c r="A10" s="61" t="s">
        <v>35</v>
      </c>
      <c r="B10" s="61" t="s">
        <v>86</v>
      </c>
      <c r="C10" s="115" t="s">
        <v>87</v>
      </c>
      <c r="D10" s="61" t="s">
        <v>73</v>
      </c>
      <c r="E10" s="32">
        <v>32000</v>
      </c>
      <c r="F10" s="6">
        <v>35310080</v>
      </c>
      <c r="G10" s="7">
        <f t="shared" si="0"/>
        <v>5.6131416249178999E-3</v>
      </c>
      <c r="H10" s="80"/>
    </row>
    <row r="11" spans="1:8" ht="30" x14ac:dyDescent="0.25">
      <c r="A11" s="76" t="s">
        <v>168</v>
      </c>
      <c r="B11" s="76" t="s">
        <v>96</v>
      </c>
      <c r="C11" s="8" t="s">
        <v>97</v>
      </c>
      <c r="D11" s="76" t="s">
        <v>249</v>
      </c>
      <c r="E11" s="32">
        <v>225</v>
      </c>
      <c r="F11" s="6">
        <v>235339.67</v>
      </c>
      <c r="G11" s="7">
        <f t="shared" si="0"/>
        <v>3.7411268897477504E-5</v>
      </c>
      <c r="H11" s="80"/>
    </row>
    <row r="12" spans="1:8" ht="30" x14ac:dyDescent="0.25">
      <c r="A12" s="108" t="s">
        <v>182</v>
      </c>
      <c r="B12" s="108" t="s">
        <v>119</v>
      </c>
      <c r="C12" s="108" t="s">
        <v>120</v>
      </c>
      <c r="D12" s="108" t="s">
        <v>51</v>
      </c>
      <c r="E12" s="32">
        <v>34629</v>
      </c>
      <c r="F12" s="6">
        <v>34577749.079999998</v>
      </c>
      <c r="G12" s="7">
        <f t="shared" si="0"/>
        <v>5.4967250897453249E-3</v>
      </c>
      <c r="H12" s="80"/>
    </row>
    <row r="13" spans="1:8" x14ac:dyDescent="0.25">
      <c r="A13" s="115" t="s">
        <v>271</v>
      </c>
      <c r="B13" s="115" t="s">
        <v>86</v>
      </c>
      <c r="C13" s="115" t="s">
        <v>87</v>
      </c>
      <c r="D13" s="115" t="s">
        <v>269</v>
      </c>
      <c r="E13" s="32">
        <v>13000</v>
      </c>
      <c r="F13" s="6">
        <v>12334010</v>
      </c>
      <c r="G13" s="7">
        <f t="shared" si="0"/>
        <v>1.9607020129422995E-3</v>
      </c>
      <c r="H13" s="80"/>
    </row>
    <row r="14" spans="1:8" x14ac:dyDescent="0.25">
      <c r="A14" s="95" t="s">
        <v>187</v>
      </c>
      <c r="B14" s="95" t="s">
        <v>134</v>
      </c>
      <c r="C14" s="102" t="s">
        <v>135</v>
      </c>
      <c r="D14" s="95" t="s">
        <v>250</v>
      </c>
      <c r="E14" s="32">
        <v>530</v>
      </c>
      <c r="F14" s="6">
        <v>574991.69999999995</v>
      </c>
      <c r="G14" s="7">
        <f t="shared" si="0"/>
        <v>9.1404772950169061E-5</v>
      </c>
      <c r="H14" s="80"/>
    </row>
    <row r="15" spans="1:8" ht="30" x14ac:dyDescent="0.25">
      <c r="A15" s="97" t="s">
        <v>180</v>
      </c>
      <c r="B15" s="97" t="s">
        <v>119</v>
      </c>
      <c r="C15" s="97" t="s">
        <v>120</v>
      </c>
      <c r="D15" s="97" t="s">
        <v>254</v>
      </c>
      <c r="E15" s="32">
        <v>21096</v>
      </c>
      <c r="F15" s="6">
        <v>20563115.039999999</v>
      </c>
      <c r="G15" s="7">
        <f t="shared" si="0"/>
        <v>3.2688591181044987E-3</v>
      </c>
      <c r="H15" s="80"/>
    </row>
    <row r="16" spans="1:8" x14ac:dyDescent="0.25">
      <c r="A16" s="56" t="s">
        <v>27</v>
      </c>
      <c r="B16" s="56" t="s">
        <v>86</v>
      </c>
      <c r="C16" s="95" t="s">
        <v>87</v>
      </c>
      <c r="D16" s="76" t="s">
        <v>64</v>
      </c>
      <c r="E16" s="32">
        <v>17000</v>
      </c>
      <c r="F16" s="6">
        <v>12261760</v>
      </c>
      <c r="G16" s="7">
        <f t="shared" si="0"/>
        <v>1.9492166387262025E-3</v>
      </c>
      <c r="H16" s="80"/>
    </row>
    <row r="17" spans="1:8" ht="30" x14ac:dyDescent="0.25">
      <c r="A17" s="95" t="s">
        <v>312</v>
      </c>
      <c r="B17" s="95" t="s">
        <v>105</v>
      </c>
      <c r="C17" s="95" t="s">
        <v>106</v>
      </c>
      <c r="D17" s="95" t="s">
        <v>311</v>
      </c>
      <c r="E17" s="32">
        <v>46914</v>
      </c>
      <c r="F17" s="6">
        <v>50331215.759999998</v>
      </c>
      <c r="G17" s="7">
        <f t="shared" si="0"/>
        <v>8.0010082734216347E-3</v>
      </c>
      <c r="H17" s="80"/>
    </row>
    <row r="18" spans="1:8" ht="30" x14ac:dyDescent="0.25">
      <c r="A18" s="117" t="s">
        <v>181</v>
      </c>
      <c r="B18" s="117" t="s">
        <v>119</v>
      </c>
      <c r="C18" s="117" t="s">
        <v>120</v>
      </c>
      <c r="D18" s="117" t="s">
        <v>49</v>
      </c>
      <c r="E18" s="32">
        <v>63997</v>
      </c>
      <c r="F18" s="6">
        <v>61486397.689999998</v>
      </c>
      <c r="G18" s="7">
        <f t="shared" si="0"/>
        <v>9.7743153864277513E-3</v>
      </c>
      <c r="H18" s="80"/>
    </row>
    <row r="19" spans="1:8" x14ac:dyDescent="0.25">
      <c r="A19" s="64" t="s">
        <v>188</v>
      </c>
      <c r="B19" s="64" t="s">
        <v>134</v>
      </c>
      <c r="C19" s="88" t="s">
        <v>135</v>
      </c>
      <c r="D19" s="64" t="s">
        <v>253</v>
      </c>
      <c r="E19" s="32">
        <v>5501</v>
      </c>
      <c r="F19" s="6">
        <v>5997025.1699999999</v>
      </c>
      <c r="G19" s="7">
        <f t="shared" si="0"/>
        <v>9.5332980291767521E-4</v>
      </c>
      <c r="H19" s="80"/>
    </row>
    <row r="20" spans="1:8" x14ac:dyDescent="0.25">
      <c r="A20" s="56" t="s">
        <v>166</v>
      </c>
      <c r="B20" s="56" t="s">
        <v>92</v>
      </c>
      <c r="C20" s="56" t="s">
        <v>93</v>
      </c>
      <c r="D20" s="56" t="s">
        <v>252</v>
      </c>
      <c r="E20" s="32">
        <v>4731</v>
      </c>
      <c r="F20" s="6">
        <v>4334494.8899999997</v>
      </c>
      <c r="G20" s="7">
        <f t="shared" si="0"/>
        <v>6.8904215708525535E-4</v>
      </c>
      <c r="H20" s="80"/>
    </row>
    <row r="21" spans="1:8" ht="30" x14ac:dyDescent="0.25">
      <c r="A21" s="68" t="s">
        <v>170</v>
      </c>
      <c r="B21" s="68" t="s">
        <v>105</v>
      </c>
      <c r="C21" s="68" t="s">
        <v>106</v>
      </c>
      <c r="D21" s="68" t="s">
        <v>57</v>
      </c>
      <c r="E21" s="32">
        <v>17452</v>
      </c>
      <c r="F21" s="6">
        <v>17803657.800000001</v>
      </c>
      <c r="G21" s="7">
        <f t="shared" si="0"/>
        <v>2.8301961556862587E-3</v>
      </c>
      <c r="H21" s="80"/>
    </row>
    <row r="22" spans="1:8" ht="28.5" customHeight="1" x14ac:dyDescent="0.25">
      <c r="A22" s="21" t="s">
        <v>171</v>
      </c>
      <c r="B22" s="21" t="s">
        <v>105</v>
      </c>
      <c r="C22" s="55" t="s">
        <v>106</v>
      </c>
      <c r="D22" s="56" t="s">
        <v>255</v>
      </c>
      <c r="E22" s="32">
        <v>57683</v>
      </c>
      <c r="F22" s="6">
        <v>55646790.100000001</v>
      </c>
      <c r="G22" s="7">
        <f t="shared" si="0"/>
        <v>8.8460098023957837E-3</v>
      </c>
      <c r="H22" s="80"/>
    </row>
    <row r="23" spans="1:8" ht="28.5" customHeight="1" x14ac:dyDescent="0.25">
      <c r="A23" s="108" t="s">
        <v>272</v>
      </c>
      <c r="B23" s="108" t="s">
        <v>86</v>
      </c>
      <c r="C23" s="108" t="s">
        <v>87</v>
      </c>
      <c r="D23" s="108" t="s">
        <v>270</v>
      </c>
      <c r="E23" s="32">
        <v>5000</v>
      </c>
      <c r="F23" s="6">
        <v>4009200</v>
      </c>
      <c r="G23" s="7">
        <f t="shared" si="0"/>
        <v>6.3733096618928209E-4</v>
      </c>
      <c r="H23" s="80"/>
    </row>
    <row r="24" spans="1:8" ht="28.5" customHeight="1" x14ac:dyDescent="0.25">
      <c r="A24" s="115" t="s">
        <v>28</v>
      </c>
      <c r="B24" s="115" t="s">
        <v>86</v>
      </c>
      <c r="C24" s="115" t="s">
        <v>87</v>
      </c>
      <c r="D24" s="115" t="s">
        <v>65</v>
      </c>
      <c r="E24" s="32">
        <v>29000</v>
      </c>
      <c r="F24" s="6">
        <v>19332560</v>
      </c>
      <c r="G24" s="7">
        <f t="shared" si="0"/>
        <v>3.0732413308670724E-3</v>
      </c>
      <c r="H24" s="80"/>
    </row>
    <row r="25" spans="1:8" ht="28.5" customHeight="1" x14ac:dyDescent="0.25">
      <c r="A25" s="115" t="s">
        <v>186</v>
      </c>
      <c r="B25" s="115" t="s">
        <v>130</v>
      </c>
      <c r="C25" s="115" t="s">
        <v>131</v>
      </c>
      <c r="D25" s="115" t="s">
        <v>63</v>
      </c>
      <c r="E25" s="32">
        <v>15000</v>
      </c>
      <c r="F25" s="6">
        <v>13384650</v>
      </c>
      <c r="G25" s="7">
        <f t="shared" si="0"/>
        <v>2.1277192249339952E-3</v>
      </c>
      <c r="H25" s="80"/>
    </row>
    <row r="26" spans="1:8" ht="28.5" customHeight="1" x14ac:dyDescent="0.25">
      <c r="A26" s="95" t="s">
        <v>190</v>
      </c>
      <c r="B26" s="95" t="s">
        <v>134</v>
      </c>
      <c r="C26" s="95" t="s">
        <v>135</v>
      </c>
      <c r="D26" s="95" t="s">
        <v>74</v>
      </c>
      <c r="E26" s="32">
        <v>52488</v>
      </c>
      <c r="F26" s="6">
        <v>57190399.920000002</v>
      </c>
      <c r="G26" s="7">
        <f t="shared" si="0"/>
        <v>9.0913930055285443E-3</v>
      </c>
      <c r="H26" s="80"/>
    </row>
    <row r="27" spans="1:8" ht="28.5" customHeight="1" x14ac:dyDescent="0.25">
      <c r="A27" s="82" t="s">
        <v>36</v>
      </c>
      <c r="B27" s="82" t="s">
        <v>86</v>
      </c>
      <c r="C27" s="82" t="s">
        <v>87</v>
      </c>
      <c r="D27" s="82" t="s">
        <v>54</v>
      </c>
      <c r="E27" s="32">
        <v>112363</v>
      </c>
      <c r="F27" s="6">
        <v>154412394.06999999</v>
      </c>
      <c r="G27" s="7">
        <f t="shared" si="0"/>
        <v>2.4546493141832101E-2</v>
      </c>
      <c r="H27" s="80"/>
    </row>
    <row r="28" spans="1:8" ht="28.5" customHeight="1" x14ac:dyDescent="0.25">
      <c r="A28" s="95" t="s">
        <v>172</v>
      </c>
      <c r="B28" s="95" t="s">
        <v>105</v>
      </c>
      <c r="C28" s="95" t="s">
        <v>106</v>
      </c>
      <c r="D28" s="95" t="s">
        <v>58</v>
      </c>
      <c r="E28" s="32">
        <v>26623</v>
      </c>
      <c r="F28" s="6">
        <v>28955973.489999998</v>
      </c>
      <c r="G28" s="7">
        <f t="shared" si="0"/>
        <v>4.6030476307824348E-3</v>
      </c>
      <c r="H28" s="80"/>
    </row>
    <row r="29" spans="1:8" ht="32.25" customHeight="1" x14ac:dyDescent="0.25">
      <c r="A29" s="66" t="s">
        <v>174</v>
      </c>
      <c r="B29" s="66" t="s">
        <v>105</v>
      </c>
      <c r="C29" s="66" t="s">
        <v>106</v>
      </c>
      <c r="D29" s="66" t="s">
        <v>59</v>
      </c>
      <c r="E29" s="32">
        <v>28470</v>
      </c>
      <c r="F29" s="6">
        <v>30449519.100000001</v>
      </c>
      <c r="G29" s="7">
        <f t="shared" si="0"/>
        <v>4.8404722707777112E-3</v>
      </c>
      <c r="H29" s="80"/>
    </row>
    <row r="30" spans="1:8" x14ac:dyDescent="0.25">
      <c r="A30" s="51" t="s">
        <v>261</v>
      </c>
      <c r="B30" s="51" t="s">
        <v>150</v>
      </c>
      <c r="C30" s="8" t="s">
        <v>151</v>
      </c>
      <c r="D30" s="51" t="s">
        <v>258</v>
      </c>
      <c r="E30" s="32">
        <v>47</v>
      </c>
      <c r="F30" s="6">
        <v>48377.57</v>
      </c>
      <c r="G30" s="7">
        <f t="shared" si="0"/>
        <v>7.6904428389677807E-6</v>
      </c>
      <c r="H30" s="80"/>
    </row>
    <row r="31" spans="1:8" x14ac:dyDescent="0.25">
      <c r="A31" s="55" t="s">
        <v>29</v>
      </c>
      <c r="B31" s="55" t="s">
        <v>86</v>
      </c>
      <c r="C31" s="117" t="s">
        <v>87</v>
      </c>
      <c r="D31" s="55" t="s">
        <v>66</v>
      </c>
      <c r="E31" s="32">
        <v>110673</v>
      </c>
      <c r="F31" s="6">
        <v>104498553.33</v>
      </c>
      <c r="G31" s="7">
        <f t="shared" si="0"/>
        <v>1.6611833772121897E-2</v>
      </c>
      <c r="H31" s="80"/>
    </row>
    <row r="32" spans="1:8" ht="30" x14ac:dyDescent="0.25">
      <c r="A32" s="21" t="s">
        <v>183</v>
      </c>
      <c r="B32" s="21" t="s">
        <v>119</v>
      </c>
      <c r="C32" s="21" t="s">
        <v>120</v>
      </c>
      <c r="D32" s="21" t="s">
        <v>50</v>
      </c>
      <c r="E32" s="32">
        <v>9426</v>
      </c>
      <c r="F32" s="6">
        <v>8189968.6200000001</v>
      </c>
      <c r="G32" s="7">
        <f t="shared" si="0"/>
        <v>1.3019357012981395E-3</v>
      </c>
      <c r="H32" s="80"/>
    </row>
    <row r="33" spans="1:8" x14ac:dyDescent="0.25">
      <c r="A33" s="61" t="s">
        <v>30</v>
      </c>
      <c r="B33" s="61" t="s">
        <v>86</v>
      </c>
      <c r="C33" s="115" t="s">
        <v>87</v>
      </c>
      <c r="D33" s="61" t="s">
        <v>67</v>
      </c>
      <c r="E33" s="32">
        <v>26000</v>
      </c>
      <c r="F33" s="6">
        <v>20844720</v>
      </c>
      <c r="G33" s="7">
        <f t="shared" si="0"/>
        <v>3.3136250467786718E-3</v>
      </c>
      <c r="H33" s="80"/>
    </row>
    <row r="34" spans="1:8" x14ac:dyDescent="0.25">
      <c r="A34" s="66" t="s">
        <v>32</v>
      </c>
      <c r="B34" s="66" t="s">
        <v>86</v>
      </c>
      <c r="C34" s="66" t="s">
        <v>87</v>
      </c>
      <c r="D34" s="66" t="s">
        <v>69</v>
      </c>
      <c r="E34" s="32">
        <v>24000</v>
      </c>
      <c r="F34" s="6">
        <v>15354240</v>
      </c>
      <c r="G34" s="7">
        <f t="shared" si="0"/>
        <v>2.4408192692562413E-3</v>
      </c>
      <c r="H34" s="80"/>
    </row>
    <row r="35" spans="1:8" x14ac:dyDescent="0.25">
      <c r="A35" s="21" t="s">
        <v>31</v>
      </c>
      <c r="B35" s="21" t="s">
        <v>86</v>
      </c>
      <c r="C35" s="8" t="s">
        <v>87</v>
      </c>
      <c r="D35" s="21" t="s">
        <v>68</v>
      </c>
      <c r="E35" s="32">
        <v>102469</v>
      </c>
      <c r="F35" s="6">
        <v>99888830.579999998</v>
      </c>
      <c r="G35" s="7">
        <f t="shared" si="0"/>
        <v>1.5879039435565425E-2</v>
      </c>
      <c r="H35" s="80"/>
    </row>
    <row r="36" spans="1:8" ht="30" x14ac:dyDescent="0.25">
      <c r="A36" s="21" t="s">
        <v>191</v>
      </c>
      <c r="B36" s="21" t="s">
        <v>248</v>
      </c>
      <c r="C36" s="8" t="s">
        <v>147</v>
      </c>
      <c r="D36" s="21" t="s">
        <v>41</v>
      </c>
      <c r="E36" s="32">
        <v>23250</v>
      </c>
      <c r="F36" s="6">
        <v>20954760</v>
      </c>
      <c r="G36" s="7">
        <f t="shared" si="0"/>
        <v>3.3311177883529183E-3</v>
      </c>
      <c r="H36" s="80"/>
    </row>
    <row r="37" spans="1:8" x14ac:dyDescent="0.25">
      <c r="A37" s="88" t="s">
        <v>167</v>
      </c>
      <c r="B37" s="88" t="s">
        <v>92</v>
      </c>
      <c r="C37" s="8" t="s">
        <v>93</v>
      </c>
      <c r="D37" s="88" t="s">
        <v>251</v>
      </c>
      <c r="E37" s="32">
        <v>4000</v>
      </c>
      <c r="F37" s="6">
        <v>4000520</v>
      </c>
      <c r="G37" s="7">
        <f t="shared" ref="G37:G68" si="1">F37/$F$255</f>
        <v>6.3595113161217867E-4</v>
      </c>
      <c r="H37" s="80"/>
    </row>
    <row r="38" spans="1:8" x14ac:dyDescent="0.25">
      <c r="A38" s="52" t="s">
        <v>210</v>
      </c>
      <c r="B38" s="52" t="s">
        <v>155</v>
      </c>
      <c r="C38" s="8" t="s">
        <v>156</v>
      </c>
      <c r="D38" s="52" t="s">
        <v>47</v>
      </c>
      <c r="E38" s="32">
        <v>13459</v>
      </c>
      <c r="F38" s="6">
        <v>12108658.529999999</v>
      </c>
      <c r="G38" s="7">
        <f t="shared" si="1"/>
        <v>1.9248785394046172E-3</v>
      </c>
      <c r="H38" s="80"/>
    </row>
    <row r="39" spans="1:8" x14ac:dyDescent="0.25">
      <c r="A39" s="115" t="s">
        <v>33</v>
      </c>
      <c r="B39" s="115" t="s">
        <v>86</v>
      </c>
      <c r="C39" s="8" t="s">
        <v>87</v>
      </c>
      <c r="D39" s="115" t="s">
        <v>70</v>
      </c>
      <c r="E39" s="32">
        <v>63000</v>
      </c>
      <c r="F39" s="6">
        <v>54147240</v>
      </c>
      <c r="G39" s="7">
        <f t="shared" si="1"/>
        <v>8.6076306459350847E-3</v>
      </c>
      <c r="H39" s="80"/>
    </row>
    <row r="40" spans="1:8" ht="30" x14ac:dyDescent="0.25">
      <c r="A40" s="21" t="s">
        <v>179</v>
      </c>
      <c r="B40" s="21" t="s">
        <v>115</v>
      </c>
      <c r="C40" s="8" t="s">
        <v>116</v>
      </c>
      <c r="D40" s="21" t="s">
        <v>77</v>
      </c>
      <c r="E40" s="32">
        <v>10942</v>
      </c>
      <c r="F40" s="6">
        <v>12259416.800000001</v>
      </c>
      <c r="G40" s="7">
        <f t="shared" si="1"/>
        <v>1.9488441469772315E-3</v>
      </c>
      <c r="H40" s="80"/>
    </row>
    <row r="41" spans="1:8" x14ac:dyDescent="0.25">
      <c r="A41" s="51" t="s">
        <v>34</v>
      </c>
      <c r="B41" s="51" t="s">
        <v>86</v>
      </c>
      <c r="C41" s="8" t="s">
        <v>87</v>
      </c>
      <c r="D41" s="51" t="s">
        <v>71</v>
      </c>
      <c r="E41" s="32">
        <v>15000</v>
      </c>
      <c r="F41" s="6">
        <v>9019650</v>
      </c>
      <c r="G41" s="7">
        <f t="shared" si="1"/>
        <v>1.433827758452848E-3</v>
      </c>
      <c r="H41" s="80"/>
    </row>
    <row r="42" spans="1:8" x14ac:dyDescent="0.25">
      <c r="A42" s="64" t="s">
        <v>189</v>
      </c>
      <c r="B42" s="64" t="s">
        <v>134</v>
      </c>
      <c r="C42" s="8" t="s">
        <v>135</v>
      </c>
      <c r="D42" s="64" t="s">
        <v>75</v>
      </c>
      <c r="E42" s="32">
        <v>1310</v>
      </c>
      <c r="F42" s="6">
        <v>1168965.3999999999</v>
      </c>
      <c r="G42" s="7">
        <f t="shared" si="1"/>
        <v>1.8582705971860732E-4</v>
      </c>
      <c r="H42" s="80"/>
    </row>
    <row r="43" spans="1:8" ht="30" x14ac:dyDescent="0.25">
      <c r="A43" s="97" t="s">
        <v>175</v>
      </c>
      <c r="B43" s="97" t="s">
        <v>105</v>
      </c>
      <c r="C43" s="8" t="s">
        <v>106</v>
      </c>
      <c r="D43" s="97" t="s">
        <v>60</v>
      </c>
      <c r="E43" s="32">
        <v>35992</v>
      </c>
      <c r="F43" s="6">
        <v>31917705.600000001</v>
      </c>
      <c r="G43" s="7">
        <f t="shared" si="1"/>
        <v>5.073865646162092E-3</v>
      </c>
      <c r="H43" s="80"/>
    </row>
    <row r="44" spans="1:8" x14ac:dyDescent="0.25">
      <c r="A44" s="21" t="s">
        <v>421</v>
      </c>
      <c r="B44" s="21" t="s">
        <v>86</v>
      </c>
      <c r="C44" s="117" t="s">
        <v>87</v>
      </c>
      <c r="D44" s="21" t="s">
        <v>420</v>
      </c>
      <c r="E44" s="32">
        <v>1900</v>
      </c>
      <c r="F44" s="6">
        <v>1899582</v>
      </c>
      <c r="G44" s="7">
        <f t="shared" si="1"/>
        <v>3.0197107438286163E-4</v>
      </c>
      <c r="H44" s="80"/>
    </row>
    <row r="45" spans="1:8" x14ac:dyDescent="0.25">
      <c r="A45" s="21" t="s">
        <v>247</v>
      </c>
      <c r="B45" s="21" t="s">
        <v>86</v>
      </c>
      <c r="C45" s="8" t="s">
        <v>87</v>
      </c>
      <c r="D45" s="21" t="s">
        <v>246</v>
      </c>
      <c r="E45" s="32">
        <v>69572</v>
      </c>
      <c r="F45" s="6">
        <v>70557835.239999995</v>
      </c>
      <c r="G45" s="7">
        <f t="shared" si="1"/>
        <v>1.12163756624098E-2</v>
      </c>
      <c r="H45" s="80"/>
    </row>
    <row r="46" spans="1:8" ht="30" x14ac:dyDescent="0.25">
      <c r="A46" s="108" t="s">
        <v>177</v>
      </c>
      <c r="B46" s="108" t="s">
        <v>109</v>
      </c>
      <c r="C46" s="8" t="s">
        <v>110</v>
      </c>
      <c r="D46" s="108" t="s">
        <v>48</v>
      </c>
      <c r="E46" s="32">
        <v>220</v>
      </c>
      <c r="F46" s="6">
        <v>184228</v>
      </c>
      <c r="G46" s="7">
        <f t="shared" si="1"/>
        <v>2.9286194063433865E-5</v>
      </c>
      <c r="H46" s="80"/>
    </row>
    <row r="47" spans="1:8" ht="30" x14ac:dyDescent="0.25">
      <c r="A47" s="21" t="s">
        <v>185</v>
      </c>
      <c r="B47" s="21" t="s">
        <v>128</v>
      </c>
      <c r="C47" s="8" t="s">
        <v>129</v>
      </c>
      <c r="D47" s="21" t="s">
        <v>76</v>
      </c>
      <c r="E47" s="32">
        <v>2492</v>
      </c>
      <c r="F47" s="6">
        <v>2562025.2000000002</v>
      </c>
      <c r="G47" s="7">
        <f t="shared" si="1"/>
        <v>4.0727776018090607E-4</v>
      </c>
      <c r="H47" s="80"/>
    </row>
    <row r="48" spans="1:8" ht="30" x14ac:dyDescent="0.25">
      <c r="A48" s="21" t="s">
        <v>192</v>
      </c>
      <c r="B48" s="21" t="s">
        <v>248</v>
      </c>
      <c r="C48" s="8" t="s">
        <v>147</v>
      </c>
      <c r="D48" s="88" t="s">
        <v>42</v>
      </c>
      <c r="E48" s="32">
        <v>13949</v>
      </c>
      <c r="F48" s="6">
        <v>11997255.92</v>
      </c>
      <c r="G48" s="7">
        <f t="shared" si="1"/>
        <v>1.9071691876468332E-3</v>
      </c>
      <c r="H48" s="80"/>
    </row>
    <row r="49" spans="1:8" x14ac:dyDescent="0.25">
      <c r="A49" s="21" t="s">
        <v>37</v>
      </c>
      <c r="B49" s="21" t="s">
        <v>86</v>
      </c>
      <c r="C49" s="8" t="s">
        <v>87</v>
      </c>
      <c r="D49" s="82" t="s">
        <v>55</v>
      </c>
      <c r="E49" s="32">
        <v>40301</v>
      </c>
      <c r="F49" s="6">
        <v>44639781.159999996</v>
      </c>
      <c r="G49" s="7">
        <f t="shared" si="1"/>
        <v>7.0962573224535837E-3</v>
      </c>
      <c r="H49" s="80"/>
    </row>
    <row r="50" spans="1:8" x14ac:dyDescent="0.25">
      <c r="A50" s="21" t="s">
        <v>39</v>
      </c>
      <c r="B50" s="21" t="s">
        <v>90</v>
      </c>
      <c r="C50" s="8" t="s">
        <v>91</v>
      </c>
      <c r="D50" s="21" t="s">
        <v>52</v>
      </c>
      <c r="E50" s="32">
        <v>2000</v>
      </c>
      <c r="F50" s="6">
        <v>389820</v>
      </c>
      <c r="G50" s="7">
        <f t="shared" si="1"/>
        <v>6.1968561618254493E-5</v>
      </c>
      <c r="H50" s="80"/>
    </row>
    <row r="51" spans="1:8" ht="30" x14ac:dyDescent="0.25">
      <c r="A51" s="54" t="s">
        <v>169</v>
      </c>
      <c r="B51" s="54" t="s">
        <v>103</v>
      </c>
      <c r="C51" s="8" t="s">
        <v>104</v>
      </c>
      <c r="D51" s="54" t="s">
        <v>43</v>
      </c>
      <c r="E51" s="32">
        <v>28650</v>
      </c>
      <c r="F51" s="6">
        <v>28887222</v>
      </c>
      <c r="G51" s="7">
        <f t="shared" si="1"/>
        <v>4.5921184046154558E-3</v>
      </c>
      <c r="H51" s="80"/>
    </row>
    <row r="52" spans="1:8" ht="30" x14ac:dyDescent="0.25">
      <c r="A52" s="79" t="s">
        <v>212</v>
      </c>
      <c r="B52" s="79" t="s">
        <v>159</v>
      </c>
      <c r="C52" s="8" t="s">
        <v>160</v>
      </c>
      <c r="D52" s="79" t="s">
        <v>78</v>
      </c>
      <c r="E52" s="32">
        <v>12000</v>
      </c>
      <c r="F52" s="6">
        <v>2921637.6</v>
      </c>
      <c r="G52" s="7">
        <f t="shared" si="1"/>
        <v>4.6444430671030012E-4</v>
      </c>
      <c r="H52" s="80"/>
    </row>
    <row r="53" spans="1:8" ht="30" x14ac:dyDescent="0.25">
      <c r="A53" s="21" t="s">
        <v>262</v>
      </c>
      <c r="B53" s="21" t="s">
        <v>202</v>
      </c>
      <c r="C53" s="8" t="s">
        <v>203</v>
      </c>
      <c r="D53" s="76" t="s">
        <v>200</v>
      </c>
      <c r="E53" s="32">
        <v>2780</v>
      </c>
      <c r="F53" s="6">
        <v>1785260.4</v>
      </c>
      <c r="G53" s="7">
        <f t="shared" si="1"/>
        <v>2.8379769919970667E-4</v>
      </c>
      <c r="H53" s="80"/>
    </row>
    <row r="54" spans="1:8" x14ac:dyDescent="0.25">
      <c r="A54" s="21" t="s">
        <v>38</v>
      </c>
      <c r="B54" s="21" t="s">
        <v>88</v>
      </c>
      <c r="C54" s="8" t="s">
        <v>89</v>
      </c>
      <c r="D54" s="21" t="s">
        <v>53</v>
      </c>
      <c r="E54" s="32">
        <v>10500</v>
      </c>
      <c r="F54" s="6">
        <v>2778619.16</v>
      </c>
      <c r="G54" s="7">
        <f t="shared" si="1"/>
        <v>4.4170907760023232E-4</v>
      </c>
      <c r="H54" s="80"/>
    </row>
    <row r="55" spans="1:8" ht="30" x14ac:dyDescent="0.25">
      <c r="A55" s="79" t="s">
        <v>176</v>
      </c>
      <c r="B55" s="79" t="s">
        <v>107</v>
      </c>
      <c r="C55" s="8" t="s">
        <v>108</v>
      </c>
      <c r="D55" s="79" t="s">
        <v>44</v>
      </c>
      <c r="E55" s="32">
        <v>7959</v>
      </c>
      <c r="F55" s="6">
        <v>7528179.3300000001</v>
      </c>
      <c r="G55" s="7">
        <f t="shared" si="1"/>
        <v>1.1967329656876887E-3</v>
      </c>
      <c r="H55" s="80"/>
    </row>
    <row r="56" spans="1:8" ht="30" x14ac:dyDescent="0.25">
      <c r="A56" s="21" t="s">
        <v>211</v>
      </c>
      <c r="B56" s="21" t="s">
        <v>157</v>
      </c>
      <c r="C56" s="8" t="s">
        <v>158</v>
      </c>
      <c r="D56" s="21" t="s">
        <v>40</v>
      </c>
      <c r="E56" s="32">
        <v>125306</v>
      </c>
      <c r="F56" s="6">
        <v>102019132.95999999</v>
      </c>
      <c r="G56" s="7">
        <f t="shared" si="1"/>
        <v>1.6217687463631055E-2</v>
      </c>
      <c r="H56" s="80"/>
    </row>
    <row r="57" spans="1:8" ht="30" x14ac:dyDescent="0.25">
      <c r="A57" s="92" t="s">
        <v>178</v>
      </c>
      <c r="B57" s="92" t="s">
        <v>113</v>
      </c>
      <c r="C57" s="8" t="s">
        <v>114</v>
      </c>
      <c r="D57" s="92" t="s">
        <v>56</v>
      </c>
      <c r="E57" s="32">
        <v>15000</v>
      </c>
      <c r="F57" s="6">
        <v>16640850</v>
      </c>
      <c r="G57" s="7">
        <f t="shared" si="1"/>
        <v>2.6453479518883851E-3</v>
      </c>
      <c r="H57" s="80"/>
    </row>
    <row r="58" spans="1:8" ht="30" x14ac:dyDescent="0.25">
      <c r="A58" s="89" t="s">
        <v>260</v>
      </c>
      <c r="B58" s="89" t="s">
        <v>105</v>
      </c>
      <c r="C58" s="8" t="s">
        <v>106</v>
      </c>
      <c r="D58" s="89" t="s">
        <v>259</v>
      </c>
      <c r="E58" s="32">
        <v>56100</v>
      </c>
      <c r="F58" s="6">
        <v>48138849</v>
      </c>
      <c r="G58" s="7">
        <f t="shared" si="1"/>
        <v>7.652494049787976E-3</v>
      </c>
      <c r="H58" s="80"/>
    </row>
    <row r="59" spans="1:8" x14ac:dyDescent="0.25">
      <c r="A59" s="61" t="s">
        <v>297</v>
      </c>
      <c r="B59" s="61" t="s">
        <v>123</v>
      </c>
      <c r="C59" s="8" t="s">
        <v>124</v>
      </c>
      <c r="D59" s="61" t="s">
        <v>298</v>
      </c>
      <c r="E59" s="42">
        <v>1829</v>
      </c>
      <c r="F59" s="6">
        <v>675449.7</v>
      </c>
      <c r="G59" s="7">
        <f t="shared" si="1"/>
        <v>1.0737429160761764E-4</v>
      </c>
      <c r="H59" s="80"/>
    </row>
    <row r="60" spans="1:8" x14ac:dyDescent="0.25">
      <c r="A60" s="21" t="s">
        <v>285</v>
      </c>
      <c r="B60" s="21" t="s">
        <v>86</v>
      </c>
      <c r="C60" s="8" t="s">
        <v>87</v>
      </c>
      <c r="D60" s="21" t="s">
        <v>287</v>
      </c>
      <c r="E60" s="32">
        <v>32509</v>
      </c>
      <c r="F60" s="6">
        <v>26580333.670000002</v>
      </c>
      <c r="G60" s="7">
        <f t="shared" si="1"/>
        <v>4.2253990171442195E-3</v>
      </c>
      <c r="H60" s="80"/>
    </row>
    <row r="61" spans="1:8" x14ac:dyDescent="0.25">
      <c r="A61" s="21" t="s">
        <v>284</v>
      </c>
      <c r="B61" s="21" t="s">
        <v>86</v>
      </c>
      <c r="C61" s="8" t="s">
        <v>87</v>
      </c>
      <c r="D61" s="21" t="s">
        <v>286</v>
      </c>
      <c r="E61" s="32">
        <v>88096</v>
      </c>
      <c r="F61" s="6">
        <v>65867617.280000001</v>
      </c>
      <c r="G61" s="7">
        <f t="shared" si="1"/>
        <v>1.0470785234373005E-2</v>
      </c>
      <c r="H61" s="80"/>
    </row>
    <row r="62" spans="1:8" x14ac:dyDescent="0.25">
      <c r="A62" s="21" t="s">
        <v>278</v>
      </c>
      <c r="B62" s="21" t="s">
        <v>277</v>
      </c>
      <c r="C62" s="8" t="s">
        <v>279</v>
      </c>
      <c r="D62" s="21" t="s">
        <v>276</v>
      </c>
      <c r="E62" s="32">
        <v>10000</v>
      </c>
      <c r="F62" s="6">
        <v>10334700</v>
      </c>
      <c r="G62" s="7">
        <f t="shared" si="1"/>
        <v>1.6428774658975289E-3</v>
      </c>
      <c r="H62" s="80"/>
    </row>
    <row r="63" spans="1:8" x14ac:dyDescent="0.25">
      <c r="A63" s="38" t="s">
        <v>293</v>
      </c>
      <c r="B63" s="38" t="s">
        <v>86</v>
      </c>
      <c r="C63" s="8" t="s">
        <v>87</v>
      </c>
      <c r="D63" s="38" t="s">
        <v>292</v>
      </c>
      <c r="E63" s="32">
        <v>49444</v>
      </c>
      <c r="F63" s="6">
        <v>48972169.990000002</v>
      </c>
      <c r="G63" s="7">
        <f t="shared" si="1"/>
        <v>7.7849646852520367E-3</v>
      </c>
      <c r="H63" s="80"/>
    </row>
    <row r="64" spans="1:8" ht="30" x14ac:dyDescent="0.25">
      <c r="A64" s="90" t="s">
        <v>289</v>
      </c>
      <c r="B64" s="90" t="s">
        <v>96</v>
      </c>
      <c r="C64" s="8" t="s">
        <v>97</v>
      </c>
      <c r="D64" s="90" t="s">
        <v>288</v>
      </c>
      <c r="E64" s="32">
        <v>2562</v>
      </c>
      <c r="F64" s="6">
        <v>2759171.52</v>
      </c>
      <c r="G64" s="7">
        <f t="shared" si="1"/>
        <v>4.3861754233352041E-4</v>
      </c>
      <c r="H64" s="80"/>
    </row>
    <row r="65" spans="1:8" ht="30" x14ac:dyDescent="0.25">
      <c r="A65" s="21" t="s">
        <v>184</v>
      </c>
      <c r="B65" s="21" t="s">
        <v>125</v>
      </c>
      <c r="C65" s="8" t="s">
        <v>126</v>
      </c>
      <c r="D65" s="21" t="s">
        <v>294</v>
      </c>
      <c r="E65" s="32">
        <v>45000</v>
      </c>
      <c r="F65" s="6">
        <v>43775550</v>
      </c>
      <c r="G65" s="7">
        <f t="shared" si="1"/>
        <v>6.9588729863731477E-3</v>
      </c>
      <c r="H65" s="80"/>
    </row>
    <row r="66" spans="1:8" x14ac:dyDescent="0.25">
      <c r="A66" s="21" t="s">
        <v>295</v>
      </c>
      <c r="B66" s="21" t="s">
        <v>92</v>
      </c>
      <c r="C66" s="8" t="s">
        <v>93</v>
      </c>
      <c r="D66" s="21" t="s">
        <v>296</v>
      </c>
      <c r="E66" s="32">
        <v>36999</v>
      </c>
      <c r="F66" s="6">
        <v>33344238.780000001</v>
      </c>
      <c r="G66" s="7">
        <f t="shared" si="1"/>
        <v>5.3006375133451879E-3</v>
      </c>
      <c r="H66" s="80"/>
    </row>
    <row r="67" spans="1:8" ht="30" x14ac:dyDescent="0.25">
      <c r="A67" s="21" t="s">
        <v>302</v>
      </c>
      <c r="B67" s="21" t="s">
        <v>157</v>
      </c>
      <c r="C67" s="8" t="s">
        <v>158</v>
      </c>
      <c r="D67" s="21" t="s">
        <v>303</v>
      </c>
      <c r="E67" s="32">
        <v>10000</v>
      </c>
      <c r="F67" s="6">
        <v>9399800</v>
      </c>
      <c r="G67" s="7">
        <f t="shared" si="1"/>
        <v>1.494259108047993E-3</v>
      </c>
      <c r="H67" s="80"/>
    </row>
    <row r="68" spans="1:8" x14ac:dyDescent="0.25">
      <c r="A68" s="56" t="s">
        <v>304</v>
      </c>
      <c r="B68" s="56" t="s">
        <v>277</v>
      </c>
      <c r="C68" s="8" t="s">
        <v>279</v>
      </c>
      <c r="D68" s="56" t="s">
        <v>305</v>
      </c>
      <c r="E68" s="32">
        <v>8000</v>
      </c>
      <c r="F68" s="6">
        <v>7786480</v>
      </c>
      <c r="G68" s="7">
        <f t="shared" si="1"/>
        <v>1.2377942785626861E-3</v>
      </c>
      <c r="H68" s="80"/>
    </row>
    <row r="69" spans="1:8" x14ac:dyDescent="0.25">
      <c r="A69" s="21" t="s">
        <v>306</v>
      </c>
      <c r="B69" s="21" t="s">
        <v>155</v>
      </c>
      <c r="C69" s="8" t="s">
        <v>156</v>
      </c>
      <c r="D69" s="21" t="s">
        <v>307</v>
      </c>
      <c r="E69" s="32">
        <v>67000</v>
      </c>
      <c r="F69" s="6">
        <v>63597070</v>
      </c>
      <c r="G69" s="7">
        <f t="shared" ref="G69:G100" si="2">F69/$F$255</f>
        <v>1.0109842878855484E-2</v>
      </c>
      <c r="H69" s="80"/>
    </row>
    <row r="70" spans="1:8" ht="30" x14ac:dyDescent="0.25">
      <c r="A70" s="21" t="s">
        <v>310</v>
      </c>
      <c r="B70" s="21" t="s">
        <v>144</v>
      </c>
      <c r="C70" s="8" t="s">
        <v>145</v>
      </c>
      <c r="D70" s="21" t="s">
        <v>309</v>
      </c>
      <c r="E70" s="32">
        <v>10000</v>
      </c>
      <c r="F70" s="6">
        <v>9227700</v>
      </c>
      <c r="G70" s="7">
        <f t="shared" si="2"/>
        <v>1.4669008671816916E-3</v>
      </c>
      <c r="H70" s="80"/>
    </row>
    <row r="71" spans="1:8" ht="30" x14ac:dyDescent="0.25">
      <c r="A71" s="21" t="s">
        <v>323</v>
      </c>
      <c r="B71" s="21" t="s">
        <v>144</v>
      </c>
      <c r="C71" s="8" t="s">
        <v>145</v>
      </c>
      <c r="D71" s="21" t="s">
        <v>322</v>
      </c>
      <c r="E71" s="32">
        <v>19991</v>
      </c>
      <c r="F71" s="6">
        <v>18127262.859999999</v>
      </c>
      <c r="G71" s="7">
        <f t="shared" si="2"/>
        <v>2.8816387191786109E-3</v>
      </c>
      <c r="H71" s="80"/>
    </row>
    <row r="72" spans="1:8" ht="30" x14ac:dyDescent="0.25">
      <c r="A72" s="100" t="s">
        <v>315</v>
      </c>
      <c r="B72" s="100" t="s">
        <v>117</v>
      </c>
      <c r="C72" s="8" t="s">
        <v>118</v>
      </c>
      <c r="D72" s="100" t="s">
        <v>314</v>
      </c>
      <c r="E72" s="32">
        <v>69861</v>
      </c>
      <c r="F72" s="6">
        <v>69579460.170000002</v>
      </c>
      <c r="G72" s="7">
        <f t="shared" si="2"/>
        <v>1.1060846198013261E-2</v>
      </c>
      <c r="H72" s="80"/>
    </row>
    <row r="73" spans="1:8" x14ac:dyDescent="0.25">
      <c r="A73" s="21" t="s">
        <v>328</v>
      </c>
      <c r="B73" s="21" t="s">
        <v>121</v>
      </c>
      <c r="C73" s="8" t="s">
        <v>122</v>
      </c>
      <c r="D73" s="21" t="s">
        <v>327</v>
      </c>
      <c r="E73" s="32">
        <v>48000</v>
      </c>
      <c r="F73" s="6">
        <v>46490880</v>
      </c>
      <c r="G73" s="7">
        <f t="shared" si="2"/>
        <v>7.3905211686595747E-3</v>
      </c>
      <c r="H73" s="80"/>
    </row>
    <row r="74" spans="1:8" x14ac:dyDescent="0.25">
      <c r="A74" s="64" t="s">
        <v>357</v>
      </c>
      <c r="B74" s="64" t="s">
        <v>86</v>
      </c>
      <c r="C74" s="117" t="s">
        <v>87</v>
      </c>
      <c r="D74" s="64" t="s">
        <v>358</v>
      </c>
      <c r="E74" s="32">
        <v>51450</v>
      </c>
      <c r="F74" s="6">
        <v>45340312.5</v>
      </c>
      <c r="G74" s="7">
        <f t="shared" si="2"/>
        <v>7.2076187700660932E-3</v>
      </c>
      <c r="H74" s="80"/>
    </row>
    <row r="75" spans="1:8" ht="30" x14ac:dyDescent="0.25">
      <c r="A75" s="21" t="s">
        <v>337</v>
      </c>
      <c r="B75" s="21" t="s">
        <v>136</v>
      </c>
      <c r="C75" s="8" t="s">
        <v>137</v>
      </c>
      <c r="D75" s="21" t="s">
        <v>338</v>
      </c>
      <c r="E75" s="32">
        <v>38000</v>
      </c>
      <c r="F75" s="6">
        <v>37643180</v>
      </c>
      <c r="G75" s="7">
        <f t="shared" si="2"/>
        <v>5.9840278060054519E-3</v>
      </c>
      <c r="H75" s="80"/>
    </row>
    <row r="76" spans="1:8" x14ac:dyDescent="0.25">
      <c r="A76" s="119" t="s">
        <v>335</v>
      </c>
      <c r="B76" s="119" t="s">
        <v>134</v>
      </c>
      <c r="C76" s="119" t="s">
        <v>135</v>
      </c>
      <c r="D76" s="119" t="s">
        <v>336</v>
      </c>
      <c r="E76" s="32">
        <v>34000</v>
      </c>
      <c r="F76" s="6">
        <v>32923900</v>
      </c>
      <c r="G76" s="7">
        <f t="shared" si="2"/>
        <v>5.2338174692505499E-3</v>
      </c>
      <c r="H76" s="80"/>
    </row>
    <row r="77" spans="1:8" x14ac:dyDescent="0.25">
      <c r="A77" s="54" t="s">
        <v>339</v>
      </c>
      <c r="B77" s="54" t="s">
        <v>132</v>
      </c>
      <c r="C77" s="8" t="s">
        <v>133</v>
      </c>
      <c r="D77" s="54" t="s">
        <v>340</v>
      </c>
      <c r="E77" s="32">
        <v>37000</v>
      </c>
      <c r="F77" s="6">
        <v>34526550</v>
      </c>
      <c r="G77" s="7">
        <f t="shared" si="2"/>
        <v>5.4885861195955689E-3</v>
      </c>
      <c r="H77" s="80"/>
    </row>
    <row r="78" spans="1:8" x14ac:dyDescent="0.25">
      <c r="A78" s="21" t="s">
        <v>332</v>
      </c>
      <c r="B78" s="21" t="s">
        <v>333</v>
      </c>
      <c r="C78" s="8" t="s">
        <v>334</v>
      </c>
      <c r="D78" s="21" t="s">
        <v>331</v>
      </c>
      <c r="E78" s="32">
        <v>22999</v>
      </c>
      <c r="F78" s="6">
        <v>21605490.59</v>
      </c>
      <c r="G78" s="7">
        <f t="shared" si="2"/>
        <v>3.4345625543046347E-3</v>
      </c>
      <c r="H78" s="80"/>
    </row>
    <row r="79" spans="1:8" ht="30" x14ac:dyDescent="0.25">
      <c r="A79" s="117" t="s">
        <v>413</v>
      </c>
      <c r="B79" s="117" t="s">
        <v>96</v>
      </c>
      <c r="C79" s="8" t="s">
        <v>97</v>
      </c>
      <c r="D79" s="117" t="s">
        <v>412</v>
      </c>
      <c r="E79" s="32">
        <v>83500</v>
      </c>
      <c r="F79" s="6">
        <v>84968765</v>
      </c>
      <c r="G79" s="7">
        <f t="shared" si="2"/>
        <v>1.3507239622208933E-2</v>
      </c>
      <c r="H79" s="80"/>
    </row>
    <row r="80" spans="1:8" ht="30" x14ac:dyDescent="0.25">
      <c r="A80" s="90" t="s">
        <v>346</v>
      </c>
      <c r="B80" s="90" t="s">
        <v>117</v>
      </c>
      <c r="C80" s="8" t="s">
        <v>118</v>
      </c>
      <c r="D80" s="90" t="s">
        <v>347</v>
      </c>
      <c r="E80" s="32">
        <v>48000</v>
      </c>
      <c r="F80" s="6">
        <v>48155520</v>
      </c>
      <c r="G80" s="7">
        <f t="shared" si="2"/>
        <v>7.6551441905984476E-3</v>
      </c>
      <c r="H80" s="80"/>
    </row>
    <row r="81" spans="1:8" x14ac:dyDescent="0.25">
      <c r="A81" s="21" t="s">
        <v>348</v>
      </c>
      <c r="B81" s="21" t="s">
        <v>148</v>
      </c>
      <c r="C81" s="63" t="s">
        <v>149</v>
      </c>
      <c r="D81" s="21" t="s">
        <v>349</v>
      </c>
      <c r="E81" s="32">
        <v>20000</v>
      </c>
      <c r="F81" s="6">
        <v>18815000</v>
      </c>
      <c r="G81" s="7">
        <f t="shared" si="2"/>
        <v>2.9909663097005242E-3</v>
      </c>
      <c r="H81" s="80"/>
    </row>
    <row r="82" spans="1:8" ht="30" x14ac:dyDescent="0.25">
      <c r="A82" s="21" t="s">
        <v>368</v>
      </c>
      <c r="B82" s="21" t="s">
        <v>136</v>
      </c>
      <c r="C82" s="8" t="s">
        <v>137</v>
      </c>
      <c r="D82" s="21" t="s">
        <v>367</v>
      </c>
      <c r="E82" s="32">
        <v>65000</v>
      </c>
      <c r="F82" s="6">
        <v>62947300</v>
      </c>
      <c r="G82" s="7">
        <f t="shared" si="2"/>
        <v>1.0006550815126856E-2</v>
      </c>
      <c r="H82" s="80"/>
    </row>
    <row r="83" spans="1:8" ht="30" x14ac:dyDescent="0.25">
      <c r="A83" s="100" t="s">
        <v>365</v>
      </c>
      <c r="B83" s="100" t="s">
        <v>364</v>
      </c>
      <c r="C83" s="8" t="s">
        <v>366</v>
      </c>
      <c r="D83" s="100" t="s">
        <v>363</v>
      </c>
      <c r="E83" s="32">
        <v>20673</v>
      </c>
      <c r="F83" s="6">
        <v>20603538.719999999</v>
      </c>
      <c r="G83" s="7">
        <f t="shared" si="2"/>
        <v>3.2752851539798169E-3</v>
      </c>
      <c r="H83" s="80"/>
    </row>
    <row r="84" spans="1:8" x14ac:dyDescent="0.25">
      <c r="A84" s="94" t="s">
        <v>362</v>
      </c>
      <c r="B84" s="94" t="s">
        <v>326</v>
      </c>
      <c r="C84" s="8" t="s">
        <v>325</v>
      </c>
      <c r="D84" s="94" t="s">
        <v>361</v>
      </c>
      <c r="E84" s="32">
        <v>33000</v>
      </c>
      <c r="F84" s="6">
        <v>32979210</v>
      </c>
      <c r="G84" s="7">
        <f t="shared" si="2"/>
        <v>5.2426099405016545E-3</v>
      </c>
      <c r="H84" s="80"/>
    </row>
    <row r="85" spans="1:8" ht="30" x14ac:dyDescent="0.25">
      <c r="A85" s="89" t="s">
        <v>383</v>
      </c>
      <c r="B85" s="89" t="s">
        <v>248</v>
      </c>
      <c r="C85" s="8" t="s">
        <v>147</v>
      </c>
      <c r="D85" s="89" t="s">
        <v>382</v>
      </c>
      <c r="E85" s="32">
        <v>38755</v>
      </c>
      <c r="F85" s="6">
        <v>35650417.560000002</v>
      </c>
      <c r="G85" s="7">
        <f t="shared" si="2"/>
        <v>5.667244105698431E-3</v>
      </c>
      <c r="H85" s="80"/>
    </row>
    <row r="86" spans="1:8" ht="30" x14ac:dyDescent="0.25">
      <c r="A86" s="98" t="s">
        <v>377</v>
      </c>
      <c r="B86" s="98" t="s">
        <v>105</v>
      </c>
      <c r="C86" s="119" t="s">
        <v>106</v>
      </c>
      <c r="D86" s="98" t="s">
        <v>376</v>
      </c>
      <c r="E86" s="32">
        <v>104950</v>
      </c>
      <c r="F86" s="6">
        <v>102906623.5</v>
      </c>
      <c r="G86" s="7">
        <f t="shared" si="2"/>
        <v>1.6358769276297435E-2</v>
      </c>
      <c r="H86" s="80"/>
    </row>
    <row r="87" spans="1:8" ht="30" x14ac:dyDescent="0.25">
      <c r="A87" s="56" t="s">
        <v>379</v>
      </c>
      <c r="B87" s="56" t="s">
        <v>109</v>
      </c>
      <c r="C87" s="8" t="s">
        <v>110</v>
      </c>
      <c r="D87" s="56" t="s">
        <v>378</v>
      </c>
      <c r="E87" s="32">
        <v>87635</v>
      </c>
      <c r="F87" s="6">
        <v>89042418.099999994</v>
      </c>
      <c r="G87" s="7">
        <f t="shared" si="2"/>
        <v>1.4154816511898387E-2</v>
      </c>
      <c r="H87" s="80"/>
    </row>
    <row r="88" spans="1:8" x14ac:dyDescent="0.25">
      <c r="A88" s="57" t="s">
        <v>385</v>
      </c>
      <c r="B88" s="57" t="s">
        <v>121</v>
      </c>
      <c r="C88" s="8" t="s">
        <v>122</v>
      </c>
      <c r="D88" s="57" t="s">
        <v>384</v>
      </c>
      <c r="E88" s="32">
        <v>64000</v>
      </c>
      <c r="F88" s="6">
        <v>64971520</v>
      </c>
      <c r="G88" s="7">
        <f t="shared" si="2"/>
        <v>1.0328335233060527E-2</v>
      </c>
      <c r="H88" s="80"/>
    </row>
    <row r="89" spans="1:8" x14ac:dyDescent="0.25">
      <c r="A89" s="98" t="s">
        <v>387</v>
      </c>
      <c r="B89" s="98" t="s">
        <v>155</v>
      </c>
      <c r="C89" s="8" t="s">
        <v>156</v>
      </c>
      <c r="D89" s="98" t="s">
        <v>386</v>
      </c>
      <c r="E89" s="32">
        <v>15000</v>
      </c>
      <c r="F89" s="6">
        <v>14403150</v>
      </c>
      <c r="G89" s="7">
        <f t="shared" si="2"/>
        <v>2.2896272337795962E-3</v>
      </c>
      <c r="H89" s="80"/>
    </row>
    <row r="90" spans="1:8" ht="30" x14ac:dyDescent="0.25">
      <c r="A90" s="56" t="s">
        <v>394</v>
      </c>
      <c r="B90" s="56" t="s">
        <v>109</v>
      </c>
      <c r="C90" s="8" t="s">
        <v>110</v>
      </c>
      <c r="D90" s="56" t="s">
        <v>393</v>
      </c>
      <c r="E90" s="32">
        <v>65000</v>
      </c>
      <c r="F90" s="6">
        <v>63967150</v>
      </c>
      <c r="G90" s="7">
        <f t="shared" si="2"/>
        <v>1.0168673429580648E-2</v>
      </c>
      <c r="H90" s="80"/>
    </row>
    <row r="91" spans="1:8" ht="30" x14ac:dyDescent="0.25">
      <c r="A91" s="21" t="s">
        <v>403</v>
      </c>
      <c r="B91" s="21" t="s">
        <v>248</v>
      </c>
      <c r="C91" s="8" t="s">
        <v>147</v>
      </c>
      <c r="D91" s="21" t="s">
        <v>402</v>
      </c>
      <c r="E91" s="32">
        <v>13000</v>
      </c>
      <c r="F91" s="6">
        <v>11546730</v>
      </c>
      <c r="G91" s="7">
        <f t="shared" si="2"/>
        <v>1.8355503809305519E-3</v>
      </c>
      <c r="H91" s="80"/>
    </row>
    <row r="92" spans="1:8" x14ac:dyDescent="0.25">
      <c r="A92" s="50" t="s">
        <v>440</v>
      </c>
      <c r="B92" s="50" t="s">
        <v>155</v>
      </c>
      <c r="C92" s="8" t="s">
        <v>156</v>
      </c>
      <c r="D92" s="50" t="s">
        <v>439</v>
      </c>
      <c r="E92" s="32">
        <v>50000</v>
      </c>
      <c r="F92" s="6">
        <v>50220000</v>
      </c>
      <c r="G92" s="7">
        <f t="shared" si="2"/>
        <v>7.9833286246696958E-3</v>
      </c>
      <c r="H92" s="80"/>
    </row>
    <row r="93" spans="1:8" ht="30" x14ac:dyDescent="0.25">
      <c r="A93" s="102" t="s">
        <v>407</v>
      </c>
      <c r="B93" s="102" t="s">
        <v>125</v>
      </c>
      <c r="C93" s="8" t="s">
        <v>126</v>
      </c>
      <c r="D93" s="102" t="s">
        <v>406</v>
      </c>
      <c r="E93" s="32">
        <v>27700</v>
      </c>
      <c r="F93" s="6">
        <v>27110821</v>
      </c>
      <c r="G93" s="7">
        <f t="shared" si="2"/>
        <v>4.309729058693674E-3</v>
      </c>
      <c r="H93" s="80"/>
    </row>
    <row r="94" spans="1:8" x14ac:dyDescent="0.25">
      <c r="A94" s="21" t="s">
        <v>410</v>
      </c>
      <c r="B94" s="21" t="s">
        <v>134</v>
      </c>
      <c r="C94" s="8" t="s">
        <v>135</v>
      </c>
      <c r="D94" s="21" t="s">
        <v>409</v>
      </c>
      <c r="E94" s="32">
        <v>93013</v>
      </c>
      <c r="F94" s="6">
        <v>94260304.329999998</v>
      </c>
      <c r="G94" s="7">
        <f t="shared" si="2"/>
        <v>1.4984288843643287E-2</v>
      </c>
      <c r="H94" s="80"/>
    </row>
    <row r="95" spans="1:8" x14ac:dyDescent="0.25">
      <c r="A95" s="119" t="s">
        <v>538</v>
      </c>
      <c r="B95" s="119" t="s">
        <v>86</v>
      </c>
      <c r="C95" s="119" t="s">
        <v>87</v>
      </c>
      <c r="D95" s="119" t="s">
        <v>535</v>
      </c>
      <c r="E95" s="32">
        <v>237545</v>
      </c>
      <c r="F95" s="6">
        <v>213949655.15000001</v>
      </c>
      <c r="G95" s="7">
        <f t="shared" si="2"/>
        <v>3.4010959900382422E-2</v>
      </c>
      <c r="H95" s="80"/>
    </row>
    <row r="96" spans="1:8" x14ac:dyDescent="0.25">
      <c r="A96" s="102" t="s">
        <v>537</v>
      </c>
      <c r="B96" s="102" t="s">
        <v>86</v>
      </c>
      <c r="C96" s="119" t="s">
        <v>87</v>
      </c>
      <c r="D96" s="102" t="s">
        <v>519</v>
      </c>
      <c r="E96" s="32">
        <v>178509</v>
      </c>
      <c r="F96" s="6">
        <v>157648438.25999999</v>
      </c>
      <c r="G96" s="7">
        <f t="shared" si="2"/>
        <v>2.5060917757776406E-2</v>
      </c>
      <c r="H96" s="80"/>
    </row>
    <row r="97" spans="1:8" x14ac:dyDescent="0.25">
      <c r="A97" s="57" t="s">
        <v>553</v>
      </c>
      <c r="B97" s="57" t="s">
        <v>86</v>
      </c>
      <c r="C97" s="117" t="s">
        <v>87</v>
      </c>
      <c r="D97" s="57" t="s">
        <v>552</v>
      </c>
      <c r="E97" s="32">
        <v>26900</v>
      </c>
      <c r="F97" s="6">
        <v>24222374</v>
      </c>
      <c r="G97" s="7">
        <f t="shared" si="2"/>
        <v>3.8505609659827758E-3</v>
      </c>
      <c r="H97" s="80"/>
    </row>
    <row r="98" spans="1:8" x14ac:dyDescent="0.25">
      <c r="A98" s="97" t="s">
        <v>536</v>
      </c>
      <c r="B98" s="97" t="s">
        <v>86</v>
      </c>
      <c r="C98" s="117" t="s">
        <v>87</v>
      </c>
      <c r="D98" s="97" t="s">
        <v>534</v>
      </c>
      <c r="E98" s="32">
        <v>29205</v>
      </c>
      <c r="F98" s="6">
        <v>25619210.100000001</v>
      </c>
      <c r="G98" s="7">
        <f t="shared" si="2"/>
        <v>4.0726119739696734E-3</v>
      </c>
      <c r="H98" s="80"/>
    </row>
    <row r="99" spans="1:8" x14ac:dyDescent="0.25">
      <c r="A99" s="21" t="s">
        <v>415</v>
      </c>
      <c r="B99" s="21" t="s">
        <v>134</v>
      </c>
      <c r="C99" s="8" t="s">
        <v>135</v>
      </c>
      <c r="D99" s="55" t="s">
        <v>414</v>
      </c>
      <c r="E99" s="32">
        <v>57600</v>
      </c>
      <c r="F99" s="6">
        <v>58084416</v>
      </c>
      <c r="G99" s="7">
        <f t="shared" si="2"/>
        <v>9.2335121644767509E-3</v>
      </c>
      <c r="H99" s="80"/>
    </row>
    <row r="100" spans="1:8" ht="29.25" customHeight="1" x14ac:dyDescent="0.25">
      <c r="A100" s="21" t="s">
        <v>417</v>
      </c>
      <c r="B100" s="21" t="s">
        <v>94</v>
      </c>
      <c r="C100" s="8" t="s">
        <v>95</v>
      </c>
      <c r="D100" s="21" t="s">
        <v>416</v>
      </c>
      <c r="E100" s="32">
        <v>64000</v>
      </c>
      <c r="F100" s="6">
        <v>61454720</v>
      </c>
      <c r="G100" s="7">
        <f t="shared" si="2"/>
        <v>9.7692796753695993E-3</v>
      </c>
      <c r="H100" s="80"/>
    </row>
    <row r="101" spans="1:8" ht="36" customHeight="1" x14ac:dyDescent="0.25">
      <c r="A101" s="21" t="s">
        <v>426</v>
      </c>
      <c r="B101" s="21" t="s">
        <v>427</v>
      </c>
      <c r="C101" s="8" t="s">
        <v>428</v>
      </c>
      <c r="D101" s="21" t="s">
        <v>425</v>
      </c>
      <c r="E101" s="32">
        <v>48000</v>
      </c>
      <c r="F101" s="6">
        <v>44684160</v>
      </c>
      <c r="G101" s="7">
        <f t="shared" ref="G101:G132" si="3">F101/$F$255</f>
        <v>7.1033120987120798E-3</v>
      </c>
      <c r="H101" s="80"/>
    </row>
    <row r="102" spans="1:8" ht="26.25" customHeight="1" x14ac:dyDescent="0.25">
      <c r="A102" s="44" t="s">
        <v>441</v>
      </c>
      <c r="B102" s="44" t="s">
        <v>359</v>
      </c>
      <c r="C102" s="8" t="s">
        <v>101</v>
      </c>
      <c r="D102" s="44" t="s">
        <v>442</v>
      </c>
      <c r="E102" s="32">
        <v>65000</v>
      </c>
      <c r="F102" s="6">
        <v>67294500</v>
      </c>
      <c r="G102" s="7">
        <f t="shared" si="3"/>
        <v>1.0697612666922238E-2</v>
      </c>
      <c r="H102" s="80"/>
    </row>
    <row r="103" spans="1:8" ht="27.75" customHeight="1" x14ac:dyDescent="0.25">
      <c r="A103" s="67" t="s">
        <v>444</v>
      </c>
      <c r="B103" s="67" t="s">
        <v>371</v>
      </c>
      <c r="C103" s="8" t="s">
        <v>372</v>
      </c>
      <c r="D103" s="67" t="s">
        <v>443</v>
      </c>
      <c r="E103" s="32">
        <v>59000</v>
      </c>
      <c r="F103" s="6">
        <v>59017700</v>
      </c>
      <c r="G103" s="7">
        <f t="shared" si="3"/>
        <v>9.3818736314649279E-3</v>
      </c>
      <c r="H103" s="80"/>
    </row>
    <row r="104" spans="1:8" ht="31.5" customHeight="1" x14ac:dyDescent="0.25">
      <c r="A104" s="67" t="s">
        <v>451</v>
      </c>
      <c r="B104" s="67" t="s">
        <v>144</v>
      </c>
      <c r="C104" s="8" t="s">
        <v>145</v>
      </c>
      <c r="D104" s="67" t="s">
        <v>450</v>
      </c>
      <c r="E104" s="32">
        <v>32790</v>
      </c>
      <c r="F104" s="6">
        <v>32329300.5</v>
      </c>
      <c r="G104" s="7">
        <f t="shared" si="3"/>
        <v>5.139295700860181E-3</v>
      </c>
      <c r="H104" s="80"/>
    </row>
    <row r="105" spans="1:8" ht="31.5" customHeight="1" x14ac:dyDescent="0.25">
      <c r="A105" s="123" t="s">
        <v>463</v>
      </c>
      <c r="B105" s="123" t="s">
        <v>464</v>
      </c>
      <c r="C105" s="8" t="s">
        <v>465</v>
      </c>
      <c r="D105" s="123" t="s">
        <v>461</v>
      </c>
      <c r="E105" s="32">
        <v>32000</v>
      </c>
      <c r="F105" s="6">
        <v>31979520</v>
      </c>
      <c r="G105" s="7">
        <f t="shared" si="3"/>
        <v>5.0836921031301675E-3</v>
      </c>
      <c r="H105" s="80"/>
    </row>
    <row r="106" spans="1:8" ht="31.5" customHeight="1" x14ac:dyDescent="0.25">
      <c r="A106" s="49" t="s">
        <v>466</v>
      </c>
      <c r="B106" s="49" t="s">
        <v>134</v>
      </c>
      <c r="C106" s="123" t="s">
        <v>135</v>
      </c>
      <c r="D106" s="49" t="s">
        <v>462</v>
      </c>
      <c r="E106" s="32">
        <v>33000</v>
      </c>
      <c r="F106" s="6">
        <v>32822790</v>
      </c>
      <c r="G106" s="7">
        <f t="shared" si="3"/>
        <v>5.2177443040327008E-3</v>
      </c>
      <c r="H106" s="80"/>
    </row>
    <row r="107" spans="1:8" ht="31.5" customHeight="1" x14ac:dyDescent="0.25">
      <c r="A107" s="89" t="s">
        <v>476</v>
      </c>
      <c r="B107" s="89" t="s">
        <v>105</v>
      </c>
      <c r="C107" s="119" t="s">
        <v>106</v>
      </c>
      <c r="D107" s="89" t="s">
        <v>475</v>
      </c>
      <c r="E107" s="32">
        <v>36500</v>
      </c>
      <c r="F107" s="6">
        <v>37238030</v>
      </c>
      <c r="G107" s="7">
        <f t="shared" si="3"/>
        <v>5.9196222784808619E-3</v>
      </c>
      <c r="H107" s="80"/>
    </row>
    <row r="108" spans="1:8" ht="31.5" customHeight="1" x14ac:dyDescent="0.25">
      <c r="A108" s="93" t="s">
        <v>478</v>
      </c>
      <c r="B108" s="93" t="s">
        <v>333</v>
      </c>
      <c r="C108" s="8" t="s">
        <v>334</v>
      </c>
      <c r="D108" s="93" t="s">
        <v>477</v>
      </c>
      <c r="E108" s="32">
        <v>21500</v>
      </c>
      <c r="F108" s="6">
        <v>19336455</v>
      </c>
      <c r="G108" s="7">
        <f t="shared" si="3"/>
        <v>3.07386050778848E-3</v>
      </c>
      <c r="H108" s="80"/>
    </row>
    <row r="109" spans="1:8" ht="31.5" customHeight="1" x14ac:dyDescent="0.25">
      <c r="A109" s="123" t="s">
        <v>481</v>
      </c>
      <c r="B109" s="123" t="s">
        <v>480</v>
      </c>
      <c r="C109" s="8" t="s">
        <v>482</v>
      </c>
      <c r="D109" s="123" t="s">
        <v>479</v>
      </c>
      <c r="E109" s="32">
        <v>45000</v>
      </c>
      <c r="F109" s="6">
        <v>44717400</v>
      </c>
      <c r="G109" s="7">
        <f t="shared" si="3"/>
        <v>7.10859616568707E-3</v>
      </c>
      <c r="H109" s="80"/>
    </row>
    <row r="110" spans="1:8" ht="31.5" customHeight="1" x14ac:dyDescent="0.25">
      <c r="A110" s="97" t="s">
        <v>484</v>
      </c>
      <c r="B110" s="97" t="s">
        <v>140</v>
      </c>
      <c r="C110" s="123" t="s">
        <v>141</v>
      </c>
      <c r="D110" s="97" t="s">
        <v>483</v>
      </c>
      <c r="E110" s="32">
        <v>60000</v>
      </c>
      <c r="F110" s="6">
        <v>59941200</v>
      </c>
      <c r="G110" s="7">
        <f t="shared" si="3"/>
        <v>9.528679764178637E-3</v>
      </c>
      <c r="H110" s="80"/>
    </row>
    <row r="111" spans="1:8" ht="30.75" customHeight="1" x14ac:dyDescent="0.25">
      <c r="A111" s="21" t="s">
        <v>492</v>
      </c>
      <c r="B111" s="21" t="s">
        <v>144</v>
      </c>
      <c r="C111" s="8" t="s">
        <v>145</v>
      </c>
      <c r="D111" s="21" t="s">
        <v>491</v>
      </c>
      <c r="E111" s="32">
        <v>30000</v>
      </c>
      <c r="F111" s="6">
        <v>29729400</v>
      </c>
      <c r="G111" s="7">
        <f t="shared" si="3"/>
        <v>4.7259970134260303E-3</v>
      </c>
      <c r="H111" s="80"/>
    </row>
    <row r="112" spans="1:8" ht="30.75" customHeight="1" x14ac:dyDescent="0.25">
      <c r="A112" s="64" t="s">
        <v>494</v>
      </c>
      <c r="B112" s="64" t="s">
        <v>136</v>
      </c>
      <c r="C112" s="8" t="s">
        <v>137</v>
      </c>
      <c r="D112" s="64" t="s">
        <v>493</v>
      </c>
      <c r="E112" s="32">
        <v>33000</v>
      </c>
      <c r="F112" s="6">
        <v>33472890</v>
      </c>
      <c r="G112" s="7">
        <f t="shared" si="3"/>
        <v>5.3210888269099961E-3</v>
      </c>
      <c r="H112" s="80"/>
    </row>
    <row r="113" spans="1:8" ht="30.75" customHeight="1" x14ac:dyDescent="0.25">
      <c r="A113" s="108" t="s">
        <v>501</v>
      </c>
      <c r="B113" s="108" t="s">
        <v>277</v>
      </c>
      <c r="C113" s="8" t="s">
        <v>279</v>
      </c>
      <c r="D113" s="108" t="s">
        <v>500</v>
      </c>
      <c r="E113" s="32">
        <v>34396</v>
      </c>
      <c r="F113" s="6">
        <v>35862645.439999998</v>
      </c>
      <c r="G113" s="7">
        <f t="shared" si="3"/>
        <v>5.7009813599667881E-3</v>
      </c>
      <c r="H113" s="80"/>
    </row>
    <row r="114" spans="1:8" ht="30.75" customHeight="1" x14ac:dyDescent="0.25">
      <c r="A114" s="62" t="s">
        <v>499</v>
      </c>
      <c r="B114" s="62" t="s">
        <v>111</v>
      </c>
      <c r="C114" s="8" t="s">
        <v>112</v>
      </c>
      <c r="D114" s="62" t="s">
        <v>498</v>
      </c>
      <c r="E114" s="32">
        <v>95000</v>
      </c>
      <c r="F114" s="6">
        <v>96136200</v>
      </c>
      <c r="G114" s="7">
        <f t="shared" si="3"/>
        <v>1.5282494570429525E-2</v>
      </c>
      <c r="H114" s="80"/>
    </row>
    <row r="115" spans="1:8" ht="30.75" customHeight="1" x14ac:dyDescent="0.25">
      <c r="A115" s="21" t="s">
        <v>506</v>
      </c>
      <c r="B115" s="21" t="s">
        <v>508</v>
      </c>
      <c r="C115" s="8" t="s">
        <v>127</v>
      </c>
      <c r="D115" s="21" t="s">
        <v>507</v>
      </c>
      <c r="E115" s="32">
        <v>50000</v>
      </c>
      <c r="F115" s="6">
        <v>51761000</v>
      </c>
      <c r="G115" s="7">
        <f t="shared" si="3"/>
        <v>8.2282969522407025E-3</v>
      </c>
      <c r="H115" s="80"/>
    </row>
    <row r="116" spans="1:8" ht="30.75" customHeight="1" x14ac:dyDescent="0.25">
      <c r="A116" s="21" t="s">
        <v>510</v>
      </c>
      <c r="B116" s="21" t="s">
        <v>371</v>
      </c>
      <c r="C116" s="8" t="s">
        <v>372</v>
      </c>
      <c r="D116" s="27" t="s">
        <v>509</v>
      </c>
      <c r="E116" s="32">
        <v>55000</v>
      </c>
      <c r="F116" s="6">
        <v>61182000</v>
      </c>
      <c r="G116" s="7">
        <f t="shared" si="3"/>
        <v>9.7259261631728652E-3</v>
      </c>
      <c r="H116" s="80"/>
    </row>
    <row r="117" spans="1:8" ht="30.75" customHeight="1" x14ac:dyDescent="0.25">
      <c r="A117" s="108" t="s">
        <v>533</v>
      </c>
      <c r="B117" s="108" t="s">
        <v>134</v>
      </c>
      <c r="C117" s="123" t="s">
        <v>135</v>
      </c>
      <c r="D117" s="108" t="s">
        <v>532</v>
      </c>
      <c r="E117" s="32">
        <v>49000</v>
      </c>
      <c r="F117" s="6">
        <v>51744980</v>
      </c>
      <c r="G117" s="7">
        <f t="shared" si="3"/>
        <v>8.2257502990235147E-3</v>
      </c>
      <c r="H117" s="80"/>
    </row>
    <row r="118" spans="1:8" ht="30.75" customHeight="1" x14ac:dyDescent="0.25">
      <c r="A118" s="57" t="s">
        <v>531</v>
      </c>
      <c r="B118" s="57" t="s">
        <v>144</v>
      </c>
      <c r="C118" s="8" t="s">
        <v>145</v>
      </c>
      <c r="D118" s="57" t="s">
        <v>530</v>
      </c>
      <c r="E118" s="32">
        <v>23030</v>
      </c>
      <c r="F118" s="6">
        <v>24131985.5</v>
      </c>
      <c r="G118" s="7">
        <f t="shared" si="3"/>
        <v>3.836192166711749E-3</v>
      </c>
      <c r="H118" s="80"/>
    </row>
    <row r="119" spans="1:8" ht="30.75" customHeight="1" x14ac:dyDescent="0.25">
      <c r="A119" s="52" t="s">
        <v>529</v>
      </c>
      <c r="B119" s="52" t="s">
        <v>427</v>
      </c>
      <c r="C119" s="8" t="s">
        <v>428</v>
      </c>
      <c r="D119" s="52" t="s">
        <v>528</v>
      </c>
      <c r="E119" s="32">
        <v>56000</v>
      </c>
      <c r="F119" s="6">
        <v>59427200</v>
      </c>
      <c r="G119" s="7">
        <f t="shared" si="3"/>
        <v>9.4469706659492426E-3</v>
      </c>
      <c r="H119" s="80"/>
    </row>
    <row r="120" spans="1:8" ht="30.75" customHeight="1" x14ac:dyDescent="0.25">
      <c r="A120" s="108" t="s">
        <v>527</v>
      </c>
      <c r="B120" s="108" t="s">
        <v>155</v>
      </c>
      <c r="C120" s="123" t="s">
        <v>156</v>
      </c>
      <c r="D120" s="108" t="s">
        <v>526</v>
      </c>
      <c r="E120" s="32">
        <v>64760</v>
      </c>
      <c r="F120" s="6">
        <v>66599184</v>
      </c>
      <c r="G120" s="7">
        <f t="shared" si="3"/>
        <v>1.0587080286874632E-2</v>
      </c>
      <c r="H120" s="80"/>
    </row>
    <row r="121" spans="1:8" ht="30.75" customHeight="1" x14ac:dyDescent="0.25">
      <c r="A121" s="94" t="s">
        <v>525</v>
      </c>
      <c r="B121" s="94" t="s">
        <v>480</v>
      </c>
      <c r="C121" s="8" t="s">
        <v>482</v>
      </c>
      <c r="D121" s="94" t="s">
        <v>524</v>
      </c>
      <c r="E121" s="32">
        <v>9975</v>
      </c>
      <c r="F121" s="6">
        <v>10488612.75</v>
      </c>
      <c r="G121" s="7">
        <f t="shared" si="3"/>
        <v>1.6673445320619382E-3</v>
      </c>
      <c r="H121" s="80"/>
    </row>
    <row r="122" spans="1:8" ht="30.75" customHeight="1" x14ac:dyDescent="0.25">
      <c r="A122" s="93" t="s">
        <v>523</v>
      </c>
      <c r="B122" s="93" t="s">
        <v>155</v>
      </c>
      <c r="C122" s="8" t="s">
        <v>156</v>
      </c>
      <c r="D122" s="93" t="s">
        <v>522</v>
      </c>
      <c r="E122" s="32">
        <v>65000</v>
      </c>
      <c r="F122" s="6">
        <v>66884350</v>
      </c>
      <c r="G122" s="7">
        <f t="shared" si="3"/>
        <v>1.063241230381176E-2</v>
      </c>
      <c r="H122" s="80"/>
    </row>
    <row r="123" spans="1:8" ht="15" customHeight="1" x14ac:dyDescent="0.25">
      <c r="A123" s="55" t="s">
        <v>521</v>
      </c>
      <c r="B123" s="55" t="s">
        <v>105</v>
      </c>
      <c r="C123" s="123" t="s">
        <v>106</v>
      </c>
      <c r="D123" s="55" t="s">
        <v>520</v>
      </c>
      <c r="E123" s="32">
        <v>23000</v>
      </c>
      <c r="F123" s="6">
        <v>25798180</v>
      </c>
      <c r="G123" s="7">
        <f t="shared" si="3"/>
        <v>4.1010623030342738E-3</v>
      </c>
      <c r="H123" s="80"/>
    </row>
    <row r="124" spans="1:8" ht="15" customHeight="1" x14ac:dyDescent="0.25">
      <c r="A124" s="108" t="s">
        <v>551</v>
      </c>
      <c r="B124" s="108" t="s">
        <v>248</v>
      </c>
      <c r="C124" s="8" t="s">
        <v>147</v>
      </c>
      <c r="D124" s="108" t="s">
        <v>550</v>
      </c>
      <c r="E124" s="32">
        <v>40000</v>
      </c>
      <c r="F124" s="6">
        <v>41573600</v>
      </c>
      <c r="G124" s="7">
        <f t="shared" si="3"/>
        <v>6.6088353427034658E-3</v>
      </c>
      <c r="H124" s="80"/>
    </row>
    <row r="125" spans="1:8" ht="30" x14ac:dyDescent="0.25">
      <c r="A125" s="61" t="s">
        <v>549</v>
      </c>
      <c r="B125" s="61" t="s">
        <v>105</v>
      </c>
      <c r="C125" s="119" t="s">
        <v>106</v>
      </c>
      <c r="D125" s="61" t="s">
        <v>548</v>
      </c>
      <c r="E125" s="32">
        <v>1680</v>
      </c>
      <c r="F125" s="6">
        <v>1786461.6</v>
      </c>
      <c r="G125" s="7">
        <f t="shared" si="3"/>
        <v>2.8398865050086069E-4</v>
      </c>
      <c r="H125" s="80"/>
    </row>
    <row r="126" spans="1:8" x14ac:dyDescent="0.25">
      <c r="A126" s="83" t="s">
        <v>582</v>
      </c>
      <c r="B126" s="83" t="s">
        <v>134</v>
      </c>
      <c r="C126" s="123" t="s">
        <v>135</v>
      </c>
      <c r="D126" s="83" t="s">
        <v>581</v>
      </c>
      <c r="E126" s="32">
        <v>33000</v>
      </c>
      <c r="F126" s="6">
        <v>33942150</v>
      </c>
      <c r="G126" s="7">
        <f t="shared" si="3"/>
        <v>5.3956857363168563E-3</v>
      </c>
      <c r="H126" s="80"/>
    </row>
    <row r="127" spans="1:8" ht="30" x14ac:dyDescent="0.25">
      <c r="A127" s="64" t="s">
        <v>584</v>
      </c>
      <c r="B127" s="64" t="s">
        <v>105</v>
      </c>
      <c r="C127" s="117"/>
      <c r="D127" s="64" t="s">
        <v>583</v>
      </c>
      <c r="E127" s="32">
        <v>18000</v>
      </c>
      <c r="F127" s="6">
        <v>19631520</v>
      </c>
      <c r="G127" s="7">
        <f t="shared" si="3"/>
        <v>3.1207661402185508E-3</v>
      </c>
      <c r="H127" s="80"/>
    </row>
    <row r="128" spans="1:8" ht="30" x14ac:dyDescent="0.25">
      <c r="A128" s="92" t="s">
        <v>601</v>
      </c>
      <c r="B128" s="92" t="s">
        <v>136</v>
      </c>
      <c r="C128" s="8" t="s">
        <v>137</v>
      </c>
      <c r="D128" s="92" t="s">
        <v>600</v>
      </c>
      <c r="E128" s="32">
        <v>40834</v>
      </c>
      <c r="F128" s="6">
        <v>42524527.600000001</v>
      </c>
      <c r="G128" s="7">
        <f t="shared" si="3"/>
        <v>6.760001561920281E-3</v>
      </c>
      <c r="H128" s="80"/>
    </row>
    <row r="129" spans="1:8" ht="30" x14ac:dyDescent="0.25">
      <c r="A129" s="66" t="s">
        <v>603</v>
      </c>
      <c r="B129" s="66" t="s">
        <v>125</v>
      </c>
      <c r="C129" s="8" t="s">
        <v>126</v>
      </c>
      <c r="D129" s="66" t="s">
        <v>602</v>
      </c>
      <c r="E129" s="32">
        <v>20000</v>
      </c>
      <c r="F129" s="6">
        <v>20823600</v>
      </c>
      <c r="G129" s="7">
        <f t="shared" si="3"/>
        <v>3.3102676612638765E-3</v>
      </c>
      <c r="H129" s="80"/>
    </row>
    <row r="130" spans="1:8" ht="30" x14ac:dyDescent="0.25">
      <c r="A130" s="68" t="s">
        <v>615</v>
      </c>
      <c r="B130" s="68" t="s">
        <v>144</v>
      </c>
      <c r="C130" s="8" t="s">
        <v>145</v>
      </c>
      <c r="D130" s="68" t="s">
        <v>614</v>
      </c>
      <c r="E130" s="32">
        <v>54000</v>
      </c>
      <c r="F130" s="6">
        <v>54874800</v>
      </c>
      <c r="G130" s="7">
        <f t="shared" si="3"/>
        <v>8.7232887617089729E-3</v>
      </c>
      <c r="H130" s="80"/>
    </row>
    <row r="131" spans="1:8" ht="30" x14ac:dyDescent="0.25">
      <c r="A131" s="57" t="s">
        <v>617</v>
      </c>
      <c r="B131" s="57" t="s">
        <v>105</v>
      </c>
      <c r="C131" s="123" t="s">
        <v>106</v>
      </c>
      <c r="D131" s="57" t="s">
        <v>616</v>
      </c>
      <c r="E131" s="32">
        <v>5000</v>
      </c>
      <c r="F131" s="6">
        <v>5166150</v>
      </c>
      <c r="G131" s="7">
        <f t="shared" si="3"/>
        <v>8.2124797240815106E-4</v>
      </c>
      <c r="H131" s="80"/>
    </row>
    <row r="132" spans="1:8" x14ac:dyDescent="0.25">
      <c r="A132" s="21" t="s">
        <v>161</v>
      </c>
      <c r="B132" s="21"/>
      <c r="C132" s="55"/>
      <c r="D132" s="21"/>
      <c r="E132" s="32"/>
      <c r="F132" s="6">
        <f>SUM(F5:F131)</f>
        <v>4688172669.3000011</v>
      </c>
      <c r="G132" s="7">
        <f t="shared" si="3"/>
        <v>0.74526529407042685</v>
      </c>
      <c r="H132" s="80"/>
    </row>
    <row r="133" spans="1:8" x14ac:dyDescent="0.25">
      <c r="A133" s="10"/>
      <c r="B133" s="10"/>
      <c r="C133" s="10"/>
      <c r="D133" s="10"/>
      <c r="E133" s="11"/>
      <c r="F133" s="12"/>
      <c r="G133" s="13"/>
    </row>
    <row r="134" spans="1:8" x14ac:dyDescent="0.25">
      <c r="A134" s="14" t="s">
        <v>215</v>
      </c>
      <c r="B134" s="10"/>
      <c r="C134" s="10"/>
      <c r="D134" s="10"/>
      <c r="E134" s="11"/>
      <c r="F134" s="12"/>
      <c r="G134" s="13"/>
    </row>
    <row r="135" spans="1:8" ht="30" x14ac:dyDescent="0.25">
      <c r="A135" s="21" t="s">
        <v>0</v>
      </c>
      <c r="B135" s="21" t="s">
        <v>20</v>
      </c>
      <c r="C135" s="55" t="s">
        <v>1</v>
      </c>
      <c r="D135" s="21" t="s">
        <v>22</v>
      </c>
      <c r="E135" s="55" t="s">
        <v>10</v>
      </c>
      <c r="F135" s="55" t="s">
        <v>6</v>
      </c>
      <c r="G135" s="55" t="s">
        <v>2</v>
      </c>
    </row>
    <row r="136" spans="1:8" ht="30" x14ac:dyDescent="0.25">
      <c r="A136" s="21" t="s">
        <v>618</v>
      </c>
      <c r="B136" s="21" t="s">
        <v>117</v>
      </c>
      <c r="C136" s="8" t="s">
        <v>118</v>
      </c>
      <c r="D136" s="8" t="s">
        <v>619</v>
      </c>
      <c r="E136" s="5">
        <v>46560</v>
      </c>
      <c r="F136" s="6">
        <v>5177472</v>
      </c>
      <c r="G136" s="7">
        <f t="shared" ref="G136:G145" si="4">F136/$F$255</f>
        <v>8.2304779810883828E-4</v>
      </c>
      <c r="H136" s="80"/>
    </row>
    <row r="137" spans="1:8" ht="26.25" customHeight="1" x14ac:dyDescent="0.25">
      <c r="A137" s="21" t="s">
        <v>194</v>
      </c>
      <c r="B137" s="21" t="s">
        <v>125</v>
      </c>
      <c r="C137" s="21" t="s">
        <v>126</v>
      </c>
      <c r="D137" s="21" t="s">
        <v>81</v>
      </c>
      <c r="E137" s="5">
        <v>34100</v>
      </c>
      <c r="F137" s="6">
        <v>8108980</v>
      </c>
      <c r="G137" s="7">
        <f t="shared" si="4"/>
        <v>1.2890611738525302E-3</v>
      </c>
      <c r="H137" s="80"/>
    </row>
    <row r="138" spans="1:8" ht="30.75" customHeight="1" x14ac:dyDescent="0.25">
      <c r="A138" s="21" t="s">
        <v>193</v>
      </c>
      <c r="B138" s="21" t="s">
        <v>152</v>
      </c>
      <c r="C138" s="89" t="s">
        <v>153</v>
      </c>
      <c r="D138" s="89" t="s">
        <v>80</v>
      </c>
      <c r="E138" s="5">
        <v>6407</v>
      </c>
      <c r="F138" s="6">
        <v>40412152.5</v>
      </c>
      <c r="G138" s="7">
        <f t="shared" si="4"/>
        <v>6.4242033818750896E-3</v>
      </c>
      <c r="H138" s="80"/>
    </row>
    <row r="139" spans="1:8" x14ac:dyDescent="0.25">
      <c r="A139" s="62" t="s">
        <v>198</v>
      </c>
      <c r="B139" s="99" t="s">
        <v>148</v>
      </c>
      <c r="C139" s="102" t="s">
        <v>149</v>
      </c>
      <c r="D139" s="99" t="s">
        <v>84</v>
      </c>
      <c r="E139" s="5">
        <v>213880</v>
      </c>
      <c r="F139" s="6">
        <v>67607468</v>
      </c>
      <c r="G139" s="7">
        <f t="shared" si="4"/>
        <v>1.0747364287651145E-2</v>
      </c>
      <c r="H139" s="80"/>
    </row>
    <row r="140" spans="1:8" ht="30" x14ac:dyDescent="0.25">
      <c r="A140" s="101" t="s">
        <v>197</v>
      </c>
      <c r="B140" s="101" t="s">
        <v>142</v>
      </c>
      <c r="C140" s="101" t="s">
        <v>143</v>
      </c>
      <c r="D140" s="101" t="s">
        <v>85</v>
      </c>
      <c r="E140" s="5">
        <v>16395</v>
      </c>
      <c r="F140" s="6">
        <v>10974813</v>
      </c>
      <c r="G140" s="7">
        <f t="shared" si="4"/>
        <v>1.7446343841755695E-3</v>
      </c>
      <c r="H140" s="80"/>
    </row>
    <row r="141" spans="1:8" ht="30" x14ac:dyDescent="0.25">
      <c r="A141" s="102" t="s">
        <v>620</v>
      </c>
      <c r="B141" s="102" t="s">
        <v>621</v>
      </c>
      <c r="C141" s="102" t="s">
        <v>622</v>
      </c>
      <c r="D141" s="102" t="s">
        <v>623</v>
      </c>
      <c r="E141" s="5">
        <v>42830</v>
      </c>
      <c r="F141" s="6">
        <v>4830367.4000000004</v>
      </c>
      <c r="G141" s="7">
        <f t="shared" si="4"/>
        <v>7.6786958048768094E-4</v>
      </c>
      <c r="H141" s="80"/>
    </row>
    <row r="142" spans="1:8" x14ac:dyDescent="0.25">
      <c r="A142" s="93" t="s">
        <v>268</v>
      </c>
      <c r="B142" s="82" t="s">
        <v>138</v>
      </c>
      <c r="C142" s="93" t="s">
        <v>139</v>
      </c>
      <c r="D142" s="93" t="s">
        <v>267</v>
      </c>
      <c r="E142" s="5">
        <v>9223</v>
      </c>
      <c r="F142" s="6">
        <v>9735798.8000000007</v>
      </c>
      <c r="G142" s="7">
        <f t="shared" si="4"/>
        <v>1.5476718686591971E-3</v>
      </c>
      <c r="H142" s="80"/>
    </row>
    <row r="143" spans="1:8" x14ac:dyDescent="0.25">
      <c r="A143" s="123" t="s">
        <v>196</v>
      </c>
      <c r="B143" s="123" t="s">
        <v>342</v>
      </c>
      <c r="C143" s="123" t="s">
        <v>154</v>
      </c>
      <c r="D143" s="123" t="s">
        <v>82</v>
      </c>
      <c r="E143" s="5">
        <v>6000</v>
      </c>
      <c r="F143" s="6">
        <v>6586800</v>
      </c>
      <c r="G143" s="7">
        <f t="shared" si="4"/>
        <v>1.0470846074268091E-3</v>
      </c>
      <c r="H143" s="80"/>
    </row>
    <row r="144" spans="1:8" ht="30" x14ac:dyDescent="0.25">
      <c r="A144" s="123" t="s">
        <v>195</v>
      </c>
      <c r="B144" s="123" t="s">
        <v>343</v>
      </c>
      <c r="C144" s="123" t="s">
        <v>131</v>
      </c>
      <c r="D144" s="123" t="s">
        <v>83</v>
      </c>
      <c r="E144" s="5">
        <v>25920</v>
      </c>
      <c r="F144" s="6">
        <v>11454048</v>
      </c>
      <c r="G144" s="7">
        <f t="shared" si="4"/>
        <v>1.820816990576278E-3</v>
      </c>
      <c r="H144" s="80"/>
    </row>
    <row r="145" spans="1:10" ht="33.75" customHeight="1" x14ac:dyDescent="0.25">
      <c r="A145" s="21" t="s">
        <v>161</v>
      </c>
      <c r="B145" s="21"/>
      <c r="C145" s="21"/>
      <c r="D145" s="55"/>
      <c r="E145" s="5"/>
      <c r="F145" s="6">
        <f>SUM(F136:F144)</f>
        <v>164887899.70000002</v>
      </c>
      <c r="G145" s="7">
        <f t="shared" si="4"/>
        <v>2.6211754072813141E-2</v>
      </c>
      <c r="H145" s="80"/>
    </row>
    <row r="146" spans="1:10" x14ac:dyDescent="0.25">
      <c r="A146" s="10"/>
      <c r="B146" s="10"/>
      <c r="C146" s="10"/>
      <c r="D146" s="10"/>
      <c r="E146" s="11"/>
      <c r="F146" s="12"/>
      <c r="G146" s="13"/>
      <c r="H146" s="80"/>
    </row>
    <row r="147" spans="1:10" x14ac:dyDescent="0.25">
      <c r="A147" s="3" t="s">
        <v>216</v>
      </c>
    </row>
    <row r="148" spans="1:10" ht="30" x14ac:dyDescent="0.25">
      <c r="A148" s="21" t="s">
        <v>3</v>
      </c>
      <c r="B148" s="21" t="s">
        <v>1</v>
      </c>
      <c r="C148" s="21" t="s">
        <v>224</v>
      </c>
      <c r="D148" s="21" t="s">
        <v>7</v>
      </c>
      <c r="E148" s="21" t="s">
        <v>5</v>
      </c>
      <c r="F148" s="120" t="s">
        <v>12</v>
      </c>
      <c r="G148" s="21" t="s">
        <v>2</v>
      </c>
    </row>
    <row r="149" spans="1:10" x14ac:dyDescent="0.25">
      <c r="A149" s="101" t="s">
        <v>388</v>
      </c>
      <c r="B149" s="9">
        <v>1027739609391</v>
      </c>
      <c r="C149" s="8" t="s">
        <v>502</v>
      </c>
      <c r="D149" s="84">
        <v>46009</v>
      </c>
      <c r="E149" s="6">
        <v>105000000</v>
      </c>
      <c r="F149" s="6">
        <v>117493776.98</v>
      </c>
      <c r="G149" s="48">
        <f>F149/$F$255</f>
        <v>1.8677647012843319E-2</v>
      </c>
    </row>
    <row r="150" spans="1:10" x14ac:dyDescent="0.25">
      <c r="A150" s="101" t="s">
        <v>389</v>
      </c>
      <c r="B150" s="9">
        <v>1027700132195</v>
      </c>
      <c r="C150" s="8" t="s">
        <v>503</v>
      </c>
      <c r="D150" s="84">
        <v>46010</v>
      </c>
      <c r="E150" s="6">
        <v>111000000</v>
      </c>
      <c r="F150" s="6">
        <v>124018063.93000001</v>
      </c>
      <c r="G150" s="48">
        <f>F150/$F$255</f>
        <v>1.9714794100925633E-2</v>
      </c>
    </row>
    <row r="151" spans="1:10" x14ac:dyDescent="0.25">
      <c r="A151" s="96" t="s">
        <v>163</v>
      </c>
      <c r="B151" s="9">
        <v>1027700167110</v>
      </c>
      <c r="C151" s="45" t="s">
        <v>485</v>
      </c>
      <c r="D151" s="46">
        <v>45947</v>
      </c>
      <c r="E151" s="2">
        <v>20000000</v>
      </c>
      <c r="F151" s="47">
        <v>23236911.77</v>
      </c>
      <c r="G151" s="48">
        <f>F151/$F$255</f>
        <v>3.6939048761920582E-3</v>
      </c>
      <c r="I151" s="36"/>
      <c r="J151" s="36"/>
    </row>
    <row r="152" spans="1:10" ht="28.5" customHeight="1" x14ac:dyDescent="0.25">
      <c r="A152" s="21" t="s">
        <v>161</v>
      </c>
      <c r="B152" s="21"/>
      <c r="C152" s="21"/>
      <c r="D152" s="21"/>
      <c r="E152" s="5"/>
      <c r="F152" s="6">
        <f>SUM(F149:F151)</f>
        <v>264748752.68000004</v>
      </c>
      <c r="G152" s="7">
        <f>F152/$F$255</f>
        <v>4.2086345989961013E-2</v>
      </c>
      <c r="I152" s="36"/>
      <c r="J152" s="36"/>
    </row>
    <row r="153" spans="1:10" ht="16.5" customHeight="1" x14ac:dyDescent="0.25"/>
    <row r="154" spans="1:10" x14ac:dyDescent="0.25">
      <c r="A154" s="3" t="s">
        <v>217</v>
      </c>
    </row>
    <row r="155" spans="1:10" ht="45" customHeight="1" x14ac:dyDescent="0.25">
      <c r="A155" s="21" t="s">
        <v>11</v>
      </c>
      <c r="B155" s="21" t="s">
        <v>8</v>
      </c>
      <c r="C155" s="21" t="s">
        <v>9</v>
      </c>
      <c r="D155" s="21" t="s">
        <v>17</v>
      </c>
      <c r="E155" s="21" t="s">
        <v>10</v>
      </c>
      <c r="F155" s="21" t="s">
        <v>6</v>
      </c>
      <c r="G155" s="21" t="s">
        <v>2</v>
      </c>
    </row>
    <row r="156" spans="1:10" x14ac:dyDescent="0.25">
      <c r="A156" s="21" t="s">
        <v>161</v>
      </c>
      <c r="B156" s="21"/>
      <c r="C156" s="21"/>
      <c r="D156" s="21"/>
      <c r="E156" s="5"/>
      <c r="F156" s="6"/>
      <c r="G156" s="7"/>
    </row>
    <row r="158" spans="1:10" x14ac:dyDescent="0.25">
      <c r="A158" s="3" t="s">
        <v>218</v>
      </c>
    </row>
    <row r="159" spans="1:10" ht="58.5" customHeight="1" x14ac:dyDescent="0.25">
      <c r="A159" s="21" t="s">
        <v>15</v>
      </c>
      <c r="B159" s="21" t="s">
        <v>14</v>
      </c>
      <c r="C159" s="21" t="s">
        <v>16</v>
      </c>
      <c r="D159" s="131" t="s">
        <v>13</v>
      </c>
      <c r="E159" s="132"/>
      <c r="F159" s="21" t="s">
        <v>6</v>
      </c>
      <c r="G159" s="21" t="s">
        <v>2</v>
      </c>
    </row>
    <row r="160" spans="1:10" ht="17.25" customHeight="1" x14ac:dyDescent="0.25">
      <c r="A160" s="21" t="s">
        <v>161</v>
      </c>
      <c r="B160" s="21"/>
      <c r="C160" s="21"/>
      <c r="D160" s="131"/>
      <c r="E160" s="132"/>
      <c r="F160" s="6"/>
      <c r="G160" s="7"/>
    </row>
    <row r="162" spans="1:7" x14ac:dyDescent="0.25">
      <c r="A162" s="3" t="s">
        <v>219</v>
      </c>
    </row>
    <row r="163" spans="1:7" ht="42.75" customHeight="1" x14ac:dyDescent="0.25">
      <c r="A163" s="21" t="s">
        <v>3</v>
      </c>
      <c r="B163" s="17" t="s">
        <v>1</v>
      </c>
      <c r="C163" s="21" t="s">
        <v>224</v>
      </c>
      <c r="D163" s="131" t="s">
        <v>4</v>
      </c>
      <c r="E163" s="132"/>
      <c r="F163" s="18" t="s">
        <v>18</v>
      </c>
      <c r="G163" s="37" t="s">
        <v>2</v>
      </c>
    </row>
    <row r="164" spans="1:7" ht="32.25" customHeight="1" x14ac:dyDescent="0.25">
      <c r="A164" s="21" t="s">
        <v>163</v>
      </c>
      <c r="B164" s="28">
        <v>1027700167110</v>
      </c>
      <c r="C164" s="29" t="s">
        <v>227</v>
      </c>
      <c r="D164" s="150" t="s">
        <v>162</v>
      </c>
      <c r="E164" s="150"/>
      <c r="F164" s="6">
        <v>9523.33</v>
      </c>
      <c r="G164" s="7">
        <f t="shared" ref="G164:G172" si="5">F164/$F$255</f>
        <v>1.513896316032968E-6</v>
      </c>
    </row>
    <row r="165" spans="1:7" x14ac:dyDescent="0.25">
      <c r="A165" s="21" t="s">
        <v>163</v>
      </c>
      <c r="B165" s="28">
        <v>1027700167110</v>
      </c>
      <c r="C165" s="29" t="s">
        <v>228</v>
      </c>
      <c r="D165" s="150" t="s">
        <v>162</v>
      </c>
      <c r="E165" s="150"/>
      <c r="F165" s="6">
        <v>25606.98</v>
      </c>
      <c r="G165" s="7">
        <f t="shared" si="5"/>
        <v>4.0706677902298764E-6</v>
      </c>
    </row>
    <row r="166" spans="1:7" x14ac:dyDescent="0.25">
      <c r="A166" s="21" t="s">
        <v>163</v>
      </c>
      <c r="B166" s="28">
        <v>1027700167110</v>
      </c>
      <c r="C166" s="29" t="s">
        <v>226</v>
      </c>
      <c r="D166" s="150" t="s">
        <v>162</v>
      </c>
      <c r="E166" s="150"/>
      <c r="F166" s="6">
        <v>78226.23</v>
      </c>
      <c r="G166" s="7">
        <f t="shared" si="5"/>
        <v>1.2435398270788436E-5</v>
      </c>
    </row>
    <row r="167" spans="1:7" ht="28.5" customHeight="1" x14ac:dyDescent="0.25">
      <c r="A167" s="21" t="s">
        <v>163</v>
      </c>
      <c r="B167" s="28">
        <v>1027700167110</v>
      </c>
      <c r="C167" s="29" t="s">
        <v>225</v>
      </c>
      <c r="D167" s="150" t="s">
        <v>162</v>
      </c>
      <c r="E167" s="150"/>
      <c r="F167" s="6">
        <v>3438.74</v>
      </c>
      <c r="G167" s="7">
        <f t="shared" si="5"/>
        <v>5.4664658452402761E-7</v>
      </c>
    </row>
    <row r="168" spans="1:7" ht="30" x14ac:dyDescent="0.25">
      <c r="A168" s="21" t="s">
        <v>164</v>
      </c>
      <c r="B168" s="28">
        <v>1027700167110</v>
      </c>
      <c r="C168" s="15" t="s">
        <v>316</v>
      </c>
      <c r="D168" s="151" t="s">
        <v>162</v>
      </c>
      <c r="E168" s="151"/>
      <c r="F168" s="6">
        <v>12162.15</v>
      </c>
      <c r="G168" s="7">
        <f t="shared" si="5"/>
        <v>1.9333819241841205E-6</v>
      </c>
    </row>
    <row r="169" spans="1:7" hidden="1" x14ac:dyDescent="0.25">
      <c r="A169" s="99" t="s">
        <v>163</v>
      </c>
      <c r="B169" s="28">
        <v>1027700167111</v>
      </c>
      <c r="C169" s="15" t="s">
        <v>345</v>
      </c>
      <c r="D169" s="151" t="s">
        <v>162</v>
      </c>
      <c r="E169" s="151"/>
      <c r="F169" s="6">
        <v>0</v>
      </c>
      <c r="G169" s="7">
        <f t="shared" si="5"/>
        <v>0</v>
      </c>
    </row>
    <row r="170" spans="1:7" ht="30" customHeight="1" x14ac:dyDescent="0.25">
      <c r="A170" s="21" t="s">
        <v>163</v>
      </c>
      <c r="B170" s="28">
        <v>1027700167110</v>
      </c>
      <c r="C170" s="29" t="s">
        <v>318</v>
      </c>
      <c r="D170" s="151" t="s">
        <v>162</v>
      </c>
      <c r="E170" s="151"/>
      <c r="F170" s="6">
        <v>48187570.899999999</v>
      </c>
      <c r="G170" s="7">
        <f t="shared" si="5"/>
        <v>7.6602392297744019E-3</v>
      </c>
    </row>
    <row r="171" spans="1:7" x14ac:dyDescent="0.25">
      <c r="A171" s="21" t="s">
        <v>163</v>
      </c>
      <c r="B171" s="28">
        <v>1027700167110</v>
      </c>
      <c r="C171" s="29" t="s">
        <v>317</v>
      </c>
      <c r="D171" s="151" t="s">
        <v>162</v>
      </c>
      <c r="E171" s="151"/>
      <c r="F171" s="6">
        <v>4078294.21</v>
      </c>
      <c r="G171" s="7">
        <f t="shared" si="5"/>
        <v>6.4831467356666033E-4</v>
      </c>
    </row>
    <row r="172" spans="1:7" ht="30" customHeight="1" x14ac:dyDescent="0.25">
      <c r="A172" s="21" t="s">
        <v>161</v>
      </c>
      <c r="B172" s="149"/>
      <c r="C172" s="149"/>
      <c r="D172" s="148"/>
      <c r="E172" s="148"/>
      <c r="F172" s="6">
        <f>SUM(F164:F171)</f>
        <v>52394822.539999999</v>
      </c>
      <c r="G172" s="7">
        <f t="shared" si="5"/>
        <v>8.3290538942268205E-3</v>
      </c>
    </row>
    <row r="173" spans="1:7" ht="30" customHeight="1" x14ac:dyDescent="0.25"/>
    <row r="174" spans="1:7" ht="15.75" x14ac:dyDescent="0.25">
      <c r="A174" s="3" t="s">
        <v>220</v>
      </c>
      <c r="B174" s="22"/>
    </row>
    <row r="175" spans="1:7" ht="30" x14ac:dyDescent="0.25">
      <c r="A175" s="21" t="s">
        <v>19</v>
      </c>
      <c r="B175" s="24" t="s">
        <v>1</v>
      </c>
      <c r="C175" s="20" t="s">
        <v>229</v>
      </c>
      <c r="D175" s="142" t="s">
        <v>231</v>
      </c>
      <c r="E175" s="143"/>
      <c r="F175" s="18" t="s">
        <v>18</v>
      </c>
      <c r="G175" s="21" t="s">
        <v>2</v>
      </c>
    </row>
    <row r="176" spans="1:7" ht="30" x14ac:dyDescent="0.25">
      <c r="A176" s="21" t="s">
        <v>163</v>
      </c>
      <c r="B176" s="30">
        <v>1027700167110</v>
      </c>
      <c r="C176" s="21" t="s">
        <v>230</v>
      </c>
      <c r="D176" s="144" t="s">
        <v>232</v>
      </c>
      <c r="E176" s="145"/>
      <c r="F176" s="33">
        <v>67568.14</v>
      </c>
      <c r="G176" s="34">
        <f t="shared" ref="G176:G182" si="6">F176/$F$255</f>
        <v>1.0741112428866775E-5</v>
      </c>
    </row>
    <row r="177" spans="1:7" ht="30" x14ac:dyDescent="0.25">
      <c r="A177" s="21" t="s">
        <v>163</v>
      </c>
      <c r="B177" s="30">
        <v>1027700167110</v>
      </c>
      <c r="C177" s="21" t="s">
        <v>230</v>
      </c>
      <c r="D177" s="144" t="s">
        <v>233</v>
      </c>
      <c r="E177" s="145"/>
      <c r="F177" s="33">
        <v>8756.1299999999992</v>
      </c>
      <c r="G177" s="34">
        <f t="shared" si="6"/>
        <v>1.3919367437341509E-6</v>
      </c>
    </row>
    <row r="178" spans="1:7" ht="30" x14ac:dyDescent="0.25">
      <c r="A178" s="21" t="s">
        <v>163</v>
      </c>
      <c r="B178" s="30">
        <v>1027700167110</v>
      </c>
      <c r="C178" s="21" t="s">
        <v>230</v>
      </c>
      <c r="D178" s="144" t="s">
        <v>234</v>
      </c>
      <c r="E178" s="145"/>
      <c r="F178" s="33">
        <v>3294.83</v>
      </c>
      <c r="G178" s="34">
        <f t="shared" si="6"/>
        <v>5.2376962669096882E-7</v>
      </c>
    </row>
    <row r="179" spans="1:7" ht="30" x14ac:dyDescent="0.25">
      <c r="A179" s="21" t="s">
        <v>308</v>
      </c>
      <c r="B179" s="30">
        <v>1027700067328</v>
      </c>
      <c r="C179" s="21" t="s">
        <v>308</v>
      </c>
      <c r="D179" s="144" t="s">
        <v>598</v>
      </c>
      <c r="E179" s="145"/>
      <c r="F179" s="33">
        <v>88843.87</v>
      </c>
      <c r="G179" s="34">
        <f t="shared" si="6"/>
        <v>1.4123253892820256E-5</v>
      </c>
    </row>
    <row r="180" spans="1:7" ht="30" x14ac:dyDescent="0.25">
      <c r="A180" s="21" t="s">
        <v>392</v>
      </c>
      <c r="B180" s="30">
        <v>1047796383030</v>
      </c>
      <c r="C180" s="21" t="s">
        <v>391</v>
      </c>
      <c r="D180" s="144" t="s">
        <v>235</v>
      </c>
      <c r="E180" s="145"/>
      <c r="F180" s="33">
        <v>55706.04</v>
      </c>
      <c r="G180" s="34">
        <f t="shared" si="6"/>
        <v>8.8554285881918571E-6</v>
      </c>
    </row>
    <row r="181" spans="1:7" ht="30" x14ac:dyDescent="0.25">
      <c r="A181" s="21" t="s">
        <v>392</v>
      </c>
      <c r="B181" s="30">
        <v>1047796383030</v>
      </c>
      <c r="C181" s="81" t="s">
        <v>391</v>
      </c>
      <c r="D181" s="144" t="s">
        <v>236</v>
      </c>
      <c r="E181" s="145"/>
      <c r="F181" s="33">
        <v>15229.98</v>
      </c>
      <c r="G181" s="34">
        <f t="shared" si="6"/>
        <v>2.4210660152757262E-6</v>
      </c>
    </row>
    <row r="182" spans="1:7" ht="30.75" customHeight="1" x14ac:dyDescent="0.25">
      <c r="A182" s="21" t="s">
        <v>161</v>
      </c>
      <c r="B182" s="152"/>
      <c r="C182" s="142"/>
      <c r="D182" s="142"/>
      <c r="E182" s="143"/>
      <c r="F182" s="6">
        <f>SUM(F176:F181)</f>
        <v>239398.99000000002</v>
      </c>
      <c r="G182" s="7">
        <f t="shared" si="6"/>
        <v>3.8056567295579737E-5</v>
      </c>
    </row>
    <row r="183" spans="1:7" ht="34.5" customHeight="1" x14ac:dyDescent="0.25"/>
    <row r="184" spans="1:7" x14ac:dyDescent="0.25">
      <c r="A184" s="3" t="s">
        <v>221</v>
      </c>
    </row>
    <row r="185" spans="1:7" ht="30" x14ac:dyDescent="0.25">
      <c r="A185" s="21" t="s">
        <v>20</v>
      </c>
      <c r="B185" s="149" t="s">
        <v>1</v>
      </c>
      <c r="C185" s="149"/>
      <c r="D185" s="149" t="s">
        <v>22</v>
      </c>
      <c r="E185" s="149"/>
      <c r="F185" s="26" t="s">
        <v>21</v>
      </c>
      <c r="G185" s="21" t="s">
        <v>2</v>
      </c>
    </row>
    <row r="186" spans="1:7" hidden="1" x14ac:dyDescent="0.25">
      <c r="A186" s="67" t="s">
        <v>374</v>
      </c>
      <c r="B186" s="133" t="s">
        <v>93</v>
      </c>
      <c r="C186" s="134"/>
      <c r="D186" s="131" t="s">
        <v>251</v>
      </c>
      <c r="E186" s="132"/>
      <c r="F186" s="31"/>
      <c r="G186" s="34">
        <f t="shared" ref="G186:G196" si="7">F186/$F$255</f>
        <v>0</v>
      </c>
    </row>
    <row r="187" spans="1:7" hidden="1" x14ac:dyDescent="0.25">
      <c r="A187" s="117" t="s">
        <v>585</v>
      </c>
      <c r="B187" s="133" t="s">
        <v>146</v>
      </c>
      <c r="C187" s="134"/>
      <c r="D187" s="131" t="s">
        <v>300</v>
      </c>
      <c r="E187" s="132"/>
      <c r="F187" s="31"/>
      <c r="G187" s="34">
        <f t="shared" si="7"/>
        <v>0</v>
      </c>
    </row>
    <row r="188" spans="1:7" hidden="1" x14ac:dyDescent="0.25">
      <c r="A188" s="83" t="s">
        <v>404</v>
      </c>
      <c r="B188" s="133" t="s">
        <v>156</v>
      </c>
      <c r="C188" s="134"/>
      <c r="D188" s="131" t="s">
        <v>266</v>
      </c>
      <c r="E188" s="132"/>
      <c r="F188" s="31"/>
      <c r="G188" s="34">
        <f t="shared" si="7"/>
        <v>0</v>
      </c>
    </row>
    <row r="189" spans="1:7" hidden="1" x14ac:dyDescent="0.25">
      <c r="A189" s="66" t="s">
        <v>380</v>
      </c>
      <c r="B189" s="133" t="s">
        <v>147</v>
      </c>
      <c r="C189" s="134"/>
      <c r="D189" s="131" t="s">
        <v>257</v>
      </c>
      <c r="E189" s="132"/>
      <c r="F189" s="31"/>
      <c r="G189" s="34">
        <f t="shared" si="7"/>
        <v>0</v>
      </c>
    </row>
    <row r="190" spans="1:7" hidden="1" x14ac:dyDescent="0.25">
      <c r="A190" s="65" t="s">
        <v>350</v>
      </c>
      <c r="B190" s="133" t="s">
        <v>124</v>
      </c>
      <c r="C190" s="134"/>
      <c r="D190" s="131" t="s">
        <v>256</v>
      </c>
      <c r="E190" s="132"/>
      <c r="F190" s="31"/>
      <c r="G190" s="34">
        <f t="shared" si="7"/>
        <v>0</v>
      </c>
    </row>
    <row r="191" spans="1:7" ht="15" hidden="1" customHeight="1" x14ac:dyDescent="0.25">
      <c r="A191" s="65" t="s">
        <v>86</v>
      </c>
      <c r="B191" s="133" t="s">
        <v>124</v>
      </c>
      <c r="C191" s="134"/>
      <c r="D191" s="131" t="s">
        <v>71</v>
      </c>
      <c r="E191" s="132"/>
      <c r="F191" s="31"/>
      <c r="G191" s="34">
        <f t="shared" si="7"/>
        <v>0</v>
      </c>
    </row>
    <row r="192" spans="1:7" ht="15" hidden="1" customHeight="1" x14ac:dyDescent="0.25">
      <c r="A192" s="82" t="s">
        <v>86</v>
      </c>
      <c r="B192" s="133" t="s">
        <v>124</v>
      </c>
      <c r="C192" s="134"/>
      <c r="D192" s="131" t="s">
        <v>286</v>
      </c>
      <c r="E192" s="132"/>
      <c r="F192" s="31"/>
      <c r="G192" s="34">
        <f t="shared" si="7"/>
        <v>0</v>
      </c>
    </row>
    <row r="193" spans="1:7" ht="15" hidden="1" customHeight="1" x14ac:dyDescent="0.25">
      <c r="A193" s="82" t="s">
        <v>86</v>
      </c>
      <c r="B193" s="133" t="s">
        <v>124</v>
      </c>
      <c r="C193" s="134"/>
      <c r="D193" s="131" t="s">
        <v>72</v>
      </c>
      <c r="E193" s="132"/>
      <c r="F193" s="31"/>
      <c r="G193" s="34">
        <f t="shared" si="7"/>
        <v>0</v>
      </c>
    </row>
    <row r="194" spans="1:7" ht="15" hidden="1" customHeight="1" x14ac:dyDescent="0.25">
      <c r="A194" s="82" t="s">
        <v>400</v>
      </c>
      <c r="B194" s="133" t="s">
        <v>137</v>
      </c>
      <c r="C194" s="134"/>
      <c r="D194" s="131" t="s">
        <v>338</v>
      </c>
      <c r="E194" s="132"/>
      <c r="F194" s="31"/>
      <c r="G194" s="34">
        <f t="shared" si="7"/>
        <v>0</v>
      </c>
    </row>
    <row r="195" spans="1:7" ht="15" hidden="1" customHeight="1" x14ac:dyDescent="0.25">
      <c r="A195" s="65" t="s">
        <v>351</v>
      </c>
      <c r="B195" s="133"/>
      <c r="C195" s="134"/>
      <c r="D195" s="131" t="s">
        <v>275</v>
      </c>
      <c r="E195" s="132"/>
      <c r="F195" s="31"/>
      <c r="G195" s="34">
        <f t="shared" si="7"/>
        <v>0</v>
      </c>
    </row>
    <row r="196" spans="1:7" ht="15" hidden="1" customHeight="1" x14ac:dyDescent="0.25">
      <c r="A196" s="65" t="s">
        <v>350</v>
      </c>
      <c r="B196" s="133" t="s">
        <v>145</v>
      </c>
      <c r="C196" s="134"/>
      <c r="D196" s="131" t="s">
        <v>450</v>
      </c>
      <c r="E196" s="132"/>
      <c r="F196" s="31"/>
      <c r="G196" s="34">
        <f t="shared" si="7"/>
        <v>0</v>
      </c>
    </row>
    <row r="197" spans="1:7" ht="15" customHeight="1" x14ac:dyDescent="0.25">
      <c r="A197" s="115" t="s">
        <v>350</v>
      </c>
      <c r="B197" s="133" t="s">
        <v>145</v>
      </c>
      <c r="C197" s="134"/>
      <c r="D197" s="131" t="s">
        <v>491</v>
      </c>
      <c r="E197" s="132"/>
      <c r="F197" s="31">
        <v>535782.94999999995</v>
      </c>
      <c r="G197" s="34"/>
    </row>
    <row r="198" spans="1:7" ht="15" customHeight="1" x14ac:dyDescent="0.25">
      <c r="A198" s="115" t="s">
        <v>556</v>
      </c>
      <c r="B198" s="133" t="s">
        <v>428</v>
      </c>
      <c r="C198" s="134"/>
      <c r="D198" s="131" t="s">
        <v>528</v>
      </c>
      <c r="E198" s="132"/>
      <c r="F198" s="31">
        <v>1090795.33</v>
      </c>
      <c r="G198" s="34"/>
    </row>
    <row r="199" spans="1:7" hidden="1" x14ac:dyDescent="0.25">
      <c r="A199" s="97" t="s">
        <v>486</v>
      </c>
      <c r="B199" s="133" t="s">
        <v>120</v>
      </c>
      <c r="C199" s="134"/>
      <c r="D199" s="131" t="s">
        <v>50</v>
      </c>
      <c r="E199" s="132"/>
      <c r="F199" s="31"/>
      <c r="G199" s="34">
        <f t="shared" ref="G199:G205" si="8">F199/$F$255</f>
        <v>0</v>
      </c>
    </row>
    <row r="200" spans="1:7" ht="15" hidden="1" customHeight="1" x14ac:dyDescent="0.25">
      <c r="A200" s="91" t="s">
        <v>418</v>
      </c>
      <c r="B200" s="133" t="s">
        <v>325</v>
      </c>
      <c r="C200" s="134"/>
      <c r="D200" s="131" t="s">
        <v>324</v>
      </c>
      <c r="E200" s="132"/>
      <c r="F200" s="31"/>
      <c r="G200" s="34">
        <f t="shared" si="8"/>
        <v>0</v>
      </c>
    </row>
    <row r="201" spans="1:7" ht="15" hidden="1" customHeight="1" x14ac:dyDescent="0.25">
      <c r="A201" s="91" t="s">
        <v>352</v>
      </c>
      <c r="B201" s="133" t="s">
        <v>95</v>
      </c>
      <c r="C201" s="134"/>
      <c r="D201" s="131" t="s">
        <v>62</v>
      </c>
      <c r="E201" s="132"/>
      <c r="F201" s="31"/>
      <c r="G201" s="34">
        <f t="shared" si="8"/>
        <v>0</v>
      </c>
    </row>
    <row r="202" spans="1:7" ht="15" hidden="1" customHeight="1" x14ac:dyDescent="0.25">
      <c r="A202" s="108" t="s">
        <v>539</v>
      </c>
      <c r="B202" s="133" t="s">
        <v>97</v>
      </c>
      <c r="C202" s="134"/>
      <c r="D202" s="131" t="s">
        <v>412</v>
      </c>
      <c r="E202" s="132"/>
      <c r="F202" s="31"/>
      <c r="G202" s="34">
        <f t="shared" si="8"/>
        <v>0</v>
      </c>
    </row>
    <row r="203" spans="1:7" ht="15" hidden="1" customHeight="1" x14ac:dyDescent="0.25">
      <c r="A203" s="91" t="s">
        <v>419</v>
      </c>
      <c r="B203" s="133" t="s">
        <v>102</v>
      </c>
      <c r="C203" s="134"/>
      <c r="D203" s="131" t="s">
        <v>79</v>
      </c>
      <c r="E203" s="132"/>
      <c r="F203" s="31"/>
      <c r="G203" s="34">
        <f t="shared" si="8"/>
        <v>0</v>
      </c>
    </row>
    <row r="204" spans="1:7" ht="15" hidden="1" customHeight="1" x14ac:dyDescent="0.25">
      <c r="A204" s="91" t="s">
        <v>389</v>
      </c>
      <c r="B204" s="133" t="s">
        <v>149</v>
      </c>
      <c r="C204" s="134"/>
      <c r="D204" s="131" t="s">
        <v>349</v>
      </c>
      <c r="E204" s="132"/>
      <c r="F204" s="31"/>
      <c r="G204" s="34">
        <f t="shared" si="8"/>
        <v>0</v>
      </c>
    </row>
    <row r="205" spans="1:7" ht="15" hidden="1" customHeight="1" x14ac:dyDescent="0.25">
      <c r="A205" s="79" t="s">
        <v>360</v>
      </c>
      <c r="B205" s="133" t="s">
        <v>124</v>
      </c>
      <c r="C205" s="134"/>
      <c r="D205" s="131" t="s">
        <v>299</v>
      </c>
      <c r="E205" s="132"/>
      <c r="F205" s="31"/>
      <c r="G205" s="34">
        <f t="shared" si="8"/>
        <v>0</v>
      </c>
    </row>
    <row r="206" spans="1:7" ht="15" customHeight="1" x14ac:dyDescent="0.25">
      <c r="A206" s="79" t="s">
        <v>350</v>
      </c>
      <c r="B206" s="133" t="s">
        <v>145</v>
      </c>
      <c r="C206" s="134"/>
      <c r="D206" s="131" t="s">
        <v>450</v>
      </c>
      <c r="E206" s="132"/>
      <c r="F206" s="31">
        <v>581348.19999999995</v>
      </c>
      <c r="G206" s="34"/>
    </row>
    <row r="207" spans="1:7" ht="15" hidden="1" customHeight="1" x14ac:dyDescent="0.25">
      <c r="A207" s="79" t="s">
        <v>395</v>
      </c>
      <c r="B207" s="133" t="s">
        <v>126</v>
      </c>
      <c r="C207" s="134"/>
      <c r="D207" s="131" t="s">
        <v>294</v>
      </c>
      <c r="E207" s="132"/>
      <c r="F207" s="31"/>
      <c r="G207" s="34">
        <f>F207/$F$255</f>
        <v>0</v>
      </c>
    </row>
    <row r="208" spans="1:7" ht="15" hidden="1" customHeight="1" x14ac:dyDescent="0.25">
      <c r="A208" s="101" t="s">
        <v>504</v>
      </c>
      <c r="B208" s="133" t="s">
        <v>97</v>
      </c>
      <c r="C208" s="134"/>
      <c r="D208" s="131" t="s">
        <v>412</v>
      </c>
      <c r="E208" s="132"/>
      <c r="F208" s="31"/>
      <c r="G208" s="34">
        <f>F208/$F$255</f>
        <v>0</v>
      </c>
    </row>
    <row r="209" spans="1:7" ht="15" hidden="1" customHeight="1" x14ac:dyDescent="0.25">
      <c r="A209" s="51" t="s">
        <v>396</v>
      </c>
      <c r="B209" s="133" t="s">
        <v>372</v>
      </c>
      <c r="C209" s="134"/>
      <c r="D209" s="131" t="s">
        <v>373</v>
      </c>
      <c r="E209" s="132"/>
      <c r="F209" s="31"/>
      <c r="G209" s="34">
        <f>F209/$F$255</f>
        <v>0</v>
      </c>
    </row>
    <row r="210" spans="1:7" ht="15" customHeight="1" x14ac:dyDescent="0.25">
      <c r="A210" s="123" t="s">
        <v>396</v>
      </c>
      <c r="B210" s="133" t="s">
        <v>372</v>
      </c>
      <c r="C210" s="134"/>
      <c r="D210" s="131" t="s">
        <v>509</v>
      </c>
      <c r="E210" s="132"/>
      <c r="F210" s="31">
        <v>1085097.8799999999</v>
      </c>
      <c r="G210" s="34">
        <f>F210/$F$255</f>
        <v>1.7249488183935488E-4</v>
      </c>
    </row>
    <row r="211" spans="1:7" ht="15" customHeight="1" x14ac:dyDescent="0.25">
      <c r="A211" s="21" t="s">
        <v>161</v>
      </c>
      <c r="B211" s="129"/>
      <c r="C211" s="130"/>
      <c r="D211" s="131"/>
      <c r="E211" s="132"/>
      <c r="F211" s="6">
        <f>SUM(F186:F210)</f>
        <v>3293024.36</v>
      </c>
      <c r="G211" s="34">
        <f>F211/$F$255</f>
        <v>5.2348258930550785E-4</v>
      </c>
    </row>
    <row r="213" spans="1:7" x14ac:dyDescent="0.25">
      <c r="A213" s="3" t="s">
        <v>222</v>
      </c>
    </row>
    <row r="214" spans="1:7" ht="30" x14ac:dyDescent="0.25">
      <c r="A214" s="21" t="s">
        <v>23</v>
      </c>
      <c r="B214" s="131" t="s">
        <v>20</v>
      </c>
      <c r="C214" s="132"/>
      <c r="D214" s="21" t="s">
        <v>22</v>
      </c>
      <c r="E214" s="21" t="s">
        <v>24</v>
      </c>
      <c r="F214" s="21" t="s">
        <v>21</v>
      </c>
      <c r="G214" s="21" t="s">
        <v>2</v>
      </c>
    </row>
    <row r="215" spans="1:7" ht="42" customHeight="1" x14ac:dyDescent="0.25">
      <c r="A215" s="21" t="s">
        <v>165</v>
      </c>
      <c r="B215" s="129" t="s">
        <v>86</v>
      </c>
      <c r="C215" s="130"/>
      <c r="D215" s="123" t="s">
        <v>599</v>
      </c>
      <c r="E215" s="2">
        <v>434241</v>
      </c>
      <c r="F215" s="6">
        <v>398150583.44</v>
      </c>
      <c r="G215" s="7">
        <f t="shared" ref="G215:G221" si="9">F215/$F$255</f>
        <v>6.3292850452120505E-2</v>
      </c>
    </row>
    <row r="216" spans="1:7" ht="45" x14ac:dyDescent="0.25">
      <c r="A216" s="65" t="s">
        <v>165</v>
      </c>
      <c r="B216" s="129" t="s">
        <v>86</v>
      </c>
      <c r="C216" s="130"/>
      <c r="D216" s="123" t="s">
        <v>599</v>
      </c>
      <c r="E216" s="2">
        <v>17395</v>
      </c>
      <c r="F216" s="6">
        <v>15949281.25</v>
      </c>
      <c r="G216" s="7">
        <f t="shared" si="9"/>
        <v>2.5354112613706226E-3</v>
      </c>
    </row>
    <row r="217" spans="1:7" ht="45" x14ac:dyDescent="0.25">
      <c r="A217" s="83" t="s">
        <v>165</v>
      </c>
      <c r="B217" s="129" t="s">
        <v>86</v>
      </c>
      <c r="C217" s="130"/>
      <c r="D217" s="123" t="s">
        <v>599</v>
      </c>
      <c r="E217" s="2">
        <v>9335</v>
      </c>
      <c r="F217" s="6">
        <v>8559157.25</v>
      </c>
      <c r="G217" s="7">
        <f t="shared" si="9"/>
        <v>1.3606245535040652E-3</v>
      </c>
    </row>
    <row r="218" spans="1:7" ht="45" x14ac:dyDescent="0.25">
      <c r="A218" s="83" t="s">
        <v>165</v>
      </c>
      <c r="B218" s="129" t="s">
        <v>86</v>
      </c>
      <c r="C218" s="130"/>
      <c r="D218" s="123" t="s">
        <v>599</v>
      </c>
      <c r="E218" s="2">
        <v>319505</v>
      </c>
      <c r="F218" s="6">
        <v>292950566.48000002</v>
      </c>
      <c r="G218" s="7">
        <f t="shared" si="9"/>
        <v>4.6569507028932436E-2</v>
      </c>
    </row>
    <row r="219" spans="1:7" ht="45" x14ac:dyDescent="0.25">
      <c r="A219" s="83" t="s">
        <v>165</v>
      </c>
      <c r="B219" s="129" t="s">
        <v>86</v>
      </c>
      <c r="C219" s="130"/>
      <c r="D219" s="123" t="s">
        <v>534</v>
      </c>
      <c r="E219" s="2">
        <v>465094</v>
      </c>
      <c r="F219" s="6">
        <v>371764445.25999999</v>
      </c>
      <c r="G219" s="7">
        <f t="shared" si="9"/>
        <v>5.9098322132190524E-2</v>
      </c>
    </row>
    <row r="220" spans="1:7" ht="45" x14ac:dyDescent="0.25">
      <c r="A220" s="21" t="s">
        <v>165</v>
      </c>
      <c r="B220" s="129" t="s">
        <v>86</v>
      </c>
      <c r="C220" s="130"/>
      <c r="D220" s="123" t="s">
        <v>534</v>
      </c>
      <c r="E220" s="2">
        <v>36896</v>
      </c>
      <c r="F220" s="6">
        <v>29492147.780000001</v>
      </c>
      <c r="G220" s="7">
        <f t="shared" si="9"/>
        <v>4.6882817119685951E-3</v>
      </c>
    </row>
    <row r="221" spans="1:7" ht="45" customHeight="1" x14ac:dyDescent="0.25">
      <c r="A221" s="21" t="s">
        <v>161</v>
      </c>
      <c r="B221" s="138"/>
      <c r="C221" s="138"/>
      <c r="D221" s="25"/>
      <c r="E221" s="1"/>
      <c r="F221" s="6">
        <f>SUM(F215:F220)</f>
        <v>1116866181.46</v>
      </c>
      <c r="G221" s="7">
        <f t="shared" si="9"/>
        <v>0.17754499714008676</v>
      </c>
    </row>
    <row r="222" spans="1:7" ht="45" customHeight="1" x14ac:dyDescent="0.25"/>
    <row r="223" spans="1:7" ht="12.75" customHeight="1" x14ac:dyDescent="0.25">
      <c r="A223" s="3" t="s">
        <v>223</v>
      </c>
    </row>
    <row r="224" spans="1:7" ht="14.25" customHeight="1" x14ac:dyDescent="0.25">
      <c r="A224" s="139" t="s">
        <v>25</v>
      </c>
      <c r="B224" s="140"/>
      <c r="C224" s="140"/>
      <c r="D224" s="140"/>
      <c r="E224" s="141"/>
      <c r="F224" s="21" t="s">
        <v>21</v>
      </c>
      <c r="G224" s="21" t="s">
        <v>2</v>
      </c>
    </row>
    <row r="225" spans="1:7" hidden="1" x14ac:dyDescent="0.25">
      <c r="A225" s="75" t="s">
        <v>496</v>
      </c>
      <c r="B225" s="77"/>
      <c r="C225" s="77"/>
      <c r="D225" s="77"/>
      <c r="E225" s="78"/>
      <c r="F225" s="6"/>
      <c r="G225" s="7">
        <f t="shared" ref="G225:G240" si="10">F225/$F$255</f>
        <v>0</v>
      </c>
    </row>
    <row r="226" spans="1:7" hidden="1" x14ac:dyDescent="0.25">
      <c r="A226" s="39" t="s">
        <v>353</v>
      </c>
      <c r="B226" s="40"/>
      <c r="C226" s="40"/>
      <c r="D226" s="40"/>
      <c r="E226" s="41"/>
      <c r="F226" s="6"/>
      <c r="G226" s="7">
        <f t="shared" si="10"/>
        <v>0</v>
      </c>
    </row>
    <row r="227" spans="1:7" hidden="1" x14ac:dyDescent="0.25">
      <c r="A227" s="69" t="s">
        <v>375</v>
      </c>
      <c r="B227" s="73"/>
      <c r="C227" s="73"/>
      <c r="D227" s="73"/>
      <c r="E227" s="74"/>
      <c r="F227" s="6"/>
      <c r="G227" s="7">
        <f t="shared" si="10"/>
        <v>0</v>
      </c>
    </row>
    <row r="228" spans="1:7" hidden="1" x14ac:dyDescent="0.25">
      <c r="A228" s="58" t="s">
        <v>330</v>
      </c>
      <c r="B228" s="59"/>
      <c r="C228" s="59"/>
      <c r="D228" s="59"/>
      <c r="E228" s="60"/>
      <c r="F228" s="6"/>
      <c r="G228" s="7">
        <f t="shared" si="10"/>
        <v>0</v>
      </c>
    </row>
    <row r="229" spans="1:7" hidden="1" x14ac:dyDescent="0.25">
      <c r="A229" s="39" t="s">
        <v>431</v>
      </c>
      <c r="B229" s="43"/>
      <c r="C229" s="40"/>
      <c r="D229" s="40"/>
      <c r="E229" s="41"/>
      <c r="F229" s="6"/>
      <c r="G229" s="7">
        <f t="shared" si="10"/>
        <v>0</v>
      </c>
    </row>
    <row r="230" spans="1:7" ht="15" hidden="1" customHeight="1" x14ac:dyDescent="0.25">
      <c r="A230" s="58" t="s">
        <v>495</v>
      </c>
      <c r="B230" s="43"/>
      <c r="C230" s="59"/>
      <c r="D230" s="59"/>
      <c r="E230" s="60"/>
      <c r="F230" s="6"/>
      <c r="G230" s="7">
        <f t="shared" si="10"/>
        <v>0</v>
      </c>
    </row>
    <row r="231" spans="1:7" hidden="1" x14ac:dyDescent="0.25">
      <c r="A231" s="58" t="s">
        <v>432</v>
      </c>
      <c r="B231" s="43"/>
      <c r="C231" s="59"/>
      <c r="D231" s="59"/>
      <c r="E231" s="60"/>
      <c r="F231" s="6"/>
      <c r="G231" s="7">
        <f t="shared" si="10"/>
        <v>0</v>
      </c>
    </row>
    <row r="232" spans="1:7" hidden="1" x14ac:dyDescent="0.25">
      <c r="A232" s="135" t="s">
        <v>586</v>
      </c>
      <c r="B232" s="136"/>
      <c r="C232" s="136"/>
      <c r="D232" s="136"/>
      <c r="E232" s="137"/>
      <c r="F232" s="6"/>
      <c r="G232" s="7">
        <f t="shared" si="10"/>
        <v>0</v>
      </c>
    </row>
    <row r="233" spans="1:7" x14ac:dyDescent="0.25">
      <c r="A233" s="135" t="s">
        <v>624</v>
      </c>
      <c r="B233" s="136"/>
      <c r="C233" s="136"/>
      <c r="D233" s="136"/>
      <c r="E233" s="137"/>
      <c r="F233" s="6">
        <v>783.59</v>
      </c>
      <c r="G233" s="7">
        <f t="shared" si="10"/>
        <v>1.2456504334936136E-7</v>
      </c>
    </row>
    <row r="234" spans="1:7" x14ac:dyDescent="0.25">
      <c r="A234" s="135" t="s">
        <v>625</v>
      </c>
      <c r="B234" s="136"/>
      <c r="C234" s="136"/>
      <c r="D234" s="136"/>
      <c r="E234" s="137"/>
      <c r="F234" s="6">
        <v>1538.08</v>
      </c>
      <c r="G234" s="7">
        <f t="shared" si="10"/>
        <v>2.4450414358884835E-7</v>
      </c>
    </row>
    <row r="235" spans="1:7" x14ac:dyDescent="0.25">
      <c r="A235" s="135" t="s">
        <v>626</v>
      </c>
      <c r="B235" s="136"/>
      <c r="C235" s="136"/>
      <c r="D235" s="136"/>
      <c r="E235" s="137"/>
      <c r="F235" s="6">
        <v>4067.55</v>
      </c>
      <c r="G235" s="7">
        <f t="shared" si="10"/>
        <v>6.4660669747660736E-7</v>
      </c>
    </row>
    <row r="236" spans="1:7" hidden="1" x14ac:dyDescent="0.25">
      <c r="A236" s="135" t="s">
        <v>604</v>
      </c>
      <c r="B236" s="136"/>
      <c r="C236" s="136"/>
      <c r="D236" s="136"/>
      <c r="E236" s="137"/>
      <c r="F236" s="6"/>
      <c r="G236" s="7">
        <f t="shared" si="10"/>
        <v>0</v>
      </c>
    </row>
    <row r="237" spans="1:7" hidden="1" x14ac:dyDescent="0.25">
      <c r="A237" s="135" t="s">
        <v>511</v>
      </c>
      <c r="B237" s="136"/>
      <c r="C237" s="136"/>
      <c r="D237" s="136"/>
      <c r="E237" s="137"/>
      <c r="F237" s="6"/>
      <c r="G237" s="7">
        <f t="shared" si="10"/>
        <v>0</v>
      </c>
    </row>
    <row r="238" spans="1:7" hidden="1" x14ac:dyDescent="0.25">
      <c r="A238" s="70" t="s">
        <v>401</v>
      </c>
      <c r="B238" s="71"/>
      <c r="C238" s="71"/>
      <c r="D238" s="71"/>
      <c r="E238" s="72"/>
      <c r="F238" s="6"/>
      <c r="G238" s="7">
        <f t="shared" si="10"/>
        <v>0</v>
      </c>
    </row>
    <row r="239" spans="1:7" hidden="1" x14ac:dyDescent="0.25">
      <c r="A239" s="126" t="s">
        <v>319</v>
      </c>
      <c r="B239" s="127"/>
      <c r="C239" s="127"/>
      <c r="D239" s="127"/>
      <c r="E239" s="128"/>
      <c r="F239" s="93"/>
      <c r="G239" s="7">
        <f t="shared" si="10"/>
        <v>0</v>
      </c>
    </row>
    <row r="240" spans="1:7" hidden="1" x14ac:dyDescent="0.25">
      <c r="A240" s="126" t="s">
        <v>320</v>
      </c>
      <c r="B240" s="127"/>
      <c r="C240" s="127"/>
      <c r="D240" s="127"/>
      <c r="E240" s="128"/>
      <c r="F240" s="44"/>
      <c r="G240" s="7">
        <f t="shared" si="10"/>
        <v>0</v>
      </c>
    </row>
    <row r="241" spans="1:7" hidden="1" x14ac:dyDescent="0.25">
      <c r="A241" s="126" t="s">
        <v>512</v>
      </c>
      <c r="B241" s="127"/>
      <c r="C241" s="127"/>
      <c r="D241" s="127"/>
      <c r="E241" s="128"/>
      <c r="F241" s="102"/>
      <c r="G241" s="7">
        <f t="shared" ref="G241" si="11">F241/$F$255</f>
        <v>0</v>
      </c>
    </row>
    <row r="242" spans="1:7" hidden="1" x14ac:dyDescent="0.25">
      <c r="A242" s="126" t="s">
        <v>513</v>
      </c>
      <c r="B242" s="127"/>
      <c r="C242" s="127"/>
      <c r="D242" s="127"/>
      <c r="E242" s="128"/>
      <c r="F242" s="6"/>
      <c r="G242" s="7">
        <f>F242/$F$255</f>
        <v>0</v>
      </c>
    </row>
    <row r="243" spans="1:7" hidden="1" x14ac:dyDescent="0.25">
      <c r="A243" s="126" t="s">
        <v>514</v>
      </c>
      <c r="B243" s="127"/>
      <c r="C243" s="127"/>
      <c r="D243" s="127"/>
      <c r="E243" s="128"/>
      <c r="F243" s="6"/>
      <c r="G243" s="7">
        <f>F243/$F$255</f>
        <v>0</v>
      </c>
    </row>
    <row r="244" spans="1:7" hidden="1" x14ac:dyDescent="0.25">
      <c r="A244" s="126" t="s">
        <v>540</v>
      </c>
      <c r="B244" s="127"/>
      <c r="C244" s="127"/>
      <c r="D244" s="127"/>
      <c r="E244" s="128"/>
      <c r="F244" s="6"/>
      <c r="G244" s="7">
        <f>F244/$F$255</f>
        <v>0</v>
      </c>
    </row>
    <row r="245" spans="1:7" hidden="1" x14ac:dyDescent="0.25">
      <c r="A245" s="126" t="s">
        <v>542</v>
      </c>
      <c r="B245" s="127"/>
      <c r="C245" s="127"/>
      <c r="D245" s="127"/>
      <c r="E245" s="128"/>
      <c r="F245" s="6"/>
      <c r="G245" s="7">
        <f>F245/$F$255</f>
        <v>0</v>
      </c>
    </row>
    <row r="246" spans="1:7" hidden="1" x14ac:dyDescent="0.25">
      <c r="A246" s="126" t="s">
        <v>541</v>
      </c>
      <c r="B246" s="127"/>
      <c r="C246" s="127"/>
      <c r="D246" s="127"/>
      <c r="E246" s="128"/>
      <c r="F246" s="6"/>
      <c r="G246" s="7">
        <f t="shared" ref="G246:G247" si="12">F246/$F$211</f>
        <v>0</v>
      </c>
    </row>
    <row r="247" spans="1:7" hidden="1" x14ac:dyDescent="0.25">
      <c r="A247" s="126" t="s">
        <v>543</v>
      </c>
      <c r="B247" s="127"/>
      <c r="C247" s="127"/>
      <c r="D247" s="127"/>
      <c r="E247" s="128"/>
      <c r="F247" s="6"/>
      <c r="G247" s="7">
        <f t="shared" si="12"/>
        <v>0</v>
      </c>
    </row>
    <row r="248" spans="1:7" hidden="1" x14ac:dyDescent="0.25">
      <c r="A248" s="85" t="s">
        <v>408</v>
      </c>
      <c r="B248" s="86"/>
      <c r="C248" s="86"/>
      <c r="D248" s="86"/>
      <c r="E248" s="87"/>
      <c r="F248" s="6"/>
      <c r="G248" s="7">
        <f>F248/$F$255</f>
        <v>0</v>
      </c>
    </row>
    <row r="249" spans="1:7" hidden="1" x14ac:dyDescent="0.25">
      <c r="A249" s="126" t="s">
        <v>445</v>
      </c>
      <c r="B249" s="127"/>
      <c r="C249" s="127"/>
      <c r="D249" s="127"/>
      <c r="E249" s="128"/>
      <c r="F249" s="6"/>
      <c r="G249" s="7">
        <f>F249/$F$255</f>
        <v>0</v>
      </c>
    </row>
    <row r="250" spans="1:7" ht="15" hidden="1" customHeight="1" x14ac:dyDescent="0.25">
      <c r="A250" s="126" t="s">
        <v>397</v>
      </c>
      <c r="B250" s="127"/>
      <c r="C250" s="127"/>
      <c r="D250" s="127"/>
      <c r="E250" s="128"/>
      <c r="F250" s="6"/>
      <c r="G250" s="7">
        <f t="shared" ref="G250:G255" si="13">F250/$F$255</f>
        <v>0</v>
      </c>
    </row>
    <row r="251" spans="1:7" ht="15" hidden="1" customHeight="1" x14ac:dyDescent="0.25">
      <c r="A251" s="126" t="s">
        <v>429</v>
      </c>
      <c r="B251" s="127"/>
      <c r="C251" s="127"/>
      <c r="D251" s="127"/>
      <c r="E251" s="128"/>
      <c r="F251" s="6"/>
      <c r="G251" s="7">
        <f t="shared" si="13"/>
        <v>0</v>
      </c>
    </row>
    <row r="252" spans="1:7" ht="15" hidden="1" customHeight="1" x14ac:dyDescent="0.25">
      <c r="A252" s="126" t="s">
        <v>430</v>
      </c>
      <c r="B252" s="127"/>
      <c r="C252" s="127"/>
      <c r="D252" s="127"/>
      <c r="E252" s="128"/>
      <c r="F252" s="6"/>
      <c r="G252" s="7">
        <f t="shared" si="13"/>
        <v>0</v>
      </c>
    </row>
    <row r="253" spans="1:7" ht="15" hidden="1" customHeight="1" x14ac:dyDescent="0.25">
      <c r="A253" s="126" t="s">
        <v>505</v>
      </c>
      <c r="B253" s="127"/>
      <c r="C253" s="127"/>
      <c r="D253" s="127"/>
      <c r="E253" s="128"/>
      <c r="F253" s="6"/>
      <c r="G253" s="7">
        <f t="shared" si="13"/>
        <v>0</v>
      </c>
    </row>
    <row r="254" spans="1:7" ht="15" customHeight="1" x14ac:dyDescent="0.25">
      <c r="A254" s="131" t="s">
        <v>161</v>
      </c>
      <c r="B254" s="156"/>
      <c r="C254" s="156"/>
      <c r="D254" s="156"/>
      <c r="E254" s="132"/>
      <c r="F254" s="6">
        <f>SUM(F225:F253)</f>
        <v>6389.22</v>
      </c>
      <c r="G254" s="7">
        <f t="shared" si="13"/>
        <v>1.0156758844148171E-6</v>
      </c>
    </row>
    <row r="255" spans="1:7" ht="34.5" customHeight="1" x14ac:dyDescent="0.25">
      <c r="A255" s="153" t="s">
        <v>26</v>
      </c>
      <c r="B255" s="154"/>
      <c r="C255" s="154"/>
      <c r="D255" s="154"/>
      <c r="E255" s="155"/>
      <c r="F255" s="6">
        <f>F132+F152+F156+F160+F172+F182+F211+F221+F254+F145</f>
        <v>6290609138.250001</v>
      </c>
      <c r="G255" s="7">
        <f t="shared" si="13"/>
        <v>1</v>
      </c>
    </row>
    <row r="256" spans="1:7" ht="15" customHeight="1" x14ac:dyDescent="0.25">
      <c r="F256" s="36"/>
    </row>
    <row r="257" ht="15" customHeight="1" x14ac:dyDescent="0.25"/>
  </sheetData>
  <mergeCells count="107">
    <mergeCell ref="A244:E244"/>
    <mergeCell ref="A245:E245"/>
    <mergeCell ref="B206:C206"/>
    <mergeCell ref="B190:C190"/>
    <mergeCell ref="B194:C194"/>
    <mergeCell ref="B191:C191"/>
    <mergeCell ref="D190:E190"/>
    <mergeCell ref="D191:E191"/>
    <mergeCell ref="B195:C195"/>
    <mergeCell ref="B196:C196"/>
    <mergeCell ref="D196:E196"/>
    <mergeCell ref="D195:E195"/>
    <mergeCell ref="B192:C192"/>
    <mergeCell ref="B193:C193"/>
    <mergeCell ref="D192:E192"/>
    <mergeCell ref="D193:E193"/>
    <mergeCell ref="D194:E194"/>
    <mergeCell ref="D199:E199"/>
    <mergeCell ref="B199:C199"/>
    <mergeCell ref="A242:E242"/>
    <mergeCell ref="A243:E243"/>
    <mergeCell ref="B204:C204"/>
    <mergeCell ref="D204:E204"/>
    <mergeCell ref="B200:C200"/>
    <mergeCell ref="A255:E255"/>
    <mergeCell ref="B209:C209"/>
    <mergeCell ref="D205:E205"/>
    <mergeCell ref="B217:C217"/>
    <mergeCell ref="B218:C218"/>
    <mergeCell ref="B219:C219"/>
    <mergeCell ref="A250:E250"/>
    <mergeCell ref="B216:C216"/>
    <mergeCell ref="A239:E239"/>
    <mergeCell ref="A240:E240"/>
    <mergeCell ref="D209:E209"/>
    <mergeCell ref="A254:E254"/>
    <mergeCell ref="A252:E252"/>
    <mergeCell ref="B211:C211"/>
    <mergeCell ref="D211:E211"/>
    <mergeCell ref="A251:E251"/>
    <mergeCell ref="A253:E253"/>
    <mergeCell ref="A249:E249"/>
    <mergeCell ref="A246:E246"/>
    <mergeCell ref="A247:E247"/>
    <mergeCell ref="A236:E236"/>
    <mergeCell ref="B210:C210"/>
    <mergeCell ref="D210:E210"/>
    <mergeCell ref="A233:E233"/>
    <mergeCell ref="A1:G1"/>
    <mergeCell ref="B214:C214"/>
    <mergeCell ref="D172:E172"/>
    <mergeCell ref="B185:C185"/>
    <mergeCell ref="D185:E185"/>
    <mergeCell ref="B172:C172"/>
    <mergeCell ref="D164:E164"/>
    <mergeCell ref="D159:E159"/>
    <mergeCell ref="D163:E163"/>
    <mergeCell ref="D165:E165"/>
    <mergeCell ref="D166:E166"/>
    <mergeCell ref="D168:E168"/>
    <mergeCell ref="D167:E167"/>
    <mergeCell ref="B205:C205"/>
    <mergeCell ref="D206:E206"/>
    <mergeCell ref="B207:C207"/>
    <mergeCell ref="D160:E160"/>
    <mergeCell ref="D169:E169"/>
    <mergeCell ref="D180:E180"/>
    <mergeCell ref="D170:E170"/>
    <mergeCell ref="D171:E171"/>
    <mergeCell ref="B182:E182"/>
    <mergeCell ref="B189:C189"/>
    <mergeCell ref="D189:E189"/>
    <mergeCell ref="B197:C197"/>
    <mergeCell ref="D197:E197"/>
    <mergeCell ref="B198:C198"/>
    <mergeCell ref="D198:E198"/>
    <mergeCell ref="A237:E237"/>
    <mergeCell ref="A232:E232"/>
    <mergeCell ref="B221:C221"/>
    <mergeCell ref="A224:E224"/>
    <mergeCell ref="D175:E175"/>
    <mergeCell ref="D176:E176"/>
    <mergeCell ref="D177:E177"/>
    <mergeCell ref="D178:E178"/>
    <mergeCell ref="D179:E179"/>
    <mergeCell ref="B186:C186"/>
    <mergeCell ref="D186:E186"/>
    <mergeCell ref="B188:C188"/>
    <mergeCell ref="D181:E181"/>
    <mergeCell ref="D188:E188"/>
    <mergeCell ref="B187:C187"/>
    <mergeCell ref="D187:E187"/>
    <mergeCell ref="A241:E241"/>
    <mergeCell ref="B220:C220"/>
    <mergeCell ref="B215:C215"/>
    <mergeCell ref="D200:E200"/>
    <mergeCell ref="B201:C201"/>
    <mergeCell ref="D201:E201"/>
    <mergeCell ref="B203:C203"/>
    <mergeCell ref="D203:E203"/>
    <mergeCell ref="D207:E207"/>
    <mergeCell ref="B208:C208"/>
    <mergeCell ref="D208:E208"/>
    <mergeCell ref="B202:C202"/>
    <mergeCell ref="D202:E202"/>
    <mergeCell ref="A235:E235"/>
    <mergeCell ref="A234:E2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7"/>
  <sheetViews>
    <sheetView zoomScale="80" zoomScaleNormal="80" workbookViewId="0">
      <selection activeCell="A2" sqref="A2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6" t="s">
        <v>646</v>
      </c>
      <c r="B1" s="147"/>
      <c r="C1" s="147"/>
      <c r="D1" s="147"/>
      <c r="E1" s="147"/>
      <c r="F1" s="147"/>
      <c r="G1" s="147"/>
    </row>
    <row r="2" spans="1:8" ht="18.75" x14ac:dyDescent="0.3">
      <c r="A2" s="4"/>
      <c r="B2" s="4"/>
      <c r="C2" s="4"/>
      <c r="D2" s="4"/>
    </row>
    <row r="3" spans="1:8" x14ac:dyDescent="0.25">
      <c r="A3" s="3" t="s">
        <v>214</v>
      </c>
    </row>
    <row r="4" spans="1:8" ht="45" x14ac:dyDescent="0.25">
      <c r="A4" s="108" t="s">
        <v>0</v>
      </c>
      <c r="B4" s="108" t="s">
        <v>20</v>
      </c>
      <c r="C4" s="108" t="s">
        <v>1</v>
      </c>
      <c r="D4" s="108" t="s">
        <v>22</v>
      </c>
      <c r="E4" s="108" t="s">
        <v>10</v>
      </c>
      <c r="F4" s="108" t="s">
        <v>6</v>
      </c>
      <c r="G4" s="108" t="s">
        <v>213</v>
      </c>
    </row>
    <row r="5" spans="1:8" x14ac:dyDescent="0.25">
      <c r="A5" s="108" t="s">
        <v>290</v>
      </c>
      <c r="B5" s="108" t="s">
        <v>86</v>
      </c>
      <c r="C5" s="108" t="s">
        <v>87</v>
      </c>
      <c r="D5" s="108" t="s">
        <v>291</v>
      </c>
      <c r="E5" s="5">
        <v>30800</v>
      </c>
      <c r="F5" s="6">
        <v>29090292</v>
      </c>
      <c r="G5" s="7">
        <f t="shared" ref="G5:G36" si="0">F5/$F$245</f>
        <v>1.1113405593906382E-2</v>
      </c>
      <c r="H5" s="80"/>
    </row>
    <row r="6" spans="1:8" x14ac:dyDescent="0.25">
      <c r="A6" s="115" t="s">
        <v>208</v>
      </c>
      <c r="B6" s="115" t="s">
        <v>155</v>
      </c>
      <c r="C6" s="8" t="s">
        <v>156</v>
      </c>
      <c r="D6" s="115" t="s">
        <v>45</v>
      </c>
      <c r="E6" s="5">
        <v>9840</v>
      </c>
      <c r="F6" s="6">
        <v>9881918.4000000004</v>
      </c>
      <c r="G6" s="7">
        <f t="shared" si="0"/>
        <v>3.7752033298629802E-3</v>
      </c>
      <c r="H6" s="80"/>
    </row>
    <row r="7" spans="1:8" ht="30" x14ac:dyDescent="0.25">
      <c r="A7" s="115" t="s">
        <v>182</v>
      </c>
      <c r="B7" s="115" t="s">
        <v>119</v>
      </c>
      <c r="C7" s="115" t="s">
        <v>120</v>
      </c>
      <c r="D7" s="115" t="s">
        <v>51</v>
      </c>
      <c r="E7" s="5">
        <v>22100</v>
      </c>
      <c r="F7" s="6">
        <v>22067292</v>
      </c>
      <c r="G7" s="7">
        <f t="shared" si="0"/>
        <v>8.4303989232959765E-3</v>
      </c>
      <c r="H7" s="80"/>
    </row>
    <row r="8" spans="1:8" ht="30" x14ac:dyDescent="0.25">
      <c r="A8" s="115" t="s">
        <v>173</v>
      </c>
      <c r="B8" s="115" t="s">
        <v>105</v>
      </c>
      <c r="C8" s="115" t="s">
        <v>106</v>
      </c>
      <c r="D8" s="115" t="s">
        <v>61</v>
      </c>
      <c r="E8" s="5">
        <v>4700</v>
      </c>
      <c r="F8" s="6">
        <v>4475501.49</v>
      </c>
      <c r="G8" s="7">
        <f t="shared" si="0"/>
        <v>1.7097821945033192E-3</v>
      </c>
      <c r="H8" s="80"/>
    </row>
    <row r="9" spans="1:8" x14ac:dyDescent="0.25">
      <c r="A9" s="115" t="s">
        <v>27</v>
      </c>
      <c r="B9" s="115" t="s">
        <v>86</v>
      </c>
      <c r="C9" s="115" t="s">
        <v>87</v>
      </c>
      <c r="D9" s="115" t="s">
        <v>64</v>
      </c>
      <c r="E9" s="5">
        <v>16500</v>
      </c>
      <c r="F9" s="6">
        <v>11901120</v>
      </c>
      <c r="G9" s="7">
        <f t="shared" si="0"/>
        <v>4.5466017866630948E-3</v>
      </c>
      <c r="H9" s="80"/>
    </row>
    <row r="10" spans="1:8" ht="30" x14ac:dyDescent="0.25">
      <c r="A10" s="108" t="s">
        <v>312</v>
      </c>
      <c r="B10" s="108" t="s">
        <v>105</v>
      </c>
      <c r="C10" s="115" t="s">
        <v>106</v>
      </c>
      <c r="D10" s="108" t="s">
        <v>311</v>
      </c>
      <c r="E10" s="5">
        <v>1230</v>
      </c>
      <c r="F10" s="6">
        <v>1319593.2</v>
      </c>
      <c r="G10" s="7">
        <f t="shared" si="0"/>
        <v>5.0412606551219292E-4</v>
      </c>
      <c r="H10" s="80"/>
    </row>
    <row r="11" spans="1:8" ht="30" x14ac:dyDescent="0.25">
      <c r="A11" s="115" t="s">
        <v>181</v>
      </c>
      <c r="B11" s="115" t="s">
        <v>119</v>
      </c>
      <c r="C11" s="115" t="s">
        <v>120</v>
      </c>
      <c r="D11" s="115" t="s">
        <v>49</v>
      </c>
      <c r="E11" s="5">
        <v>21849</v>
      </c>
      <c r="F11" s="6">
        <v>20991863.73</v>
      </c>
      <c r="G11" s="7">
        <f t="shared" si="0"/>
        <v>8.0195515329822917E-3</v>
      </c>
      <c r="H11" s="80"/>
    </row>
    <row r="12" spans="1:8" ht="30" x14ac:dyDescent="0.25">
      <c r="A12" s="108" t="s">
        <v>170</v>
      </c>
      <c r="B12" s="108" t="s">
        <v>105</v>
      </c>
      <c r="C12" s="108" t="s">
        <v>106</v>
      </c>
      <c r="D12" s="108" t="s">
        <v>57</v>
      </c>
      <c r="E12" s="5">
        <v>4737</v>
      </c>
      <c r="F12" s="6">
        <v>4832450.55</v>
      </c>
      <c r="G12" s="7">
        <f t="shared" si="0"/>
        <v>1.8461479511668695E-3</v>
      </c>
      <c r="H12" s="80"/>
    </row>
    <row r="13" spans="1:8" x14ac:dyDescent="0.25">
      <c r="A13" s="115" t="s">
        <v>634</v>
      </c>
      <c r="B13" s="115" t="s">
        <v>202</v>
      </c>
      <c r="C13" s="115" t="s">
        <v>203</v>
      </c>
      <c r="D13" s="115" t="s">
        <v>633</v>
      </c>
      <c r="E13" s="5">
        <v>9500</v>
      </c>
      <c r="F13" s="6">
        <v>4409140</v>
      </c>
      <c r="G13" s="7">
        <f t="shared" si="0"/>
        <v>1.6844300201701787E-3</v>
      </c>
      <c r="H13" s="80"/>
    </row>
    <row r="14" spans="1:8" ht="30" x14ac:dyDescent="0.25">
      <c r="A14" s="108" t="s">
        <v>171</v>
      </c>
      <c r="B14" s="108" t="s">
        <v>105</v>
      </c>
      <c r="C14" s="108" t="s">
        <v>106</v>
      </c>
      <c r="D14" s="108" t="s">
        <v>255</v>
      </c>
      <c r="E14" s="5">
        <v>373</v>
      </c>
      <c r="F14" s="6">
        <v>359833.1</v>
      </c>
      <c r="G14" s="7">
        <f t="shared" si="0"/>
        <v>1.3746755056335199E-4</v>
      </c>
      <c r="H14" s="80"/>
    </row>
    <row r="15" spans="1:8" x14ac:dyDescent="0.25">
      <c r="A15" s="121" t="s">
        <v>190</v>
      </c>
      <c r="B15" s="121" t="s">
        <v>134</v>
      </c>
      <c r="C15" s="121" t="s">
        <v>135</v>
      </c>
      <c r="D15" s="121" t="s">
        <v>74</v>
      </c>
      <c r="E15" s="5">
        <v>15000</v>
      </c>
      <c r="F15" s="6">
        <v>16343850</v>
      </c>
      <c r="G15" s="7">
        <f t="shared" si="0"/>
        <v>6.2438642422690989E-3</v>
      </c>
      <c r="H15" s="80"/>
    </row>
    <row r="16" spans="1:8" x14ac:dyDescent="0.25">
      <c r="A16" s="121" t="s">
        <v>36</v>
      </c>
      <c r="B16" s="121" t="s">
        <v>86</v>
      </c>
      <c r="C16" s="121" t="s">
        <v>87</v>
      </c>
      <c r="D16" s="121" t="s">
        <v>54</v>
      </c>
      <c r="E16" s="5">
        <v>50339</v>
      </c>
      <c r="F16" s="6">
        <v>69177269.25</v>
      </c>
      <c r="G16" s="7">
        <f t="shared" si="0"/>
        <v>2.6427890481612145E-2</v>
      </c>
      <c r="H16" s="80"/>
    </row>
    <row r="17" spans="1:23" ht="30" x14ac:dyDescent="0.25">
      <c r="A17" s="115" t="s">
        <v>172</v>
      </c>
      <c r="B17" s="115" t="s">
        <v>105</v>
      </c>
      <c r="C17" s="115" t="s">
        <v>106</v>
      </c>
      <c r="D17" s="115" t="s">
        <v>58</v>
      </c>
      <c r="E17" s="5">
        <v>982</v>
      </c>
      <c r="F17" s="6">
        <v>1068052.6599999999</v>
      </c>
      <c r="G17" s="7">
        <f t="shared" si="0"/>
        <v>4.0802967554366904E-4</v>
      </c>
      <c r="H17" s="80"/>
    </row>
    <row r="18" spans="1:23" ht="30" x14ac:dyDescent="0.25">
      <c r="A18" s="108" t="s">
        <v>174</v>
      </c>
      <c r="B18" s="108" t="s">
        <v>105</v>
      </c>
      <c r="C18" s="108" t="s">
        <v>106</v>
      </c>
      <c r="D18" s="108" t="s">
        <v>59</v>
      </c>
      <c r="E18" s="5">
        <v>2000</v>
      </c>
      <c r="F18" s="6">
        <v>2139060</v>
      </c>
      <c r="G18" s="7">
        <f t="shared" si="0"/>
        <v>8.1718813168672852E-4</v>
      </c>
      <c r="H18" s="80"/>
    </row>
    <row r="19" spans="1:23" x14ac:dyDescent="0.25">
      <c r="A19" s="108" t="s">
        <v>29</v>
      </c>
      <c r="B19" s="108" t="s">
        <v>86</v>
      </c>
      <c r="C19" s="108" t="s">
        <v>87</v>
      </c>
      <c r="D19" s="108" t="s">
        <v>66</v>
      </c>
      <c r="E19" s="5">
        <v>40961</v>
      </c>
      <c r="F19" s="6">
        <v>38675785.810000002</v>
      </c>
      <c r="G19" s="7">
        <f t="shared" si="0"/>
        <v>1.4775365416393177E-2</v>
      </c>
      <c r="H19" s="80"/>
    </row>
    <row r="20" spans="1:23" x14ac:dyDescent="0.25">
      <c r="A20" s="108" t="s">
        <v>30</v>
      </c>
      <c r="B20" s="108" t="s">
        <v>86</v>
      </c>
      <c r="C20" s="108" t="s">
        <v>87</v>
      </c>
      <c r="D20" s="108" t="s">
        <v>67</v>
      </c>
      <c r="E20" s="5">
        <v>10000</v>
      </c>
      <c r="F20" s="6">
        <v>8017200</v>
      </c>
      <c r="G20" s="7">
        <f t="shared" si="0"/>
        <v>3.0628223094998925E-3</v>
      </c>
      <c r="H20" s="80"/>
    </row>
    <row r="21" spans="1:23" s="122" customFormat="1" x14ac:dyDescent="0.25">
      <c r="A21" s="121" t="s">
        <v>31</v>
      </c>
      <c r="B21" s="121" t="s">
        <v>86</v>
      </c>
      <c r="C21" s="121" t="s">
        <v>87</v>
      </c>
      <c r="D21" s="121" t="s">
        <v>68</v>
      </c>
      <c r="E21" s="5">
        <v>55126</v>
      </c>
      <c r="F21" s="6">
        <v>53737927.32</v>
      </c>
      <c r="G21" s="7">
        <f t="shared" si="0"/>
        <v>2.0529576742750556E-2</v>
      </c>
      <c r="H21" s="8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30" x14ac:dyDescent="0.25">
      <c r="A22" s="121" t="s">
        <v>191</v>
      </c>
      <c r="B22" s="121" t="s">
        <v>248</v>
      </c>
      <c r="C22" s="124" t="s">
        <v>147</v>
      </c>
      <c r="D22" s="121" t="s">
        <v>41</v>
      </c>
      <c r="E22" s="5">
        <v>17548</v>
      </c>
      <c r="F22" s="6">
        <v>15815661.439999999</v>
      </c>
      <c r="G22" s="7">
        <f t="shared" si="0"/>
        <v>6.0420796160666063E-3</v>
      </c>
      <c r="H22" s="80"/>
    </row>
    <row r="23" spans="1:23" x14ac:dyDescent="0.25">
      <c r="A23" s="121" t="s">
        <v>574</v>
      </c>
      <c r="B23" s="121" t="s">
        <v>573</v>
      </c>
      <c r="C23" s="8" t="s">
        <v>93</v>
      </c>
      <c r="D23" s="121" t="s">
        <v>572</v>
      </c>
      <c r="E23" s="5">
        <v>2500</v>
      </c>
      <c r="F23" s="6">
        <v>2751325</v>
      </c>
      <c r="G23" s="7">
        <f t="shared" si="0"/>
        <v>1.0510925997461447E-3</v>
      </c>
      <c r="H23" s="80"/>
    </row>
    <row r="24" spans="1:23" x14ac:dyDescent="0.25">
      <c r="A24" s="115" t="s">
        <v>274</v>
      </c>
      <c r="B24" s="115" t="s">
        <v>98</v>
      </c>
      <c r="C24" s="115" t="s">
        <v>99</v>
      </c>
      <c r="D24" s="115" t="s">
        <v>273</v>
      </c>
      <c r="E24" s="5">
        <v>1499</v>
      </c>
      <c r="F24" s="6">
        <v>1445275.84</v>
      </c>
      <c r="G24" s="7">
        <f t="shared" si="0"/>
        <v>5.5214078308302118E-4</v>
      </c>
      <c r="H24" s="80"/>
    </row>
    <row r="25" spans="1:23" x14ac:dyDescent="0.25">
      <c r="A25" s="108" t="s">
        <v>301</v>
      </c>
      <c r="B25" s="108" t="s">
        <v>155</v>
      </c>
      <c r="C25" s="124" t="s">
        <v>156</v>
      </c>
      <c r="D25" s="108" t="s">
        <v>47</v>
      </c>
      <c r="E25" s="5">
        <v>136</v>
      </c>
      <c r="F25" s="6">
        <v>122355.12</v>
      </c>
      <c r="G25" s="7">
        <f t="shared" si="0"/>
        <v>4.6743500376382835E-5</v>
      </c>
      <c r="H25" s="80"/>
    </row>
    <row r="26" spans="1:23" x14ac:dyDescent="0.25">
      <c r="A26" s="108" t="s">
        <v>33</v>
      </c>
      <c r="B26" s="108" t="s">
        <v>86</v>
      </c>
      <c r="C26" s="8" t="s">
        <v>87</v>
      </c>
      <c r="D26" s="108" t="s">
        <v>70</v>
      </c>
      <c r="E26" s="5">
        <v>22100</v>
      </c>
      <c r="F26" s="6">
        <v>18994508</v>
      </c>
      <c r="G26" s="7">
        <f t="shared" si="0"/>
        <v>7.2564988849441433E-3</v>
      </c>
      <c r="H26" s="80"/>
    </row>
    <row r="27" spans="1:23" x14ac:dyDescent="0.25">
      <c r="A27" s="118" t="s">
        <v>179</v>
      </c>
      <c r="B27" s="118" t="s">
        <v>115</v>
      </c>
      <c r="C27" s="118" t="s">
        <v>116</v>
      </c>
      <c r="D27" s="124" t="s">
        <v>77</v>
      </c>
      <c r="E27" s="5">
        <v>2800</v>
      </c>
      <c r="F27" s="6">
        <v>3137120</v>
      </c>
      <c r="G27" s="7">
        <f t="shared" si="0"/>
        <v>1.1984784118617849E-3</v>
      </c>
      <c r="H27" s="80"/>
    </row>
    <row r="28" spans="1:23" ht="30" x14ac:dyDescent="0.25">
      <c r="A28" s="108" t="s">
        <v>264</v>
      </c>
      <c r="B28" s="108" t="s">
        <v>100</v>
      </c>
      <c r="C28" s="124" t="s">
        <v>101</v>
      </c>
      <c r="D28" s="125" t="s">
        <v>263</v>
      </c>
      <c r="E28" s="5">
        <v>4267</v>
      </c>
      <c r="F28" s="6">
        <v>4055868.84</v>
      </c>
      <c r="G28" s="7">
        <f t="shared" si="0"/>
        <v>1.5494693368704098E-3</v>
      </c>
      <c r="H28" s="80"/>
    </row>
    <row r="29" spans="1:23" x14ac:dyDescent="0.25">
      <c r="A29" s="108" t="s">
        <v>34</v>
      </c>
      <c r="B29" s="108" t="s">
        <v>86</v>
      </c>
      <c r="C29" s="8" t="s">
        <v>87</v>
      </c>
      <c r="D29" s="118" t="s">
        <v>71</v>
      </c>
      <c r="E29" s="5">
        <v>1645</v>
      </c>
      <c r="F29" s="6">
        <v>989154.95</v>
      </c>
      <c r="G29" s="7">
        <f t="shared" si="0"/>
        <v>3.7788827126830447E-4</v>
      </c>
      <c r="H29" s="80"/>
    </row>
    <row r="30" spans="1:23" x14ac:dyDescent="0.25">
      <c r="A30" s="108" t="s">
        <v>189</v>
      </c>
      <c r="B30" s="108" t="s">
        <v>134</v>
      </c>
      <c r="C30" s="108" t="s">
        <v>135</v>
      </c>
      <c r="D30" s="108" t="s">
        <v>75</v>
      </c>
      <c r="E30" s="5">
        <v>950</v>
      </c>
      <c r="F30" s="6">
        <v>847723</v>
      </c>
      <c r="G30" s="7">
        <f t="shared" si="0"/>
        <v>3.2385682241632707E-4</v>
      </c>
      <c r="H30" s="80"/>
    </row>
    <row r="31" spans="1:23" ht="30" x14ac:dyDescent="0.25">
      <c r="A31" s="108" t="s">
        <v>175</v>
      </c>
      <c r="B31" s="108" t="s">
        <v>105</v>
      </c>
      <c r="C31" s="108" t="s">
        <v>106</v>
      </c>
      <c r="D31" s="108" t="s">
        <v>60</v>
      </c>
      <c r="E31" s="5">
        <v>13000</v>
      </c>
      <c r="F31" s="6">
        <v>11528400</v>
      </c>
      <c r="G31" s="7">
        <f t="shared" si="0"/>
        <v>4.4042110353787554E-3</v>
      </c>
      <c r="H31" s="80"/>
    </row>
    <row r="32" spans="1:23" x14ac:dyDescent="0.25">
      <c r="A32" s="108" t="s">
        <v>421</v>
      </c>
      <c r="B32" s="108" t="s">
        <v>86</v>
      </c>
      <c r="C32" s="108" t="s">
        <v>87</v>
      </c>
      <c r="D32" s="108" t="s">
        <v>420</v>
      </c>
      <c r="E32" s="5">
        <v>15000</v>
      </c>
      <c r="F32" s="6">
        <v>14996700</v>
      </c>
      <c r="G32" s="7">
        <f t="shared" si="0"/>
        <v>5.7292106132910536E-3</v>
      </c>
      <c r="H32" s="80"/>
    </row>
    <row r="33" spans="1:8" x14ac:dyDescent="0.25">
      <c r="A33" s="108" t="s">
        <v>247</v>
      </c>
      <c r="B33" s="108" t="s">
        <v>86</v>
      </c>
      <c r="C33" s="108" t="s">
        <v>87</v>
      </c>
      <c r="D33" s="108" t="s">
        <v>246</v>
      </c>
      <c r="E33" s="5">
        <v>150000</v>
      </c>
      <c r="F33" s="6">
        <v>152125500</v>
      </c>
      <c r="G33" s="7">
        <f t="shared" si="0"/>
        <v>5.8116720955424077E-2</v>
      </c>
      <c r="H33" s="80"/>
    </row>
    <row r="34" spans="1:8" x14ac:dyDescent="0.25">
      <c r="A34" s="108" t="s">
        <v>177</v>
      </c>
      <c r="B34" s="108" t="s">
        <v>109</v>
      </c>
      <c r="C34" s="108" t="s">
        <v>110</v>
      </c>
      <c r="D34" s="108" t="s">
        <v>48</v>
      </c>
      <c r="E34" s="5">
        <v>1000</v>
      </c>
      <c r="F34" s="6">
        <v>837400</v>
      </c>
      <c r="G34" s="7">
        <f t="shared" si="0"/>
        <v>3.1991311205598088E-4</v>
      </c>
      <c r="H34" s="80"/>
    </row>
    <row r="35" spans="1:8" ht="30" x14ac:dyDescent="0.25">
      <c r="A35" s="108" t="s">
        <v>185</v>
      </c>
      <c r="B35" s="108" t="s">
        <v>128</v>
      </c>
      <c r="C35" s="108" t="s">
        <v>129</v>
      </c>
      <c r="D35" s="108" t="s">
        <v>76</v>
      </c>
      <c r="E35" s="5">
        <v>4818</v>
      </c>
      <c r="F35" s="6">
        <v>4953385.8</v>
      </c>
      <c r="G35" s="7">
        <f t="shared" si="0"/>
        <v>1.8923490165893295E-3</v>
      </c>
      <c r="H35" s="80"/>
    </row>
    <row r="36" spans="1:8" x14ac:dyDescent="0.25">
      <c r="A36" s="108" t="s">
        <v>37</v>
      </c>
      <c r="B36" s="108" t="s">
        <v>86</v>
      </c>
      <c r="C36" s="108" t="s">
        <v>87</v>
      </c>
      <c r="D36" s="115" t="s">
        <v>55</v>
      </c>
      <c r="E36" s="5">
        <v>25000</v>
      </c>
      <c r="F36" s="6">
        <v>27691484.800000001</v>
      </c>
      <c r="G36" s="7">
        <f t="shared" si="0"/>
        <v>1.0579017291400636E-2</v>
      </c>
      <c r="H36" s="80"/>
    </row>
    <row r="37" spans="1:8" x14ac:dyDescent="0.25">
      <c r="A37" s="124" t="s">
        <v>199</v>
      </c>
      <c r="B37" s="124" t="s">
        <v>202</v>
      </c>
      <c r="C37" s="124" t="s">
        <v>203</v>
      </c>
      <c r="D37" s="124" t="s">
        <v>200</v>
      </c>
      <c r="E37" s="5">
        <v>28702</v>
      </c>
      <c r="F37" s="6">
        <v>18431850.359999999</v>
      </c>
      <c r="G37" s="7">
        <f t="shared" ref="G37:G68" si="1">F37/$F$245</f>
        <v>7.0415459871241357E-3</v>
      </c>
      <c r="H37" s="80"/>
    </row>
    <row r="38" spans="1:8" ht="30" x14ac:dyDescent="0.25">
      <c r="A38" s="108" t="s">
        <v>176</v>
      </c>
      <c r="B38" s="108" t="s">
        <v>107</v>
      </c>
      <c r="C38" s="108" t="s">
        <v>108</v>
      </c>
      <c r="D38" s="108" t="s">
        <v>44</v>
      </c>
      <c r="E38" s="5">
        <v>2492</v>
      </c>
      <c r="F38" s="6">
        <v>2357108.04</v>
      </c>
      <c r="G38" s="7">
        <f t="shared" si="1"/>
        <v>9.0048933428298723E-4</v>
      </c>
      <c r="H38" s="80"/>
    </row>
    <row r="39" spans="1:8" x14ac:dyDescent="0.25">
      <c r="A39" s="108" t="s">
        <v>211</v>
      </c>
      <c r="B39" s="108" t="s">
        <v>157</v>
      </c>
      <c r="C39" s="108" t="s">
        <v>158</v>
      </c>
      <c r="D39" s="108" t="s">
        <v>40</v>
      </c>
      <c r="E39" s="5">
        <v>34156</v>
      </c>
      <c r="F39" s="6">
        <v>27808448.960000001</v>
      </c>
      <c r="G39" s="7">
        <f t="shared" si="1"/>
        <v>1.0623701275666952E-2</v>
      </c>
      <c r="H39" s="80"/>
    </row>
    <row r="40" spans="1:8" ht="30" x14ac:dyDescent="0.25">
      <c r="A40" s="115" t="s">
        <v>260</v>
      </c>
      <c r="B40" s="115" t="s">
        <v>105</v>
      </c>
      <c r="C40" s="115" t="s">
        <v>106</v>
      </c>
      <c r="D40" s="115" t="s">
        <v>259</v>
      </c>
      <c r="E40" s="5">
        <v>9900</v>
      </c>
      <c r="F40" s="6">
        <v>8495091</v>
      </c>
      <c r="G40" s="7">
        <f t="shared" si="1"/>
        <v>3.2453916873761103E-3</v>
      </c>
      <c r="H40" s="80"/>
    </row>
    <row r="41" spans="1:8" x14ac:dyDescent="0.25">
      <c r="A41" s="108" t="s">
        <v>284</v>
      </c>
      <c r="B41" s="108" t="s">
        <v>86</v>
      </c>
      <c r="C41" s="115" t="s">
        <v>87</v>
      </c>
      <c r="D41" s="108" t="s">
        <v>286</v>
      </c>
      <c r="E41" s="5">
        <v>16730</v>
      </c>
      <c r="F41" s="6">
        <v>12508686.4</v>
      </c>
      <c r="G41" s="7">
        <f t="shared" si="1"/>
        <v>4.7787112418871801E-3</v>
      </c>
      <c r="H41" s="80"/>
    </row>
    <row r="42" spans="1:8" x14ac:dyDescent="0.25">
      <c r="A42" s="118" t="s">
        <v>283</v>
      </c>
      <c r="B42" s="118" t="s">
        <v>281</v>
      </c>
      <c r="C42" s="8" t="s">
        <v>282</v>
      </c>
      <c r="D42" s="118" t="s">
        <v>280</v>
      </c>
      <c r="E42" s="5">
        <v>4000</v>
      </c>
      <c r="F42" s="6">
        <v>2708160</v>
      </c>
      <c r="G42" s="7">
        <f t="shared" si="1"/>
        <v>1.0346022134529796E-3</v>
      </c>
      <c r="H42" s="80"/>
    </row>
    <row r="43" spans="1:8" x14ac:dyDescent="0.25">
      <c r="A43" s="124" t="s">
        <v>278</v>
      </c>
      <c r="B43" s="124" t="s">
        <v>277</v>
      </c>
      <c r="C43" s="8" t="s">
        <v>279</v>
      </c>
      <c r="D43" s="124" t="s">
        <v>276</v>
      </c>
      <c r="E43" s="5">
        <v>3033</v>
      </c>
      <c r="F43" s="6">
        <v>3134514.51</v>
      </c>
      <c r="G43" s="7">
        <f t="shared" si="1"/>
        <v>1.1974830328143396E-3</v>
      </c>
      <c r="H43" s="80"/>
    </row>
    <row r="44" spans="1:8" x14ac:dyDescent="0.25">
      <c r="A44" s="108" t="s">
        <v>592</v>
      </c>
      <c r="B44" s="108" t="s">
        <v>148</v>
      </c>
      <c r="C44" s="124" t="s">
        <v>149</v>
      </c>
      <c r="D44" s="108" t="s">
        <v>591</v>
      </c>
      <c r="E44" s="5">
        <v>4400</v>
      </c>
      <c r="F44" s="6">
        <v>4140092</v>
      </c>
      <c r="G44" s="7">
        <f t="shared" si="1"/>
        <v>1.5816452303774422E-3</v>
      </c>
      <c r="H44" s="80"/>
    </row>
    <row r="45" spans="1:8" x14ac:dyDescent="0.25">
      <c r="A45" s="108" t="s">
        <v>293</v>
      </c>
      <c r="B45" s="108" t="s">
        <v>86</v>
      </c>
      <c r="C45" s="121" t="s">
        <v>87</v>
      </c>
      <c r="D45" s="108" t="s">
        <v>292</v>
      </c>
      <c r="E45" s="5">
        <v>15300</v>
      </c>
      <c r="F45" s="6">
        <v>15153996.460000001</v>
      </c>
      <c r="G45" s="7">
        <f t="shared" si="1"/>
        <v>5.7893028034438953E-3</v>
      </c>
      <c r="H45" s="80"/>
    </row>
    <row r="46" spans="1:8" x14ac:dyDescent="0.25">
      <c r="A46" s="108" t="s">
        <v>607</v>
      </c>
      <c r="B46" s="108" t="s">
        <v>573</v>
      </c>
      <c r="C46" s="8" t="s">
        <v>93</v>
      </c>
      <c r="D46" s="108" t="s">
        <v>296</v>
      </c>
      <c r="E46" s="5">
        <v>1015</v>
      </c>
      <c r="F46" s="6">
        <v>914738.3</v>
      </c>
      <c r="G46" s="7">
        <f t="shared" si="1"/>
        <v>3.4945877271291793E-4</v>
      </c>
      <c r="H46" s="80"/>
    </row>
    <row r="47" spans="1:8" x14ac:dyDescent="0.25">
      <c r="A47" s="108" t="s">
        <v>606</v>
      </c>
      <c r="B47" s="108" t="s">
        <v>573</v>
      </c>
      <c r="C47" s="8" t="s">
        <v>93</v>
      </c>
      <c r="D47" s="108" t="s">
        <v>605</v>
      </c>
      <c r="E47" s="5">
        <v>392</v>
      </c>
      <c r="F47" s="6">
        <v>360216.64</v>
      </c>
      <c r="G47" s="7">
        <f t="shared" si="1"/>
        <v>1.3761407489461301E-4</v>
      </c>
      <c r="H47" s="80"/>
    </row>
    <row r="48" spans="1:8" x14ac:dyDescent="0.25">
      <c r="A48" s="108" t="s">
        <v>304</v>
      </c>
      <c r="B48" s="108" t="s">
        <v>277</v>
      </c>
      <c r="C48" s="8" t="s">
        <v>279</v>
      </c>
      <c r="D48" s="108" t="s">
        <v>305</v>
      </c>
      <c r="E48" s="5">
        <v>7500</v>
      </c>
      <c r="F48" s="6">
        <v>7299825</v>
      </c>
      <c r="G48" s="7">
        <f t="shared" si="1"/>
        <v>2.7887625187652861E-3</v>
      </c>
      <c r="H48" s="80"/>
    </row>
    <row r="49" spans="1:8" x14ac:dyDescent="0.25">
      <c r="A49" s="108" t="s">
        <v>306</v>
      </c>
      <c r="B49" s="108" t="s">
        <v>155</v>
      </c>
      <c r="C49" s="124" t="s">
        <v>156</v>
      </c>
      <c r="D49" s="108" t="s">
        <v>307</v>
      </c>
      <c r="E49" s="5">
        <v>24041</v>
      </c>
      <c r="F49" s="6">
        <v>22819957.609999999</v>
      </c>
      <c r="G49" s="7">
        <f t="shared" si="1"/>
        <v>8.7179408359214991E-3</v>
      </c>
      <c r="H49" s="80"/>
    </row>
    <row r="50" spans="1:8" x14ac:dyDescent="0.25">
      <c r="A50" s="108" t="s">
        <v>571</v>
      </c>
      <c r="B50" s="108" t="s">
        <v>134</v>
      </c>
      <c r="C50" s="108" t="s">
        <v>135</v>
      </c>
      <c r="D50" s="108" t="s">
        <v>570</v>
      </c>
      <c r="E50" s="5">
        <v>3000</v>
      </c>
      <c r="F50" s="6">
        <v>2952000</v>
      </c>
      <c r="G50" s="7">
        <f t="shared" si="1"/>
        <v>1.1277567551818194E-3</v>
      </c>
      <c r="H50" s="80"/>
    </row>
    <row r="51" spans="1:8" ht="30" x14ac:dyDescent="0.25">
      <c r="A51" s="118" t="s">
        <v>310</v>
      </c>
      <c r="B51" s="118" t="s">
        <v>144</v>
      </c>
      <c r="C51" s="118" t="s">
        <v>145</v>
      </c>
      <c r="D51" s="118" t="s">
        <v>309</v>
      </c>
      <c r="E51" s="5">
        <v>3000</v>
      </c>
      <c r="F51" s="6">
        <v>2768310</v>
      </c>
      <c r="G51" s="7">
        <f t="shared" si="1"/>
        <v>1.0575814034340728E-3</v>
      </c>
      <c r="H51" s="80"/>
    </row>
    <row r="52" spans="1:8" ht="30" x14ac:dyDescent="0.25">
      <c r="A52" s="108" t="s">
        <v>321</v>
      </c>
      <c r="B52" s="108" t="s">
        <v>117</v>
      </c>
      <c r="C52" s="108" t="s">
        <v>118</v>
      </c>
      <c r="D52" s="108" t="s">
        <v>314</v>
      </c>
      <c r="E52" s="5">
        <v>28223</v>
      </c>
      <c r="F52" s="6">
        <v>28109261.309999999</v>
      </c>
      <c r="G52" s="7">
        <f t="shared" si="1"/>
        <v>1.0738621045231524E-2</v>
      </c>
      <c r="H52" s="80"/>
    </row>
    <row r="53" spans="1:8" x14ac:dyDescent="0.25">
      <c r="A53" s="108" t="s">
        <v>357</v>
      </c>
      <c r="B53" s="108" t="s">
        <v>86</v>
      </c>
      <c r="C53" s="121" t="s">
        <v>87</v>
      </c>
      <c r="D53" s="108" t="s">
        <v>358</v>
      </c>
      <c r="E53" s="5">
        <v>19000</v>
      </c>
      <c r="F53" s="6">
        <v>16743750</v>
      </c>
      <c r="G53" s="7">
        <f t="shared" si="1"/>
        <v>6.3966386075798064E-3</v>
      </c>
      <c r="H53" s="80"/>
    </row>
    <row r="54" spans="1:8" ht="30" x14ac:dyDescent="0.25">
      <c r="A54" s="108" t="s">
        <v>337</v>
      </c>
      <c r="B54" s="108" t="s">
        <v>136</v>
      </c>
      <c r="C54" s="115" t="s">
        <v>137</v>
      </c>
      <c r="D54" s="108" t="s">
        <v>338</v>
      </c>
      <c r="E54" s="5">
        <v>12767</v>
      </c>
      <c r="F54" s="6">
        <v>12647117.869999999</v>
      </c>
      <c r="G54" s="7">
        <f t="shared" si="1"/>
        <v>4.8315964131006783E-3</v>
      </c>
      <c r="H54" s="80"/>
    </row>
    <row r="55" spans="1:8" x14ac:dyDescent="0.25">
      <c r="A55" s="108" t="s">
        <v>335</v>
      </c>
      <c r="B55" s="108" t="s">
        <v>134</v>
      </c>
      <c r="C55" s="108" t="s">
        <v>135</v>
      </c>
      <c r="D55" s="108" t="s">
        <v>336</v>
      </c>
      <c r="E55" s="5">
        <v>11000</v>
      </c>
      <c r="F55" s="6">
        <v>10651850</v>
      </c>
      <c r="G55" s="7">
        <f t="shared" si="1"/>
        <v>4.0693413931854553E-3</v>
      </c>
      <c r="H55" s="80"/>
    </row>
    <row r="56" spans="1:8" x14ac:dyDescent="0.25">
      <c r="A56" s="108" t="s">
        <v>341</v>
      </c>
      <c r="B56" s="108" t="s">
        <v>132</v>
      </c>
      <c r="C56" s="115" t="s">
        <v>133</v>
      </c>
      <c r="D56" s="108" t="s">
        <v>340</v>
      </c>
      <c r="E56" s="5">
        <v>13000</v>
      </c>
      <c r="F56" s="6">
        <v>12130950</v>
      </c>
      <c r="G56" s="7">
        <f t="shared" si="1"/>
        <v>4.6344040681818742E-3</v>
      </c>
      <c r="H56" s="80"/>
    </row>
    <row r="57" spans="1:8" x14ac:dyDescent="0.25">
      <c r="A57" s="108" t="s">
        <v>332</v>
      </c>
      <c r="B57" s="108" t="s">
        <v>333</v>
      </c>
      <c r="C57" s="8" t="s">
        <v>334</v>
      </c>
      <c r="D57" s="108" t="s">
        <v>331</v>
      </c>
      <c r="E57" s="32">
        <v>7000</v>
      </c>
      <c r="F57" s="6">
        <v>6575870</v>
      </c>
      <c r="G57" s="7">
        <f t="shared" si="1"/>
        <v>2.5121889612796313E-3</v>
      </c>
      <c r="H57" s="80"/>
    </row>
    <row r="58" spans="1:8" ht="30" x14ac:dyDescent="0.25">
      <c r="A58" s="108" t="s">
        <v>413</v>
      </c>
      <c r="B58" s="108" t="s">
        <v>96</v>
      </c>
      <c r="C58" s="124" t="s">
        <v>97</v>
      </c>
      <c r="D58" s="108" t="s">
        <v>412</v>
      </c>
      <c r="E58" s="5">
        <v>14500</v>
      </c>
      <c r="F58" s="6">
        <v>14755055</v>
      </c>
      <c r="G58" s="7">
        <f t="shared" si="1"/>
        <v>5.6368946305315991E-3</v>
      </c>
      <c r="H58" s="80"/>
    </row>
    <row r="59" spans="1:8" ht="30" x14ac:dyDescent="0.25">
      <c r="A59" s="108" t="s">
        <v>354</v>
      </c>
      <c r="B59" s="108" t="s">
        <v>117</v>
      </c>
      <c r="C59" s="108" t="s">
        <v>118</v>
      </c>
      <c r="D59" s="108" t="s">
        <v>347</v>
      </c>
      <c r="E59" s="5">
        <v>15000</v>
      </c>
      <c r="F59" s="6">
        <v>15048600</v>
      </c>
      <c r="G59" s="7">
        <f t="shared" si="1"/>
        <v>5.7490380440478077E-3</v>
      </c>
      <c r="H59" s="80"/>
    </row>
    <row r="60" spans="1:8" x14ac:dyDescent="0.25">
      <c r="A60" s="108" t="s">
        <v>348</v>
      </c>
      <c r="B60" s="108" t="s">
        <v>148</v>
      </c>
      <c r="C60" s="108" t="s">
        <v>149</v>
      </c>
      <c r="D60" s="108" t="s">
        <v>349</v>
      </c>
      <c r="E60" s="5">
        <v>18000</v>
      </c>
      <c r="F60" s="6">
        <v>16933500</v>
      </c>
      <c r="G60" s="7">
        <f t="shared" si="1"/>
        <v>6.4691290697396139E-3</v>
      </c>
      <c r="H60" s="80"/>
    </row>
    <row r="61" spans="1:8" ht="30" x14ac:dyDescent="0.25">
      <c r="A61" s="108" t="s">
        <v>368</v>
      </c>
      <c r="B61" s="108" t="s">
        <v>136</v>
      </c>
      <c r="C61" s="115" t="s">
        <v>137</v>
      </c>
      <c r="D61" s="108" t="s">
        <v>367</v>
      </c>
      <c r="E61" s="5">
        <v>20000</v>
      </c>
      <c r="F61" s="6">
        <v>19368400</v>
      </c>
      <c r="G61" s="7">
        <f t="shared" si="1"/>
        <v>7.3993373770540483E-3</v>
      </c>
      <c r="H61" s="80"/>
    </row>
    <row r="62" spans="1:8" x14ac:dyDescent="0.25">
      <c r="A62" s="118" t="s">
        <v>365</v>
      </c>
      <c r="B62" s="118" t="s">
        <v>364</v>
      </c>
      <c r="C62" s="8" t="s">
        <v>366</v>
      </c>
      <c r="D62" s="118" t="s">
        <v>363</v>
      </c>
      <c r="E62" s="32">
        <v>9997</v>
      </c>
      <c r="F62" s="6">
        <v>9963410.0800000001</v>
      </c>
      <c r="G62" s="7">
        <f t="shared" si="1"/>
        <v>3.8063357121838185E-3</v>
      </c>
      <c r="H62" s="80"/>
    </row>
    <row r="63" spans="1:8" x14ac:dyDescent="0.25">
      <c r="A63" s="108" t="s">
        <v>362</v>
      </c>
      <c r="B63" s="108" t="s">
        <v>326</v>
      </c>
      <c r="C63" s="8" t="s">
        <v>325</v>
      </c>
      <c r="D63" s="108" t="s">
        <v>361</v>
      </c>
      <c r="E63" s="5">
        <v>10000</v>
      </c>
      <c r="F63" s="6">
        <v>9993700</v>
      </c>
      <c r="G63" s="7">
        <f t="shared" si="1"/>
        <v>3.8179074133673947E-3</v>
      </c>
      <c r="H63" s="80"/>
    </row>
    <row r="64" spans="1:8" ht="30" x14ac:dyDescent="0.25">
      <c r="A64" s="108" t="s">
        <v>383</v>
      </c>
      <c r="B64" s="108" t="s">
        <v>248</v>
      </c>
      <c r="C64" s="124" t="s">
        <v>147</v>
      </c>
      <c r="D64" s="108" t="s">
        <v>382</v>
      </c>
      <c r="E64" s="5">
        <v>14500</v>
      </c>
      <c r="F64" s="6">
        <v>13338435.16</v>
      </c>
      <c r="G64" s="7">
        <f t="shared" si="1"/>
        <v>5.0957013398525378E-3</v>
      </c>
      <c r="H64" s="80"/>
    </row>
    <row r="65" spans="1:8" ht="30" x14ac:dyDescent="0.25">
      <c r="A65" s="108" t="s">
        <v>377</v>
      </c>
      <c r="B65" s="108" t="s">
        <v>105</v>
      </c>
      <c r="C65" s="118" t="s">
        <v>106</v>
      </c>
      <c r="D65" s="108" t="s">
        <v>376</v>
      </c>
      <c r="E65" s="5">
        <v>65543</v>
      </c>
      <c r="F65" s="6">
        <v>64266877.789999999</v>
      </c>
      <c r="G65" s="7">
        <f t="shared" si="1"/>
        <v>2.4551966653833652E-2</v>
      </c>
      <c r="H65" s="80"/>
    </row>
    <row r="66" spans="1:8" x14ac:dyDescent="0.25">
      <c r="A66" s="121" t="s">
        <v>385</v>
      </c>
      <c r="B66" s="121" t="s">
        <v>121</v>
      </c>
      <c r="C66" s="121" t="s">
        <v>122</v>
      </c>
      <c r="D66" s="121" t="s">
        <v>384</v>
      </c>
      <c r="E66" s="5">
        <v>8709</v>
      </c>
      <c r="F66" s="6">
        <v>8841202.6199999992</v>
      </c>
      <c r="G66" s="7">
        <f t="shared" si="1"/>
        <v>3.3776172014350269E-3</v>
      </c>
      <c r="H66" s="80"/>
    </row>
    <row r="67" spans="1:8" ht="30" x14ac:dyDescent="0.25">
      <c r="A67" s="124" t="s">
        <v>488</v>
      </c>
      <c r="B67" s="124" t="s">
        <v>100</v>
      </c>
      <c r="C67" s="124" t="s">
        <v>101</v>
      </c>
      <c r="D67" s="125" t="s">
        <v>487</v>
      </c>
      <c r="E67" s="5">
        <v>1178</v>
      </c>
      <c r="F67" s="6">
        <v>1170955.56</v>
      </c>
      <c r="G67" s="7">
        <f t="shared" si="1"/>
        <v>4.4734181666927856E-4</v>
      </c>
      <c r="H67" s="80"/>
    </row>
    <row r="68" spans="1:8" x14ac:dyDescent="0.25">
      <c r="A68" s="108" t="s">
        <v>390</v>
      </c>
      <c r="B68" s="108" t="s">
        <v>155</v>
      </c>
      <c r="C68" s="115" t="s">
        <v>156</v>
      </c>
      <c r="D68" s="108" t="s">
        <v>386</v>
      </c>
      <c r="E68" s="5">
        <v>10200</v>
      </c>
      <c r="F68" s="6">
        <v>9794142</v>
      </c>
      <c r="G68" s="7">
        <f t="shared" si="1"/>
        <v>3.7416699870291242E-3</v>
      </c>
      <c r="H68" s="80"/>
    </row>
    <row r="69" spans="1:8" ht="30" x14ac:dyDescent="0.25">
      <c r="A69" s="121" t="s">
        <v>399</v>
      </c>
      <c r="B69" s="121" t="s">
        <v>248</v>
      </c>
      <c r="C69" s="121" t="s">
        <v>147</v>
      </c>
      <c r="D69" s="124" t="s">
        <v>398</v>
      </c>
      <c r="E69" s="5">
        <v>30000</v>
      </c>
      <c r="F69" s="6">
        <v>25969800</v>
      </c>
      <c r="G69" s="7">
        <f t="shared" ref="G69:G100" si="2">F69/$F$245</f>
        <v>9.9212796005151808E-3</v>
      </c>
      <c r="H69" s="80"/>
    </row>
    <row r="70" spans="1:8" ht="30" x14ac:dyDescent="0.25">
      <c r="A70" s="108" t="s">
        <v>403</v>
      </c>
      <c r="B70" s="108" t="s">
        <v>248</v>
      </c>
      <c r="C70" s="115" t="s">
        <v>147</v>
      </c>
      <c r="D70" s="121" t="s">
        <v>402</v>
      </c>
      <c r="E70" s="5">
        <v>7000</v>
      </c>
      <c r="F70" s="6">
        <v>6217470</v>
      </c>
      <c r="G70" s="7">
        <f t="shared" si="2"/>
        <v>2.3752688999459032E-3</v>
      </c>
      <c r="H70" s="80"/>
    </row>
    <row r="71" spans="1:8" x14ac:dyDescent="0.25">
      <c r="A71" s="108" t="s">
        <v>447</v>
      </c>
      <c r="B71" s="108" t="s">
        <v>155</v>
      </c>
      <c r="C71" s="108" t="s">
        <v>156</v>
      </c>
      <c r="D71" s="108" t="s">
        <v>439</v>
      </c>
      <c r="E71" s="5">
        <v>19216</v>
      </c>
      <c r="F71" s="6">
        <v>19300550.399999999</v>
      </c>
      <c r="G71" s="7">
        <f t="shared" si="2"/>
        <v>7.3734166979428067E-3</v>
      </c>
      <c r="H71" s="80"/>
    </row>
    <row r="72" spans="1:8" x14ac:dyDescent="0.25">
      <c r="A72" s="108" t="s">
        <v>407</v>
      </c>
      <c r="B72" s="108" t="s">
        <v>125</v>
      </c>
      <c r="C72" s="108" t="s">
        <v>126</v>
      </c>
      <c r="D72" s="118" t="s">
        <v>406</v>
      </c>
      <c r="E72" s="5">
        <v>1019</v>
      </c>
      <c r="F72" s="6">
        <v>997325.87</v>
      </c>
      <c r="G72" s="7">
        <f t="shared" si="2"/>
        <v>3.8100981944786077E-4</v>
      </c>
      <c r="H72" s="80"/>
    </row>
    <row r="73" spans="1:8" x14ac:dyDescent="0.25">
      <c r="A73" s="108" t="s">
        <v>410</v>
      </c>
      <c r="B73" s="108" t="s">
        <v>134</v>
      </c>
      <c r="C73" s="108" t="s">
        <v>135</v>
      </c>
      <c r="D73" s="108" t="s">
        <v>409</v>
      </c>
      <c r="E73" s="5">
        <v>888</v>
      </c>
      <c r="F73" s="6">
        <v>899908.08</v>
      </c>
      <c r="G73" s="7">
        <f t="shared" si="2"/>
        <v>3.437931626906169E-4</v>
      </c>
      <c r="H73" s="80"/>
    </row>
    <row r="74" spans="1:8" x14ac:dyDescent="0.25">
      <c r="A74" s="118" t="s">
        <v>538</v>
      </c>
      <c r="B74" s="118" t="s">
        <v>86</v>
      </c>
      <c r="C74" s="118" t="s">
        <v>87</v>
      </c>
      <c r="D74" s="118" t="s">
        <v>535</v>
      </c>
      <c r="E74" s="5">
        <v>123600</v>
      </c>
      <c r="F74" s="6">
        <v>111322812</v>
      </c>
      <c r="G74" s="7">
        <f t="shared" si="2"/>
        <v>4.2528812072776326E-2</v>
      </c>
      <c r="H74" s="80"/>
    </row>
    <row r="75" spans="1:8" x14ac:dyDescent="0.25">
      <c r="A75" s="108" t="s">
        <v>537</v>
      </c>
      <c r="B75" s="108" t="s">
        <v>86</v>
      </c>
      <c r="C75" s="108" t="s">
        <v>87</v>
      </c>
      <c r="D75" s="108" t="s">
        <v>519</v>
      </c>
      <c r="E75" s="5">
        <v>162322</v>
      </c>
      <c r="F75" s="6">
        <v>143353051.08000001</v>
      </c>
      <c r="G75" s="7">
        <f t="shared" si="2"/>
        <v>5.4765369827708139E-2</v>
      </c>
      <c r="H75" s="80"/>
    </row>
    <row r="76" spans="1:8" x14ac:dyDescent="0.25">
      <c r="A76" s="108" t="s">
        <v>553</v>
      </c>
      <c r="B76" s="108" t="s">
        <v>86</v>
      </c>
      <c r="C76" s="115" t="s">
        <v>87</v>
      </c>
      <c r="D76" s="108" t="s">
        <v>552</v>
      </c>
      <c r="E76" s="5">
        <v>37250</v>
      </c>
      <c r="F76" s="6">
        <v>33542135</v>
      </c>
      <c r="G76" s="7">
        <f t="shared" si="2"/>
        <v>1.2814149501853164E-2</v>
      </c>
      <c r="H76" s="80"/>
    </row>
    <row r="77" spans="1:8" x14ac:dyDescent="0.25">
      <c r="A77" s="108" t="s">
        <v>536</v>
      </c>
      <c r="B77" s="108" t="s">
        <v>86</v>
      </c>
      <c r="C77" s="115" t="s">
        <v>87</v>
      </c>
      <c r="D77" s="108" t="s">
        <v>534</v>
      </c>
      <c r="E77" s="5">
        <v>79200</v>
      </c>
      <c r="F77" s="6">
        <v>69475824</v>
      </c>
      <c r="G77" s="7">
        <f t="shared" si="2"/>
        <v>2.6541947777040369E-2</v>
      </c>
      <c r="H77" s="80"/>
    </row>
    <row r="78" spans="1:8" x14ac:dyDescent="0.25">
      <c r="A78" s="108" t="s">
        <v>415</v>
      </c>
      <c r="B78" s="108" t="s">
        <v>134</v>
      </c>
      <c r="C78" s="108" t="s">
        <v>135</v>
      </c>
      <c r="D78" s="108" t="s">
        <v>414</v>
      </c>
      <c r="E78" s="5">
        <v>10000</v>
      </c>
      <c r="F78" s="6">
        <v>10084100</v>
      </c>
      <c r="G78" s="7">
        <f t="shared" si="2"/>
        <v>3.8524430538377321E-3</v>
      </c>
      <c r="H78" s="80"/>
    </row>
    <row r="79" spans="1:8" x14ac:dyDescent="0.25">
      <c r="A79" s="115" t="s">
        <v>417</v>
      </c>
      <c r="B79" s="115" t="s">
        <v>94</v>
      </c>
      <c r="C79" s="8" t="s">
        <v>95</v>
      </c>
      <c r="D79" s="115" t="s">
        <v>416</v>
      </c>
      <c r="E79" s="5">
        <v>20000</v>
      </c>
      <c r="F79" s="6">
        <v>19204600</v>
      </c>
      <c r="G79" s="7">
        <f t="shared" si="2"/>
        <v>7.3367606302726183E-3</v>
      </c>
      <c r="H79" s="80"/>
    </row>
    <row r="80" spans="1:8" x14ac:dyDescent="0.25">
      <c r="A80" s="108" t="s">
        <v>470</v>
      </c>
      <c r="B80" s="108" t="s">
        <v>134</v>
      </c>
      <c r="C80" s="108" t="s">
        <v>135</v>
      </c>
      <c r="D80" s="108" t="s">
        <v>469</v>
      </c>
      <c r="E80" s="5">
        <v>117</v>
      </c>
      <c r="F80" s="6">
        <v>118539.72</v>
      </c>
      <c r="G80" s="7">
        <f t="shared" si="2"/>
        <v>4.5285897692195607E-5</v>
      </c>
      <c r="H80" s="80"/>
    </row>
    <row r="81" spans="1:8" ht="30" x14ac:dyDescent="0.25">
      <c r="A81" s="108" t="s">
        <v>426</v>
      </c>
      <c r="B81" s="108" t="s">
        <v>427</v>
      </c>
      <c r="C81" s="8" t="s">
        <v>428</v>
      </c>
      <c r="D81" s="115" t="s">
        <v>425</v>
      </c>
      <c r="E81" s="32">
        <v>15725</v>
      </c>
      <c r="F81" s="6">
        <v>14638717</v>
      </c>
      <c r="G81" s="7">
        <f t="shared" si="2"/>
        <v>5.592449859059938E-3</v>
      </c>
      <c r="H81" s="80"/>
    </row>
    <row r="82" spans="1:8" x14ac:dyDescent="0.25">
      <c r="A82" s="108" t="s">
        <v>434</v>
      </c>
      <c r="B82" s="108" t="s">
        <v>435</v>
      </c>
      <c r="C82" s="8" t="s">
        <v>436</v>
      </c>
      <c r="D82" s="108" t="s">
        <v>433</v>
      </c>
      <c r="E82" s="5">
        <v>10000</v>
      </c>
      <c r="F82" s="6">
        <v>9965200</v>
      </c>
      <c r="G82" s="7">
        <f t="shared" si="2"/>
        <v>3.807019517865131E-3</v>
      </c>
      <c r="H82" s="80"/>
    </row>
    <row r="83" spans="1:8" ht="30" x14ac:dyDescent="0.25">
      <c r="A83" s="108" t="s">
        <v>446</v>
      </c>
      <c r="B83" s="108" t="s">
        <v>100</v>
      </c>
      <c r="C83" s="124" t="s">
        <v>101</v>
      </c>
      <c r="D83" s="125" t="s">
        <v>442</v>
      </c>
      <c r="E83" s="5">
        <v>10000</v>
      </c>
      <c r="F83" s="6">
        <v>10353000</v>
      </c>
      <c r="G83" s="7">
        <f t="shared" si="2"/>
        <v>3.9551713029801414E-3</v>
      </c>
      <c r="H83" s="80"/>
    </row>
    <row r="84" spans="1:8" ht="30" x14ac:dyDescent="0.25">
      <c r="A84" s="108" t="s">
        <v>444</v>
      </c>
      <c r="B84" s="108" t="s">
        <v>448</v>
      </c>
      <c r="C84" s="8" t="s">
        <v>372</v>
      </c>
      <c r="D84" s="108" t="s">
        <v>443</v>
      </c>
      <c r="E84" s="5">
        <v>51840</v>
      </c>
      <c r="F84" s="6">
        <v>51855552</v>
      </c>
      <c r="G84" s="7">
        <f t="shared" si="2"/>
        <v>1.9810450224147055E-2</v>
      </c>
      <c r="H84" s="80"/>
    </row>
    <row r="85" spans="1:8" x14ac:dyDescent="0.25">
      <c r="A85" s="108" t="s">
        <v>453</v>
      </c>
      <c r="B85" s="108" t="s">
        <v>125</v>
      </c>
      <c r="C85" s="121" t="s">
        <v>126</v>
      </c>
      <c r="D85" s="124" t="s">
        <v>452</v>
      </c>
      <c r="E85" s="5">
        <v>220</v>
      </c>
      <c r="F85" s="6">
        <v>220554.4</v>
      </c>
      <c r="G85" s="7">
        <f t="shared" si="2"/>
        <v>8.4258710868927191E-5</v>
      </c>
      <c r="H85" s="80"/>
    </row>
    <row r="86" spans="1:8" ht="30" x14ac:dyDescent="0.25">
      <c r="A86" s="108" t="s">
        <v>454</v>
      </c>
      <c r="B86" s="108" t="s">
        <v>455</v>
      </c>
      <c r="C86" s="8" t="s">
        <v>145</v>
      </c>
      <c r="D86" s="121" t="s">
        <v>450</v>
      </c>
      <c r="E86" s="5">
        <v>21917</v>
      </c>
      <c r="F86" s="6">
        <v>21609066.149999999</v>
      </c>
      <c r="G86" s="7">
        <f t="shared" si="2"/>
        <v>8.2553422506210332E-3</v>
      </c>
      <c r="H86" s="80"/>
    </row>
    <row r="87" spans="1:8" x14ac:dyDescent="0.25">
      <c r="A87" s="115" t="s">
        <v>456</v>
      </c>
      <c r="B87" s="115" t="s">
        <v>134</v>
      </c>
      <c r="C87" s="121" t="s">
        <v>135</v>
      </c>
      <c r="D87" s="115" t="s">
        <v>457</v>
      </c>
      <c r="E87" s="5">
        <v>3000</v>
      </c>
      <c r="F87" s="6">
        <v>3137190</v>
      </c>
      <c r="G87" s="7">
        <f t="shared" si="2"/>
        <v>1.1985051540612643E-3</v>
      </c>
      <c r="H87" s="80"/>
    </row>
    <row r="88" spans="1:8" x14ac:dyDescent="0.25">
      <c r="A88" s="108" t="s">
        <v>459</v>
      </c>
      <c r="B88" s="108" t="s">
        <v>121</v>
      </c>
      <c r="C88" s="124" t="s">
        <v>122</v>
      </c>
      <c r="D88" s="108" t="s">
        <v>458</v>
      </c>
      <c r="E88" s="5">
        <v>1041</v>
      </c>
      <c r="F88" s="6">
        <v>1028299.8</v>
      </c>
      <c r="G88" s="7">
        <f t="shared" si="2"/>
        <v>3.9284283394380552E-4</v>
      </c>
      <c r="H88" s="80"/>
    </row>
    <row r="89" spans="1:8" x14ac:dyDescent="0.25">
      <c r="A89" s="124" t="s">
        <v>490</v>
      </c>
      <c r="B89" s="124" t="s">
        <v>94</v>
      </c>
      <c r="C89" s="8" t="s">
        <v>95</v>
      </c>
      <c r="D89" s="124" t="s">
        <v>489</v>
      </c>
      <c r="E89" s="5">
        <v>798</v>
      </c>
      <c r="F89" s="6">
        <v>777611.1</v>
      </c>
      <c r="G89" s="7">
        <f t="shared" si="2"/>
        <v>2.9707187362105868E-4</v>
      </c>
      <c r="H89" s="80"/>
    </row>
    <row r="90" spans="1:8" ht="30" x14ac:dyDescent="0.25">
      <c r="A90" s="108" t="s">
        <v>471</v>
      </c>
      <c r="B90" s="108" t="s">
        <v>464</v>
      </c>
      <c r="C90" s="8" t="s">
        <v>465</v>
      </c>
      <c r="D90" s="118" t="s">
        <v>461</v>
      </c>
      <c r="E90" s="5">
        <v>10750</v>
      </c>
      <c r="F90" s="6">
        <v>10743120</v>
      </c>
      <c r="G90" s="7">
        <f t="shared" si="2"/>
        <v>4.1042094009921771E-3</v>
      </c>
      <c r="H90" s="80"/>
    </row>
    <row r="91" spans="1:8" x14ac:dyDescent="0.25">
      <c r="A91" s="108" t="s">
        <v>466</v>
      </c>
      <c r="B91" s="108" t="s">
        <v>134</v>
      </c>
      <c r="C91" s="118" t="s">
        <v>135</v>
      </c>
      <c r="D91" s="108" t="s">
        <v>462</v>
      </c>
      <c r="E91" s="5">
        <v>10000</v>
      </c>
      <c r="F91" s="6">
        <v>9946300</v>
      </c>
      <c r="G91" s="7">
        <f t="shared" si="2"/>
        <v>3.7997991240057353E-3</v>
      </c>
      <c r="H91" s="80"/>
    </row>
    <row r="92" spans="1:8" x14ac:dyDescent="0.25">
      <c r="A92" s="108" t="s">
        <v>472</v>
      </c>
      <c r="B92" s="108" t="s">
        <v>468</v>
      </c>
      <c r="C92" s="8" t="s">
        <v>344</v>
      </c>
      <c r="D92" s="108" t="s">
        <v>467</v>
      </c>
      <c r="E92" s="5">
        <v>6000</v>
      </c>
      <c r="F92" s="6">
        <v>6031620</v>
      </c>
      <c r="G92" s="7">
        <f t="shared" si="2"/>
        <v>2.3042683603285113E-3</v>
      </c>
      <c r="H92" s="80"/>
    </row>
    <row r="93" spans="1:8" ht="30" x14ac:dyDescent="0.25">
      <c r="A93" s="108" t="s">
        <v>476</v>
      </c>
      <c r="B93" s="108" t="s">
        <v>105</v>
      </c>
      <c r="C93" s="124" t="s">
        <v>106</v>
      </c>
      <c r="D93" s="108" t="s">
        <v>475</v>
      </c>
      <c r="E93" s="5">
        <v>12995</v>
      </c>
      <c r="F93" s="6">
        <v>13257758.9</v>
      </c>
      <c r="G93" s="7">
        <f t="shared" si="2"/>
        <v>5.0648804735931195E-3</v>
      </c>
      <c r="H93" s="80"/>
    </row>
    <row r="94" spans="1:8" x14ac:dyDescent="0.25">
      <c r="A94" s="108" t="s">
        <v>478</v>
      </c>
      <c r="B94" s="108" t="s">
        <v>333</v>
      </c>
      <c r="C94" s="8" t="s">
        <v>334</v>
      </c>
      <c r="D94" s="108" t="s">
        <v>477</v>
      </c>
      <c r="E94" s="32">
        <v>6000</v>
      </c>
      <c r="F94" s="6">
        <v>5396220</v>
      </c>
      <c r="G94" s="7">
        <f t="shared" si="2"/>
        <v>2.061525595341205E-3</v>
      </c>
      <c r="H94" s="80"/>
    </row>
    <row r="95" spans="1:8" x14ac:dyDescent="0.25">
      <c r="A95" s="108" t="s">
        <v>481</v>
      </c>
      <c r="B95" s="108" t="s">
        <v>480</v>
      </c>
      <c r="C95" s="8" t="s">
        <v>482</v>
      </c>
      <c r="D95" s="108" t="s">
        <v>479</v>
      </c>
      <c r="E95" s="5">
        <v>15900</v>
      </c>
      <c r="F95" s="6">
        <v>15800148</v>
      </c>
      <c r="G95" s="7">
        <f t="shared" si="2"/>
        <v>6.0361529945367597E-3</v>
      </c>
      <c r="H95" s="80"/>
    </row>
    <row r="96" spans="1:8" x14ac:dyDescent="0.25">
      <c r="A96" s="108" t="s">
        <v>484</v>
      </c>
      <c r="B96" s="108" t="s">
        <v>140</v>
      </c>
      <c r="C96" s="121" t="s">
        <v>141</v>
      </c>
      <c r="D96" s="115" t="s">
        <v>483</v>
      </c>
      <c r="E96" s="5">
        <v>21000</v>
      </c>
      <c r="F96" s="6">
        <v>20979420</v>
      </c>
      <c r="G96" s="7">
        <f t="shared" si="2"/>
        <v>8.0147976371262083E-3</v>
      </c>
      <c r="H96" s="80"/>
    </row>
    <row r="97" spans="1:8" ht="30" x14ac:dyDescent="0.25">
      <c r="A97" s="108" t="s">
        <v>497</v>
      </c>
      <c r="B97" s="108" t="s">
        <v>455</v>
      </c>
      <c r="C97" s="8" t="s">
        <v>145</v>
      </c>
      <c r="D97" s="108" t="s">
        <v>491</v>
      </c>
      <c r="E97" s="5">
        <v>10000</v>
      </c>
      <c r="F97" s="6">
        <v>9909800</v>
      </c>
      <c r="G97" s="7">
        <f t="shared" si="2"/>
        <v>3.7858549771344154E-3</v>
      </c>
      <c r="H97" s="80"/>
    </row>
    <row r="98" spans="1:8" ht="30" x14ac:dyDescent="0.25">
      <c r="A98" s="108" t="s">
        <v>494</v>
      </c>
      <c r="B98" s="108" t="s">
        <v>136</v>
      </c>
      <c r="C98" s="8" t="s">
        <v>137</v>
      </c>
      <c r="D98" s="108" t="s">
        <v>493</v>
      </c>
      <c r="E98" s="5">
        <v>18857</v>
      </c>
      <c r="F98" s="6">
        <v>19127220.809999999</v>
      </c>
      <c r="G98" s="7">
        <f t="shared" si="2"/>
        <v>7.3071993483508711E-3</v>
      </c>
      <c r="H98" s="80"/>
    </row>
    <row r="99" spans="1:8" x14ac:dyDescent="0.25">
      <c r="A99" s="108" t="s">
        <v>499</v>
      </c>
      <c r="B99" s="108" t="s">
        <v>111</v>
      </c>
      <c r="C99" s="121" t="s">
        <v>112</v>
      </c>
      <c r="D99" s="108" t="s">
        <v>498</v>
      </c>
      <c r="E99" s="5">
        <v>5000</v>
      </c>
      <c r="F99" s="6">
        <v>5059800</v>
      </c>
      <c r="G99" s="7">
        <f t="shared" si="2"/>
        <v>1.9330025846439601E-3</v>
      </c>
      <c r="H99" s="80"/>
    </row>
    <row r="100" spans="1:8" x14ac:dyDescent="0.25">
      <c r="A100" s="108" t="s">
        <v>506</v>
      </c>
      <c r="B100" s="108" t="s">
        <v>515</v>
      </c>
      <c r="C100" s="8" t="s">
        <v>516</v>
      </c>
      <c r="D100" s="108" t="s">
        <v>507</v>
      </c>
      <c r="E100" s="5">
        <v>5530</v>
      </c>
      <c r="F100" s="6">
        <v>5724766.5999999996</v>
      </c>
      <c r="G100" s="7">
        <f t="shared" si="2"/>
        <v>2.1870407198473093E-3</v>
      </c>
      <c r="H100" s="80"/>
    </row>
    <row r="101" spans="1:8" ht="30" x14ac:dyDescent="0.25">
      <c r="A101" s="108" t="s">
        <v>517</v>
      </c>
      <c r="B101" s="108" t="s">
        <v>448</v>
      </c>
      <c r="C101" s="8" t="s">
        <v>518</v>
      </c>
      <c r="D101" s="108" t="s">
        <v>509</v>
      </c>
      <c r="E101" s="5">
        <v>21000</v>
      </c>
      <c r="F101" s="6">
        <v>23360400</v>
      </c>
      <c r="G101" s="7"/>
      <c r="H101" s="80"/>
    </row>
    <row r="102" spans="1:8" x14ac:dyDescent="0.25">
      <c r="A102" s="108" t="s">
        <v>533</v>
      </c>
      <c r="B102" s="108" t="s">
        <v>134</v>
      </c>
      <c r="C102" s="121" t="s">
        <v>135</v>
      </c>
      <c r="D102" s="108" t="s">
        <v>532</v>
      </c>
      <c r="E102" s="5">
        <v>18000</v>
      </c>
      <c r="F102" s="6">
        <v>19008360</v>
      </c>
      <c r="G102" s="7">
        <f t="shared" ref="G102:G127" si="3">F102/$F$245</f>
        <v>7.2617907841896643E-3</v>
      </c>
      <c r="H102" s="80"/>
    </row>
    <row r="103" spans="1:8" ht="30" x14ac:dyDescent="0.25">
      <c r="A103" s="124" t="s">
        <v>544</v>
      </c>
      <c r="B103" s="124" t="s">
        <v>455</v>
      </c>
      <c r="C103" s="8" t="s">
        <v>145</v>
      </c>
      <c r="D103" s="124" t="s">
        <v>530</v>
      </c>
      <c r="E103" s="5">
        <v>8826</v>
      </c>
      <c r="F103" s="6">
        <v>9248324.0999999996</v>
      </c>
      <c r="G103" s="7">
        <f t="shared" si="3"/>
        <v>3.5331503990128116E-3</v>
      </c>
      <c r="H103" s="80"/>
    </row>
    <row r="104" spans="1:8" ht="30" x14ac:dyDescent="0.25">
      <c r="A104" s="121" t="s">
        <v>529</v>
      </c>
      <c r="B104" s="121" t="s">
        <v>427</v>
      </c>
      <c r="C104" s="8" t="s">
        <v>428</v>
      </c>
      <c r="D104" s="121" t="s">
        <v>528</v>
      </c>
      <c r="E104" s="32">
        <v>30000</v>
      </c>
      <c r="F104" s="6">
        <v>31836000</v>
      </c>
      <c r="G104" s="7">
        <f t="shared" si="3"/>
        <v>1.2162352323160028E-2</v>
      </c>
      <c r="H104" s="80"/>
    </row>
    <row r="105" spans="1:8" x14ac:dyDescent="0.25">
      <c r="A105" s="108" t="s">
        <v>527</v>
      </c>
      <c r="B105" s="108" t="s">
        <v>155</v>
      </c>
      <c r="C105" s="8" t="s">
        <v>156</v>
      </c>
      <c r="D105" s="108" t="s">
        <v>526</v>
      </c>
      <c r="E105" s="5">
        <v>34800</v>
      </c>
      <c r="F105" s="6">
        <v>35788320</v>
      </c>
      <c r="G105" s="7">
        <f t="shared" si="3"/>
        <v>1.3672262749528662E-2</v>
      </c>
      <c r="H105" s="80"/>
    </row>
    <row r="106" spans="1:8" x14ac:dyDescent="0.25">
      <c r="A106" s="108" t="s">
        <v>525</v>
      </c>
      <c r="B106" s="108" t="s">
        <v>480</v>
      </c>
      <c r="C106" s="8" t="s">
        <v>482</v>
      </c>
      <c r="D106" s="108" t="s">
        <v>524</v>
      </c>
      <c r="E106" s="5">
        <v>3700</v>
      </c>
      <c r="F106" s="6">
        <v>3890513</v>
      </c>
      <c r="G106" s="7">
        <f t="shared" si="3"/>
        <v>1.4862982103227256E-3</v>
      </c>
      <c r="H106" s="80"/>
    </row>
    <row r="107" spans="1:8" x14ac:dyDescent="0.25">
      <c r="A107" s="124" t="s">
        <v>546</v>
      </c>
      <c r="B107" s="124" t="s">
        <v>125</v>
      </c>
      <c r="C107" s="124" t="s">
        <v>126</v>
      </c>
      <c r="D107" s="124" t="s">
        <v>545</v>
      </c>
      <c r="E107" s="5">
        <v>22955</v>
      </c>
      <c r="F107" s="6">
        <v>23949640.149999999</v>
      </c>
      <c r="G107" s="7">
        <f t="shared" si="3"/>
        <v>9.1495150621057654E-3</v>
      </c>
      <c r="H107" s="80"/>
    </row>
    <row r="108" spans="1:8" ht="30" x14ac:dyDescent="0.25">
      <c r="A108" s="108" t="s">
        <v>521</v>
      </c>
      <c r="B108" s="108" t="s">
        <v>105</v>
      </c>
      <c r="C108" s="124" t="s">
        <v>106</v>
      </c>
      <c r="D108" s="108" t="s">
        <v>520</v>
      </c>
      <c r="E108" s="5">
        <v>12000</v>
      </c>
      <c r="F108" s="6">
        <v>13459920</v>
      </c>
      <c r="G108" s="7">
        <f t="shared" si="3"/>
        <v>5.1421123659237383E-3</v>
      </c>
      <c r="H108" s="80"/>
    </row>
    <row r="109" spans="1:8" ht="30" x14ac:dyDescent="0.25">
      <c r="A109" s="108" t="s">
        <v>551</v>
      </c>
      <c r="B109" s="108" t="s">
        <v>248</v>
      </c>
      <c r="C109" s="124" t="s">
        <v>147</v>
      </c>
      <c r="D109" s="108" t="s">
        <v>550</v>
      </c>
      <c r="E109" s="5">
        <v>5000</v>
      </c>
      <c r="F109" s="6">
        <v>5196700</v>
      </c>
      <c r="G109" s="7">
        <f t="shared" si="3"/>
        <v>1.9853026861969378E-3</v>
      </c>
      <c r="H109" s="80"/>
    </row>
    <row r="110" spans="1:8" ht="30" x14ac:dyDescent="0.25">
      <c r="A110" s="108" t="s">
        <v>568</v>
      </c>
      <c r="B110" s="108" t="s">
        <v>105</v>
      </c>
      <c r="C110" s="124" t="s">
        <v>106</v>
      </c>
      <c r="D110" s="108" t="s">
        <v>567</v>
      </c>
      <c r="E110" s="5">
        <v>5487</v>
      </c>
      <c r="F110" s="6">
        <v>6163492.2300000004</v>
      </c>
      <c r="G110" s="7">
        <f t="shared" si="3"/>
        <v>2.3546476957632644E-3</v>
      </c>
      <c r="H110" s="80"/>
    </row>
    <row r="111" spans="1:8" x14ac:dyDescent="0.25">
      <c r="A111" s="108" t="s">
        <v>566</v>
      </c>
      <c r="B111" s="108" t="s">
        <v>125</v>
      </c>
      <c r="C111" s="124" t="s">
        <v>126</v>
      </c>
      <c r="D111" s="108" t="s">
        <v>565</v>
      </c>
      <c r="E111" s="5">
        <v>12000</v>
      </c>
      <c r="F111" s="6">
        <v>12573720</v>
      </c>
      <c r="G111" s="7">
        <f t="shared" si="3"/>
        <v>4.8035561205165131E-3</v>
      </c>
      <c r="H111" s="80"/>
    </row>
    <row r="112" spans="1:8" x14ac:dyDescent="0.25">
      <c r="A112" s="108" t="s">
        <v>563</v>
      </c>
      <c r="B112" s="108" t="s">
        <v>562</v>
      </c>
      <c r="C112" s="8" t="s">
        <v>564</v>
      </c>
      <c r="D112" s="108" t="s">
        <v>561</v>
      </c>
      <c r="E112" s="5">
        <v>2000</v>
      </c>
      <c r="F112" s="6">
        <v>2040460</v>
      </c>
      <c r="G112" s="7">
        <f t="shared" si="3"/>
        <v>7.7951983356310819E-4</v>
      </c>
      <c r="H112" s="80"/>
    </row>
    <row r="113" spans="1:8" ht="30" x14ac:dyDescent="0.25">
      <c r="A113" s="108" t="s">
        <v>558</v>
      </c>
      <c r="B113" s="108" t="s">
        <v>559</v>
      </c>
      <c r="C113" s="8" t="s">
        <v>560</v>
      </c>
      <c r="D113" s="108" t="s">
        <v>557</v>
      </c>
      <c r="E113" s="5">
        <v>2600</v>
      </c>
      <c r="F113" s="6">
        <v>2700932</v>
      </c>
      <c r="G113" s="7">
        <f t="shared" si="3"/>
        <v>1.0318408903410372E-3</v>
      </c>
      <c r="H113" s="80"/>
    </row>
    <row r="114" spans="1:8" ht="30" x14ac:dyDescent="0.25">
      <c r="A114" s="108" t="s">
        <v>549</v>
      </c>
      <c r="B114" s="108" t="s">
        <v>105</v>
      </c>
      <c r="C114" s="118" t="s">
        <v>106</v>
      </c>
      <c r="D114" s="108" t="s">
        <v>548</v>
      </c>
      <c r="E114" s="5">
        <v>11500</v>
      </c>
      <c r="F114" s="6">
        <v>12228755</v>
      </c>
      <c r="G114" s="7">
        <f t="shared" si="3"/>
        <v>4.6717686513256945E-3</v>
      </c>
      <c r="H114" s="80"/>
    </row>
    <row r="115" spans="1:8" x14ac:dyDescent="0.25">
      <c r="A115" s="121" t="s">
        <v>590</v>
      </c>
      <c r="B115" s="121" t="s">
        <v>155</v>
      </c>
      <c r="C115" s="121" t="s">
        <v>156</v>
      </c>
      <c r="D115" s="121" t="s">
        <v>589</v>
      </c>
      <c r="E115" s="5">
        <v>8000</v>
      </c>
      <c r="F115" s="6">
        <v>8531920</v>
      </c>
      <c r="G115" s="7">
        <f t="shared" si="3"/>
        <v>3.2594615225849826E-3</v>
      </c>
      <c r="H115" s="80"/>
    </row>
    <row r="116" spans="1:8" ht="30" x14ac:dyDescent="0.25">
      <c r="A116" s="115" t="s">
        <v>588</v>
      </c>
      <c r="B116" s="115" t="s">
        <v>559</v>
      </c>
      <c r="C116" s="8" t="s">
        <v>560</v>
      </c>
      <c r="D116" s="115" t="s">
        <v>587</v>
      </c>
      <c r="E116" s="5">
        <v>6000</v>
      </c>
      <c r="F116" s="6">
        <v>6700620</v>
      </c>
      <c r="G116" s="7">
        <f t="shared" si="3"/>
        <v>2.5598473810658547E-3</v>
      </c>
      <c r="H116" s="80"/>
    </row>
    <row r="117" spans="1:8" x14ac:dyDescent="0.25">
      <c r="A117" s="108" t="s">
        <v>582</v>
      </c>
      <c r="B117" s="108" t="s">
        <v>134</v>
      </c>
      <c r="C117" s="124" t="s">
        <v>135</v>
      </c>
      <c r="D117" s="108" t="s">
        <v>581</v>
      </c>
      <c r="E117" s="5">
        <v>10000</v>
      </c>
      <c r="F117" s="6">
        <v>10285500</v>
      </c>
      <c r="G117" s="7">
        <f t="shared" si="3"/>
        <v>3.9293841820537273E-3</v>
      </c>
      <c r="H117" s="80"/>
    </row>
    <row r="118" spans="1:8" ht="30" x14ac:dyDescent="0.25">
      <c r="A118" s="108" t="s">
        <v>584</v>
      </c>
      <c r="B118" s="108" t="s">
        <v>105</v>
      </c>
      <c r="C118" s="124" t="s">
        <v>106</v>
      </c>
      <c r="D118" s="108" t="s">
        <v>583</v>
      </c>
      <c r="E118" s="5">
        <v>17000</v>
      </c>
      <c r="F118" s="6">
        <v>18540880</v>
      </c>
      <c r="G118" s="7">
        <f t="shared" si="3"/>
        <v>7.0831987354388519E-3</v>
      </c>
      <c r="H118" s="80"/>
    </row>
    <row r="119" spans="1:8" x14ac:dyDescent="0.25">
      <c r="A119" s="108" t="s">
        <v>609</v>
      </c>
      <c r="B119" s="108" t="s">
        <v>121</v>
      </c>
      <c r="C119" s="108" t="s">
        <v>122</v>
      </c>
      <c r="D119" s="108" t="s">
        <v>608</v>
      </c>
      <c r="E119" s="5">
        <v>2950</v>
      </c>
      <c r="F119" s="6">
        <v>3002834.5</v>
      </c>
      <c r="G119" s="7">
        <f t="shared" si="3"/>
        <v>1.1471771314593567E-3</v>
      </c>
      <c r="H119" s="80"/>
    </row>
    <row r="120" spans="1:8" ht="30" x14ac:dyDescent="0.25">
      <c r="A120" s="108" t="s">
        <v>601</v>
      </c>
      <c r="B120" s="108" t="s">
        <v>136</v>
      </c>
      <c r="C120" s="8" t="s">
        <v>137</v>
      </c>
      <c r="D120" s="108" t="s">
        <v>600</v>
      </c>
      <c r="E120" s="5">
        <v>13200</v>
      </c>
      <c r="F120" s="6">
        <v>13746480</v>
      </c>
      <c r="G120" s="7">
        <f t="shared" si="3"/>
        <v>5.2515872899633392E-3</v>
      </c>
      <c r="H120" s="80"/>
    </row>
    <row r="121" spans="1:8" x14ac:dyDescent="0.25">
      <c r="A121" s="108" t="s">
        <v>603</v>
      </c>
      <c r="B121" s="108" t="s">
        <v>125</v>
      </c>
      <c r="C121" s="124" t="s">
        <v>126</v>
      </c>
      <c r="D121" s="108" t="s">
        <v>602</v>
      </c>
      <c r="E121" s="5">
        <v>15000</v>
      </c>
      <c r="F121" s="6">
        <v>15617700</v>
      </c>
      <c r="G121" s="7">
        <f t="shared" si="3"/>
        <v>5.9664521258140585E-3</v>
      </c>
      <c r="H121" s="80"/>
    </row>
    <row r="122" spans="1:8" x14ac:dyDescent="0.25">
      <c r="A122" s="108" t="s">
        <v>628</v>
      </c>
      <c r="B122" s="108" t="s">
        <v>134</v>
      </c>
      <c r="C122" s="115" t="s">
        <v>135</v>
      </c>
      <c r="D122" s="108" t="s">
        <v>627</v>
      </c>
      <c r="E122" s="5">
        <v>2200</v>
      </c>
      <c r="F122" s="6">
        <v>2269498</v>
      </c>
      <c r="G122" s="7">
        <f t="shared" si="3"/>
        <v>8.6701954619635118E-4</v>
      </c>
      <c r="H122" s="80"/>
    </row>
    <row r="123" spans="1:8" ht="30" x14ac:dyDescent="0.25">
      <c r="A123" s="108" t="s">
        <v>635</v>
      </c>
      <c r="B123" s="108" t="s">
        <v>455</v>
      </c>
      <c r="C123" s="8" t="s">
        <v>145</v>
      </c>
      <c r="D123" s="108" t="s">
        <v>614</v>
      </c>
      <c r="E123" s="5">
        <v>30000</v>
      </c>
      <c r="F123" s="6">
        <v>30486000</v>
      </c>
      <c r="G123" s="7">
        <f t="shared" si="3"/>
        <v>1.1646609904631757E-2</v>
      </c>
      <c r="H123" s="80"/>
    </row>
    <row r="124" spans="1:8" ht="30" x14ac:dyDescent="0.25">
      <c r="A124" s="108" t="s">
        <v>617</v>
      </c>
      <c r="B124" s="108" t="s">
        <v>105</v>
      </c>
      <c r="C124" s="121" t="s">
        <v>106</v>
      </c>
      <c r="D124" s="108" t="s">
        <v>616</v>
      </c>
      <c r="E124" s="5">
        <v>24900</v>
      </c>
      <c r="F124" s="6">
        <v>25727427</v>
      </c>
      <c r="G124" s="7">
        <f t="shared" si="3"/>
        <v>9.8286854988811415E-3</v>
      </c>
      <c r="H124" s="80"/>
    </row>
    <row r="125" spans="1:8" x14ac:dyDescent="0.25">
      <c r="A125" s="118" t="s">
        <v>630</v>
      </c>
      <c r="B125" s="118" t="s">
        <v>111</v>
      </c>
      <c r="C125" s="124" t="s">
        <v>112</v>
      </c>
      <c r="D125" s="118" t="s">
        <v>629</v>
      </c>
      <c r="E125" s="5">
        <v>4000</v>
      </c>
      <c r="F125" s="6">
        <v>4054400</v>
      </c>
      <c r="G125" s="7">
        <f t="shared" si="3"/>
        <v>1.5489081938377942E-3</v>
      </c>
      <c r="H125" s="80"/>
    </row>
    <row r="126" spans="1:8" ht="33.75" customHeight="1" x14ac:dyDescent="0.25">
      <c r="A126" s="108" t="s">
        <v>632</v>
      </c>
      <c r="B126" s="108" t="s">
        <v>281</v>
      </c>
      <c r="C126" s="8" t="s">
        <v>282</v>
      </c>
      <c r="D126" s="108" t="s">
        <v>631</v>
      </c>
      <c r="E126" s="5">
        <v>6000</v>
      </c>
      <c r="F126" s="6">
        <v>6070620</v>
      </c>
      <c r="G126" s="7">
        <f t="shared" si="3"/>
        <v>2.3191675857526617E-3</v>
      </c>
      <c r="H126" s="80"/>
    </row>
    <row r="127" spans="1:8" ht="16.5" customHeight="1" x14ac:dyDescent="0.25">
      <c r="A127" s="108" t="s">
        <v>161</v>
      </c>
      <c r="B127" s="108"/>
      <c r="C127" s="108"/>
      <c r="D127" s="108"/>
      <c r="E127" s="5"/>
      <c r="F127" s="6">
        <f>SUM(F5:F126)</f>
        <v>1983492981.8599997</v>
      </c>
      <c r="G127" s="7">
        <f t="shared" si="3"/>
        <v>0.75775664266542841</v>
      </c>
      <c r="H127" s="80"/>
    </row>
    <row r="128" spans="1:8" ht="16.5" customHeight="1" x14ac:dyDescent="0.25">
      <c r="A128" s="10"/>
      <c r="B128" s="10"/>
      <c r="C128" s="10"/>
      <c r="D128" s="10"/>
      <c r="E128" s="11"/>
      <c r="F128" s="12"/>
      <c r="G128" s="13"/>
      <c r="H128" s="80"/>
    </row>
    <row r="129" spans="1:8" ht="16.5" customHeight="1" x14ac:dyDescent="0.25">
      <c r="A129" s="14" t="s">
        <v>215</v>
      </c>
      <c r="B129" s="10"/>
      <c r="C129" s="10"/>
      <c r="D129" s="10"/>
      <c r="E129" s="11"/>
      <c r="F129" s="12"/>
      <c r="G129" s="13"/>
      <c r="H129" s="80"/>
    </row>
    <row r="130" spans="1:8" ht="45" x14ac:dyDescent="0.25">
      <c r="A130" s="108" t="s">
        <v>0</v>
      </c>
      <c r="B130" s="108" t="s">
        <v>20</v>
      </c>
      <c r="C130" s="108" t="s">
        <v>1</v>
      </c>
      <c r="D130" s="108" t="s">
        <v>22</v>
      </c>
      <c r="E130" s="108" t="s">
        <v>10</v>
      </c>
      <c r="F130" s="108" t="s">
        <v>6</v>
      </c>
      <c r="G130" s="108" t="s">
        <v>213</v>
      </c>
      <c r="H130" s="80"/>
    </row>
    <row r="131" spans="1:8" x14ac:dyDescent="0.25">
      <c r="A131" s="108" t="s">
        <v>194</v>
      </c>
      <c r="B131" s="108" t="s">
        <v>125</v>
      </c>
      <c r="C131" s="108" t="s">
        <v>126</v>
      </c>
      <c r="D131" s="108" t="s">
        <v>81</v>
      </c>
      <c r="E131" s="5">
        <v>20000</v>
      </c>
      <c r="F131" s="6">
        <v>4756000</v>
      </c>
      <c r="G131" s="7">
        <f t="shared" ref="G131:G138" si="4">F131/$F$245</f>
        <v>1.8169414389040423E-3</v>
      </c>
      <c r="H131" s="80"/>
    </row>
    <row r="132" spans="1:8" ht="30" x14ac:dyDescent="0.25">
      <c r="A132" s="108" t="s">
        <v>193</v>
      </c>
      <c r="B132" s="108" t="s">
        <v>152</v>
      </c>
      <c r="C132" s="108" t="s">
        <v>153</v>
      </c>
      <c r="D132" s="108" t="s">
        <v>80</v>
      </c>
      <c r="E132" s="5">
        <v>3225</v>
      </c>
      <c r="F132" s="6">
        <v>20341687.5</v>
      </c>
      <c r="G132" s="7">
        <f t="shared" si="4"/>
        <v>7.7711637838491108E-3</v>
      </c>
      <c r="H132" s="80"/>
    </row>
    <row r="133" spans="1:8" x14ac:dyDescent="0.25">
      <c r="A133" s="108" t="s">
        <v>198</v>
      </c>
      <c r="B133" s="108" t="s">
        <v>148</v>
      </c>
      <c r="C133" s="108" t="s">
        <v>149</v>
      </c>
      <c r="D133" s="108" t="s">
        <v>84</v>
      </c>
      <c r="E133" s="5">
        <v>84050</v>
      </c>
      <c r="F133" s="6">
        <v>26568205</v>
      </c>
      <c r="G133" s="7">
        <f t="shared" si="4"/>
        <v>1.0149889113077707E-2</v>
      </c>
      <c r="H133" s="80"/>
    </row>
    <row r="134" spans="1:8" ht="32.25" customHeight="1" x14ac:dyDescent="0.25">
      <c r="A134" s="108" t="s">
        <v>197</v>
      </c>
      <c r="B134" s="108" t="s">
        <v>142</v>
      </c>
      <c r="C134" s="108" t="s">
        <v>143</v>
      </c>
      <c r="D134" s="108" t="s">
        <v>85</v>
      </c>
      <c r="E134" s="5">
        <v>4200</v>
      </c>
      <c r="F134" s="6">
        <v>2811480</v>
      </c>
      <c r="G134" s="7">
        <f t="shared" si="4"/>
        <v>1.0740736998843434E-3</v>
      </c>
      <c r="H134" s="80"/>
    </row>
    <row r="135" spans="1:8" ht="30" x14ac:dyDescent="0.25">
      <c r="A135" s="108" t="s">
        <v>620</v>
      </c>
      <c r="B135" s="108" t="s">
        <v>621</v>
      </c>
      <c r="C135" s="108" t="s">
        <v>622</v>
      </c>
      <c r="D135" s="108" t="s">
        <v>623</v>
      </c>
      <c r="E135" s="5">
        <v>1460</v>
      </c>
      <c r="F135" s="6">
        <v>164658.79999999999</v>
      </c>
      <c r="G135" s="7">
        <f t="shared" si="4"/>
        <v>6.2904835365898423E-5</v>
      </c>
      <c r="H135" s="80"/>
    </row>
    <row r="136" spans="1:8" ht="31.5" customHeight="1" x14ac:dyDescent="0.25">
      <c r="A136" s="124" t="s">
        <v>268</v>
      </c>
      <c r="B136" s="124" t="s">
        <v>138</v>
      </c>
      <c r="C136" s="124" t="s">
        <v>139</v>
      </c>
      <c r="D136" s="124" t="s">
        <v>267</v>
      </c>
      <c r="E136" s="5">
        <v>1172</v>
      </c>
      <c r="F136" s="6">
        <v>1237163.2</v>
      </c>
      <c r="G136" s="7">
        <f t="shared" si="4"/>
        <v>4.7263521546827788E-4</v>
      </c>
      <c r="H136" s="80"/>
    </row>
    <row r="137" spans="1:8" ht="30" x14ac:dyDescent="0.25">
      <c r="A137" s="108" t="s">
        <v>195</v>
      </c>
      <c r="B137" s="108" t="s">
        <v>130</v>
      </c>
      <c r="C137" s="108" t="s">
        <v>131</v>
      </c>
      <c r="D137" s="108" t="s">
        <v>83</v>
      </c>
      <c r="E137" s="5">
        <v>2704</v>
      </c>
      <c r="F137" s="6">
        <v>1194897.6000000001</v>
      </c>
      <c r="G137" s="7">
        <f t="shared" si="4"/>
        <v>4.5648842823527901E-4</v>
      </c>
      <c r="H137" s="80"/>
    </row>
    <row r="138" spans="1:8" ht="16.5" customHeight="1" x14ac:dyDescent="0.25">
      <c r="A138" s="108" t="s">
        <v>161</v>
      </c>
      <c r="B138" s="108"/>
      <c r="C138" s="108"/>
      <c r="D138" s="108"/>
      <c r="E138" s="5"/>
      <c r="F138" s="6">
        <f>SUM(F131:F137)</f>
        <v>57074092.100000001</v>
      </c>
      <c r="G138" s="7">
        <f t="shared" si="4"/>
        <v>2.1804096514784661E-2</v>
      </c>
    </row>
    <row r="140" spans="1:8" x14ac:dyDescent="0.25">
      <c r="A140" s="3" t="s">
        <v>216</v>
      </c>
    </row>
    <row r="141" spans="1:8" ht="45" customHeight="1" x14ac:dyDescent="0.25">
      <c r="A141" s="108" t="s">
        <v>3</v>
      </c>
      <c r="B141" s="108" t="s">
        <v>1</v>
      </c>
      <c r="C141" s="108" t="s">
        <v>224</v>
      </c>
      <c r="D141" s="108" t="s">
        <v>7</v>
      </c>
      <c r="E141" s="108" t="s">
        <v>5</v>
      </c>
      <c r="F141" s="108" t="s">
        <v>12</v>
      </c>
      <c r="G141" s="108" t="s">
        <v>213</v>
      </c>
    </row>
    <row r="142" spans="1:8" ht="16.5" customHeight="1" x14ac:dyDescent="0.25">
      <c r="A142" s="115" t="s">
        <v>388</v>
      </c>
      <c r="B142" s="9">
        <v>1027739609391</v>
      </c>
      <c r="C142" s="8" t="s">
        <v>575</v>
      </c>
      <c r="D142" s="46">
        <v>45866</v>
      </c>
      <c r="E142" s="2">
        <v>10000000</v>
      </c>
      <c r="F142" s="47">
        <v>10535220.960000001</v>
      </c>
      <c r="G142" s="48">
        <f t="shared" ref="G142:G155" si="5">F142/$F$245</f>
        <v>4.0247854352889884E-3</v>
      </c>
      <c r="H142" s="36"/>
    </row>
    <row r="143" spans="1:8" ht="16.5" customHeight="1" x14ac:dyDescent="0.25">
      <c r="A143" s="115" t="s">
        <v>388</v>
      </c>
      <c r="B143" s="9">
        <v>1027739609391</v>
      </c>
      <c r="C143" s="45" t="s">
        <v>576</v>
      </c>
      <c r="D143" s="46">
        <v>45880</v>
      </c>
      <c r="E143" s="2">
        <v>13500000</v>
      </c>
      <c r="F143" s="47">
        <v>14204461.34</v>
      </c>
      <c r="G143" s="48">
        <f t="shared" si="5"/>
        <v>5.426550552135501E-3</v>
      </c>
      <c r="H143" s="36"/>
    </row>
    <row r="144" spans="1:8" ht="16.5" customHeight="1" x14ac:dyDescent="0.25">
      <c r="A144" s="115" t="s">
        <v>638</v>
      </c>
      <c r="B144" s="9">
        <v>1144400000425</v>
      </c>
      <c r="C144" s="45" t="s">
        <v>636</v>
      </c>
      <c r="D144" s="46">
        <v>45972</v>
      </c>
      <c r="E144" s="2">
        <v>3100000</v>
      </c>
      <c r="F144" s="47">
        <v>3089251.19</v>
      </c>
      <c r="G144" s="48">
        <f t="shared" si="5"/>
        <v>1.1801910223495848E-3</v>
      </c>
      <c r="H144" s="36"/>
    </row>
    <row r="145" spans="1:8" ht="16.5" customHeight="1" x14ac:dyDescent="0.25">
      <c r="A145" s="124" t="s">
        <v>388</v>
      </c>
      <c r="B145" s="9">
        <v>1027739609391</v>
      </c>
      <c r="C145" s="45" t="s">
        <v>637</v>
      </c>
      <c r="D145" s="46">
        <v>45987</v>
      </c>
      <c r="E145" s="2">
        <v>8000000</v>
      </c>
      <c r="F145" s="47">
        <v>7969000.8399999999</v>
      </c>
      <c r="G145" s="48">
        <f t="shared" si="5"/>
        <v>3.0444087159077213E-3</v>
      </c>
      <c r="H145" s="36"/>
    </row>
    <row r="146" spans="1:8" ht="16.5" customHeight="1" x14ac:dyDescent="0.25">
      <c r="A146" s="115" t="s">
        <v>163</v>
      </c>
      <c r="B146" s="9">
        <v>1027700167110</v>
      </c>
      <c r="C146" s="45" t="s">
        <v>577</v>
      </c>
      <c r="D146" s="46">
        <v>45849</v>
      </c>
      <c r="E146" s="2">
        <v>20000000</v>
      </c>
      <c r="F146" s="47">
        <v>21243096.75</v>
      </c>
      <c r="G146" s="48">
        <f t="shared" si="5"/>
        <v>8.1155304406481891E-3</v>
      </c>
      <c r="H146" s="36"/>
    </row>
    <row r="147" spans="1:8" ht="16.5" customHeight="1" x14ac:dyDescent="0.25">
      <c r="A147" s="115" t="s">
        <v>163</v>
      </c>
      <c r="B147" s="9">
        <v>1027700167110</v>
      </c>
      <c r="C147" s="45" t="s">
        <v>578</v>
      </c>
      <c r="D147" s="46">
        <v>45895</v>
      </c>
      <c r="E147" s="2">
        <v>30000000</v>
      </c>
      <c r="F147" s="47">
        <v>31395441.93</v>
      </c>
      <c r="G147" s="48">
        <f t="shared" si="5"/>
        <v>1.1994045297586733E-2</v>
      </c>
      <c r="H147" s="36"/>
    </row>
    <row r="148" spans="1:8" ht="16.5" customHeight="1" x14ac:dyDescent="0.25">
      <c r="A148" s="115" t="s">
        <v>539</v>
      </c>
      <c r="B148" s="9">
        <v>1027700342890</v>
      </c>
      <c r="C148" s="45" t="s">
        <v>579</v>
      </c>
      <c r="D148" s="46">
        <v>45925</v>
      </c>
      <c r="E148" s="2">
        <v>51000000</v>
      </c>
      <c r="F148" s="47">
        <v>52911690.340000004</v>
      </c>
      <c r="G148" s="48">
        <f t="shared" si="5"/>
        <v>2.0213928255089303E-2</v>
      </c>
      <c r="H148" s="36"/>
    </row>
    <row r="149" spans="1:8" ht="16.5" customHeight="1" x14ac:dyDescent="0.25">
      <c r="A149" s="121" t="s">
        <v>388</v>
      </c>
      <c r="B149" s="9">
        <v>1027739609391</v>
      </c>
      <c r="C149" s="45" t="s">
        <v>610</v>
      </c>
      <c r="D149" s="46">
        <v>45972</v>
      </c>
      <c r="E149" s="2">
        <v>3000000</v>
      </c>
      <c r="F149" s="47">
        <v>3047778.07</v>
      </c>
      <c r="G149" s="48">
        <f t="shared" si="5"/>
        <v>1.1643469873772047E-3</v>
      </c>
      <c r="H149" s="36"/>
    </row>
    <row r="150" spans="1:8" ht="16.5" customHeight="1" x14ac:dyDescent="0.25">
      <c r="A150" s="121" t="s">
        <v>388</v>
      </c>
      <c r="B150" s="9">
        <v>1027739609391</v>
      </c>
      <c r="C150" s="45" t="s">
        <v>611</v>
      </c>
      <c r="D150" s="46">
        <v>45939</v>
      </c>
      <c r="E150" s="2">
        <v>6900000</v>
      </c>
      <c r="F150" s="47">
        <v>9861682.8000000007</v>
      </c>
      <c r="G150" s="48">
        <f t="shared" si="5"/>
        <v>3.7674726948375204E-3</v>
      </c>
      <c r="H150" s="36"/>
    </row>
    <row r="151" spans="1:8" ht="16.5" customHeight="1" x14ac:dyDescent="0.25">
      <c r="A151" s="108" t="s">
        <v>389</v>
      </c>
      <c r="B151" s="9">
        <v>1027700132195</v>
      </c>
      <c r="C151" s="45" t="s">
        <v>547</v>
      </c>
      <c r="D151" s="46">
        <v>45709</v>
      </c>
      <c r="E151" s="2">
        <v>8100000</v>
      </c>
      <c r="F151" s="47">
        <v>8530755.5500000007</v>
      </c>
      <c r="G151" s="48">
        <f t="shared" si="5"/>
        <v>3.2590166660966457E-3</v>
      </c>
      <c r="H151" s="36"/>
    </row>
    <row r="152" spans="1:8" ht="16.5" customHeight="1" x14ac:dyDescent="0.25">
      <c r="A152" s="118" t="s">
        <v>388</v>
      </c>
      <c r="B152" s="9">
        <v>1027739609391</v>
      </c>
      <c r="C152" s="45" t="s">
        <v>593</v>
      </c>
      <c r="D152" s="46">
        <v>45911</v>
      </c>
      <c r="E152" s="47">
        <v>3000000</v>
      </c>
      <c r="F152" s="47">
        <v>3136749.49</v>
      </c>
      <c r="G152" s="48">
        <f t="shared" si="5"/>
        <v>1.1983368653999415E-3</v>
      </c>
      <c r="H152" s="36"/>
    </row>
    <row r="153" spans="1:8" ht="16.5" customHeight="1" x14ac:dyDescent="0.25">
      <c r="A153" s="118" t="s">
        <v>388</v>
      </c>
      <c r="B153" s="9">
        <v>1027739609391</v>
      </c>
      <c r="C153" s="45" t="s">
        <v>594</v>
      </c>
      <c r="D153" s="46">
        <v>45911</v>
      </c>
      <c r="E153" s="47">
        <v>5000000</v>
      </c>
      <c r="F153" s="47">
        <v>5168078.37</v>
      </c>
      <c r="G153" s="48">
        <f t="shared" si="5"/>
        <v>1.9743683242129224E-3</v>
      </c>
      <c r="H153" s="36"/>
    </row>
    <row r="154" spans="1:8" ht="16.5" customHeight="1" x14ac:dyDescent="0.25">
      <c r="A154" s="118" t="s">
        <v>388</v>
      </c>
      <c r="B154" s="9">
        <v>1027739609391</v>
      </c>
      <c r="C154" s="45" t="s">
        <v>595</v>
      </c>
      <c r="D154" s="46">
        <v>45957</v>
      </c>
      <c r="E154" s="47">
        <v>23500000</v>
      </c>
      <c r="F154" s="47">
        <v>24138001.760000002</v>
      </c>
      <c r="G154" s="48">
        <f t="shared" si="5"/>
        <v>9.221475115660788E-3</v>
      </c>
      <c r="H154" s="36"/>
    </row>
    <row r="155" spans="1:8" ht="17.25" customHeight="1" x14ac:dyDescent="0.25">
      <c r="A155" s="108" t="s">
        <v>161</v>
      </c>
      <c r="B155" s="108"/>
      <c r="C155" s="108"/>
      <c r="D155" s="108"/>
      <c r="E155" s="5"/>
      <c r="F155" s="6">
        <f>SUM(F142:F154)</f>
        <v>195231209.39000002</v>
      </c>
      <c r="G155" s="7">
        <f t="shared" si="5"/>
        <v>7.4584456372591049E-2</v>
      </c>
      <c r="H155" s="35"/>
    </row>
    <row r="157" spans="1:8" x14ac:dyDescent="0.25">
      <c r="A157" s="3" t="s">
        <v>217</v>
      </c>
    </row>
    <row r="158" spans="1:8" ht="58.5" customHeight="1" x14ac:dyDescent="0.25">
      <c r="A158" s="108" t="s">
        <v>11</v>
      </c>
      <c r="B158" s="108" t="s">
        <v>8</v>
      </c>
      <c r="C158" s="108" t="s">
        <v>9</v>
      </c>
      <c r="D158" s="108" t="s">
        <v>17</v>
      </c>
      <c r="E158" s="108" t="s">
        <v>10</v>
      </c>
      <c r="F158" s="108" t="s">
        <v>6</v>
      </c>
      <c r="G158" s="108" t="s">
        <v>213</v>
      </c>
    </row>
    <row r="159" spans="1:8" ht="45" hidden="1" customHeight="1" x14ac:dyDescent="0.25">
      <c r="A159" s="108"/>
      <c r="B159" s="108"/>
      <c r="C159" s="108"/>
      <c r="D159" s="108"/>
      <c r="E159" s="16"/>
      <c r="F159" s="6"/>
      <c r="G159" s="7">
        <f>F159/$F$245</f>
        <v>0</v>
      </c>
    </row>
    <row r="160" spans="1:8" ht="17.25" customHeight="1" x14ac:dyDescent="0.25">
      <c r="A160" s="108" t="s">
        <v>161</v>
      </c>
      <c r="B160" s="108"/>
      <c r="C160" s="108"/>
      <c r="D160" s="108"/>
      <c r="E160" s="5"/>
      <c r="F160" s="6"/>
      <c r="G160" s="7"/>
    </row>
    <row r="162" spans="1:23" x14ac:dyDescent="0.25">
      <c r="A162" s="3" t="s">
        <v>218</v>
      </c>
    </row>
    <row r="163" spans="1:23" ht="42.75" customHeight="1" x14ac:dyDescent="0.25">
      <c r="A163" s="108" t="s">
        <v>15</v>
      </c>
      <c r="B163" s="108" t="s">
        <v>14</v>
      </c>
      <c r="C163" s="108" t="s">
        <v>16</v>
      </c>
      <c r="D163" s="131" t="s">
        <v>13</v>
      </c>
      <c r="E163" s="132"/>
      <c r="F163" s="108" t="s">
        <v>6</v>
      </c>
      <c r="G163" s="108" t="s">
        <v>213</v>
      </c>
    </row>
    <row r="164" spans="1:23" ht="17.25" customHeight="1" x14ac:dyDescent="0.25">
      <c r="A164" s="108" t="s">
        <v>161</v>
      </c>
      <c r="B164" s="108"/>
      <c r="C164" s="108"/>
      <c r="D164" s="131"/>
      <c r="E164" s="132"/>
      <c r="F164" s="6"/>
      <c r="G164" s="7"/>
    </row>
    <row r="166" spans="1:23" x14ac:dyDescent="0.25">
      <c r="A166" s="3" t="s">
        <v>219</v>
      </c>
    </row>
    <row r="167" spans="1:23" ht="47.25" customHeight="1" x14ac:dyDescent="0.25">
      <c r="A167" s="108" t="s">
        <v>3</v>
      </c>
      <c r="B167" s="108" t="s">
        <v>1</v>
      </c>
      <c r="C167" s="108" t="s">
        <v>224</v>
      </c>
      <c r="D167" s="131" t="s">
        <v>4</v>
      </c>
      <c r="E167" s="132"/>
      <c r="F167" s="103" t="s">
        <v>18</v>
      </c>
      <c r="G167" s="108" t="s">
        <v>213</v>
      </c>
    </row>
    <row r="168" spans="1:23" x14ac:dyDescent="0.25">
      <c r="A168" s="108" t="s">
        <v>163</v>
      </c>
      <c r="B168" s="9">
        <v>1027700167110</v>
      </c>
      <c r="C168" s="19" t="s">
        <v>237</v>
      </c>
      <c r="D168" s="151" t="s">
        <v>162</v>
      </c>
      <c r="E168" s="151"/>
      <c r="F168" s="6">
        <v>610.91</v>
      </c>
      <c r="G168" s="7">
        <f t="shared" ref="G168:G178" si="6">F168/$F$245</f>
        <v>2.3338681548378227E-7</v>
      </c>
      <c r="V168" s="36"/>
      <c r="W168" s="36"/>
    </row>
    <row r="169" spans="1:23" x14ac:dyDescent="0.25">
      <c r="A169" s="108" t="s">
        <v>163</v>
      </c>
      <c r="B169" s="9">
        <v>1027700167110</v>
      </c>
      <c r="C169" s="19" t="s">
        <v>238</v>
      </c>
      <c r="D169" s="151" t="s">
        <v>162</v>
      </c>
      <c r="E169" s="151"/>
      <c r="F169" s="6">
        <v>76385.179999999993</v>
      </c>
      <c r="G169" s="7">
        <f t="shared" si="6"/>
        <v>2.9181538868827643E-5</v>
      </c>
      <c r="V169" s="36"/>
      <c r="W169" s="36"/>
    </row>
    <row r="170" spans="1:23" x14ac:dyDescent="0.25">
      <c r="A170" s="118" t="s">
        <v>163</v>
      </c>
      <c r="B170" s="9">
        <v>1027700167111</v>
      </c>
      <c r="C170" s="19" t="s">
        <v>596</v>
      </c>
      <c r="D170" s="151" t="s">
        <v>162</v>
      </c>
      <c r="E170" s="151"/>
      <c r="F170" s="6">
        <v>2726.08</v>
      </c>
      <c r="G170" s="7">
        <f t="shared" si="6"/>
        <v>1.041448216519666E-6</v>
      </c>
      <c r="V170" s="36"/>
      <c r="W170" s="36"/>
    </row>
    <row r="171" spans="1:23" ht="30" x14ac:dyDescent="0.25">
      <c r="A171" s="108" t="s">
        <v>205</v>
      </c>
      <c r="B171" s="9">
        <v>1021600000124</v>
      </c>
      <c r="C171" s="19" t="s">
        <v>239</v>
      </c>
      <c r="D171" s="151" t="s">
        <v>162</v>
      </c>
      <c r="E171" s="151"/>
      <c r="F171" s="6">
        <v>15270.98</v>
      </c>
      <c r="G171" s="7">
        <f t="shared" si="6"/>
        <v>5.8339941914791532E-6</v>
      </c>
      <c r="V171" s="36"/>
      <c r="W171" s="36"/>
    </row>
    <row r="172" spans="1:23" ht="30" x14ac:dyDescent="0.25">
      <c r="A172" s="108" t="s">
        <v>205</v>
      </c>
      <c r="B172" s="9">
        <v>1021600000124</v>
      </c>
      <c r="C172" s="19" t="s">
        <v>240</v>
      </c>
      <c r="D172" s="151" t="s">
        <v>162</v>
      </c>
      <c r="E172" s="151"/>
      <c r="F172" s="6">
        <v>15255333.529999999</v>
      </c>
      <c r="G172" s="7">
        <f t="shared" si="6"/>
        <v>5.8280167483093529E-3</v>
      </c>
      <c r="V172" s="36"/>
      <c r="W172" s="36"/>
    </row>
    <row r="173" spans="1:23" ht="30" x14ac:dyDescent="0.25">
      <c r="A173" s="108" t="s">
        <v>205</v>
      </c>
      <c r="B173" s="9">
        <v>1021600000124</v>
      </c>
      <c r="C173" s="19" t="s">
        <v>241</v>
      </c>
      <c r="D173" s="151" t="s">
        <v>162</v>
      </c>
      <c r="E173" s="151"/>
      <c r="F173" s="6">
        <v>2149867.96</v>
      </c>
      <c r="G173" s="7">
        <f t="shared" si="6"/>
        <v>8.2131711200506691E-4</v>
      </c>
      <c r="V173" s="36"/>
      <c r="W173" s="36"/>
    </row>
    <row r="174" spans="1:23" ht="30" hidden="1" x14ac:dyDescent="0.25">
      <c r="A174" s="108" t="s">
        <v>205</v>
      </c>
      <c r="B174" s="9">
        <v>1021600000124</v>
      </c>
      <c r="C174" s="19" t="s">
        <v>422</v>
      </c>
      <c r="D174" s="151" t="s">
        <v>162</v>
      </c>
      <c r="E174" s="151"/>
      <c r="F174" s="6">
        <v>0</v>
      </c>
      <c r="G174" s="7">
        <f t="shared" si="6"/>
        <v>0</v>
      </c>
      <c r="V174" s="36"/>
      <c r="W174" s="36"/>
    </row>
    <row r="175" spans="1:23" ht="30" x14ac:dyDescent="0.25">
      <c r="A175" s="108" t="s">
        <v>205</v>
      </c>
      <c r="B175" s="9">
        <v>1021600000124</v>
      </c>
      <c r="C175" s="53" t="s">
        <v>449</v>
      </c>
      <c r="D175" s="151" t="s">
        <v>162</v>
      </c>
      <c r="E175" s="151"/>
      <c r="F175" s="6">
        <v>31675.7</v>
      </c>
      <c r="G175" s="7">
        <f t="shared" si="6"/>
        <v>1.210111268635256E-5</v>
      </c>
      <c r="V175" s="36"/>
      <c r="W175" s="36"/>
    </row>
    <row r="176" spans="1:23" x14ac:dyDescent="0.25">
      <c r="A176" s="108" t="s">
        <v>163</v>
      </c>
      <c r="B176" s="9">
        <v>1027700167110</v>
      </c>
      <c r="C176" s="53" t="s">
        <v>313</v>
      </c>
      <c r="D176" s="151" t="s">
        <v>162</v>
      </c>
      <c r="E176" s="151"/>
      <c r="F176" s="6">
        <v>139639.15</v>
      </c>
      <c r="G176" s="7">
        <f t="shared" si="6"/>
        <v>5.3346542920171867E-5</v>
      </c>
      <c r="V176" s="36"/>
      <c r="W176" s="36"/>
    </row>
    <row r="177" spans="1:23" ht="30" x14ac:dyDescent="0.25">
      <c r="A177" s="108" t="s">
        <v>205</v>
      </c>
      <c r="B177" s="9">
        <v>1027700167110</v>
      </c>
      <c r="C177" s="53" t="s">
        <v>422</v>
      </c>
      <c r="D177" s="151" t="s">
        <v>162</v>
      </c>
      <c r="E177" s="151"/>
      <c r="F177" s="6">
        <v>88867.32</v>
      </c>
      <c r="G177" s="7">
        <f t="shared" si="6"/>
        <v>3.395010855179689E-5</v>
      </c>
      <c r="V177" s="36"/>
      <c r="W177" s="36"/>
    </row>
    <row r="178" spans="1:23" x14ac:dyDescent="0.25">
      <c r="A178" s="108" t="s">
        <v>161</v>
      </c>
      <c r="B178" s="149"/>
      <c r="C178" s="149"/>
      <c r="D178" s="148"/>
      <c r="E178" s="148"/>
      <c r="F178" s="6">
        <f>SUM(F168:F177)</f>
        <v>17760376.809999999</v>
      </c>
      <c r="G178" s="7">
        <f t="shared" si="6"/>
        <v>6.7850219925650514E-3</v>
      </c>
    </row>
    <row r="180" spans="1:23" ht="15.75" x14ac:dyDescent="0.25">
      <c r="A180" s="3" t="s">
        <v>220</v>
      </c>
      <c r="B180" s="22"/>
    </row>
    <row r="181" spans="1:23" ht="44.25" customHeight="1" x14ac:dyDescent="0.25">
      <c r="A181" s="108" t="s">
        <v>19</v>
      </c>
      <c r="B181" s="109" t="s">
        <v>1</v>
      </c>
      <c r="C181" s="109" t="s">
        <v>229</v>
      </c>
      <c r="D181" s="142" t="s">
        <v>231</v>
      </c>
      <c r="E181" s="143"/>
      <c r="F181" s="103" t="s">
        <v>18</v>
      </c>
      <c r="G181" s="108" t="s">
        <v>213</v>
      </c>
    </row>
    <row r="182" spans="1:23" ht="29.25" customHeight="1" x14ac:dyDescent="0.25">
      <c r="A182" s="108" t="s">
        <v>206</v>
      </c>
      <c r="B182" s="23">
        <v>1027700075941</v>
      </c>
      <c r="C182" s="108" t="s">
        <v>242</v>
      </c>
      <c r="D182" s="144" t="s">
        <v>243</v>
      </c>
      <c r="E182" s="145"/>
      <c r="F182" s="6">
        <v>40508.76</v>
      </c>
      <c r="G182" s="7">
        <f t="shared" ref="G182:G187" si="7">F182/$F$245</f>
        <v>1.5475619151097251E-5</v>
      </c>
    </row>
    <row r="183" spans="1:23" ht="30" x14ac:dyDescent="0.25">
      <c r="A183" s="108" t="s">
        <v>207</v>
      </c>
      <c r="B183" s="23">
        <v>1027708015576</v>
      </c>
      <c r="C183" s="108" t="s">
        <v>230</v>
      </c>
      <c r="D183" s="144" t="s">
        <v>244</v>
      </c>
      <c r="E183" s="145"/>
      <c r="F183" s="6">
        <v>12449.6</v>
      </c>
      <c r="G183" s="7">
        <f t="shared" si="7"/>
        <v>4.7561383805256025E-6</v>
      </c>
    </row>
    <row r="184" spans="1:23" ht="45" x14ac:dyDescent="0.25">
      <c r="A184" s="108" t="s">
        <v>391</v>
      </c>
      <c r="B184" s="23">
        <v>1047796383030</v>
      </c>
      <c r="C184" s="108" t="s">
        <v>391</v>
      </c>
      <c r="D184" s="144" t="s">
        <v>245</v>
      </c>
      <c r="E184" s="145"/>
      <c r="F184" s="6">
        <v>25075.33</v>
      </c>
      <c r="G184" s="7">
        <f t="shared" si="7"/>
        <v>9.5795639552551936E-6</v>
      </c>
    </row>
    <row r="185" spans="1:23" ht="30" x14ac:dyDescent="0.25">
      <c r="A185" s="118" t="s">
        <v>308</v>
      </c>
      <c r="B185" s="30">
        <v>1027700067328</v>
      </c>
      <c r="C185" s="118" t="s">
        <v>308</v>
      </c>
      <c r="D185" s="157" t="s">
        <v>597</v>
      </c>
      <c r="E185" s="158"/>
      <c r="F185" s="6">
        <v>27391.78</v>
      </c>
      <c r="G185" s="7">
        <f t="shared" si="7"/>
        <v>1.0464520640736537E-5</v>
      </c>
    </row>
    <row r="186" spans="1:23" ht="45" x14ac:dyDescent="0.25">
      <c r="A186" s="108" t="s">
        <v>391</v>
      </c>
      <c r="B186" s="23">
        <v>1047796383030</v>
      </c>
      <c r="C186" s="108" t="s">
        <v>391</v>
      </c>
      <c r="D186" s="144" t="s">
        <v>460</v>
      </c>
      <c r="E186" s="145"/>
      <c r="F186" s="6">
        <v>24687.93</v>
      </c>
      <c r="G186" s="7">
        <f t="shared" si="7"/>
        <v>9.4315649827086361E-6</v>
      </c>
    </row>
    <row r="187" spans="1:23" x14ac:dyDescent="0.25">
      <c r="A187" s="108" t="s">
        <v>161</v>
      </c>
      <c r="B187" s="152"/>
      <c r="C187" s="142"/>
      <c r="D187" s="142"/>
      <c r="E187" s="143"/>
      <c r="F187" s="6">
        <f>SUM(F182:F186)</f>
        <v>130113.4</v>
      </c>
      <c r="G187" s="7">
        <f t="shared" si="7"/>
        <v>4.9707407110323219E-5</v>
      </c>
    </row>
    <row r="189" spans="1:23" x14ac:dyDescent="0.25">
      <c r="A189" s="3" t="s">
        <v>221</v>
      </c>
    </row>
    <row r="190" spans="1:23" ht="47.25" customHeight="1" x14ac:dyDescent="0.25">
      <c r="A190" s="108" t="s">
        <v>20</v>
      </c>
      <c r="B190" s="149" t="s">
        <v>1</v>
      </c>
      <c r="C190" s="149"/>
      <c r="D190" s="149" t="s">
        <v>22</v>
      </c>
      <c r="E190" s="149"/>
      <c r="F190" s="107" t="s">
        <v>21</v>
      </c>
      <c r="G190" s="108" t="s">
        <v>213</v>
      </c>
    </row>
    <row r="191" spans="1:23" hidden="1" x14ac:dyDescent="0.25">
      <c r="A191" s="108" t="s">
        <v>360</v>
      </c>
      <c r="B191" s="133" t="s">
        <v>124</v>
      </c>
      <c r="C191" s="134"/>
      <c r="D191" s="131" t="s">
        <v>405</v>
      </c>
      <c r="E191" s="132"/>
      <c r="F191" s="31"/>
      <c r="G191" s="7">
        <f t="shared" ref="G191:G206" si="8">F191/$F$245</f>
        <v>0</v>
      </c>
    </row>
    <row r="192" spans="1:23" ht="24.75" hidden="1" customHeight="1" x14ac:dyDescent="0.25">
      <c r="A192" s="108" t="s">
        <v>351</v>
      </c>
      <c r="B192" s="133" t="s">
        <v>127</v>
      </c>
      <c r="C192" s="134"/>
      <c r="D192" s="131" t="s">
        <v>275</v>
      </c>
      <c r="E192" s="132"/>
      <c r="F192" s="31"/>
      <c r="G192" s="7">
        <f t="shared" si="8"/>
        <v>0</v>
      </c>
    </row>
    <row r="193" spans="1:7" ht="24.75" hidden="1" customHeight="1" x14ac:dyDescent="0.25">
      <c r="A193" s="108" t="s">
        <v>350</v>
      </c>
      <c r="B193" s="133" t="s">
        <v>204</v>
      </c>
      <c r="C193" s="134"/>
      <c r="D193" s="131" t="s">
        <v>450</v>
      </c>
      <c r="E193" s="132"/>
      <c r="F193" s="31"/>
      <c r="G193" s="7">
        <f t="shared" si="8"/>
        <v>0</v>
      </c>
    </row>
    <row r="194" spans="1:7" ht="24.75" hidden="1" customHeight="1" x14ac:dyDescent="0.25">
      <c r="A194" s="108" t="s">
        <v>86</v>
      </c>
      <c r="B194" s="133" t="s">
        <v>87</v>
      </c>
      <c r="C194" s="134"/>
      <c r="D194" s="131" t="s">
        <v>72</v>
      </c>
      <c r="E194" s="132"/>
      <c r="F194" s="31"/>
      <c r="G194" s="7">
        <f t="shared" si="8"/>
        <v>0</v>
      </c>
    </row>
    <row r="195" spans="1:7" ht="24.75" hidden="1" customHeight="1" x14ac:dyDescent="0.25">
      <c r="A195" s="116" t="s">
        <v>580</v>
      </c>
      <c r="B195" s="133" t="s">
        <v>112</v>
      </c>
      <c r="C195" s="134"/>
      <c r="D195" s="131" t="s">
        <v>569</v>
      </c>
      <c r="E195" s="132"/>
      <c r="F195" s="31"/>
      <c r="G195" s="7">
        <f t="shared" si="8"/>
        <v>0</v>
      </c>
    </row>
    <row r="196" spans="1:7" ht="24.75" hidden="1" customHeight="1" x14ac:dyDescent="0.25">
      <c r="A196" s="124" t="s">
        <v>580</v>
      </c>
      <c r="B196" s="133" t="s">
        <v>112</v>
      </c>
      <c r="C196" s="134"/>
      <c r="D196" s="131" t="s">
        <v>509</v>
      </c>
      <c r="E196" s="132"/>
      <c r="F196" s="31"/>
      <c r="G196" s="7">
        <f t="shared" si="8"/>
        <v>0</v>
      </c>
    </row>
    <row r="197" spans="1:7" ht="24.75" customHeight="1" x14ac:dyDescent="0.25">
      <c r="A197" s="124" t="s">
        <v>396</v>
      </c>
      <c r="B197" s="133" t="s">
        <v>372</v>
      </c>
      <c r="C197" s="134"/>
      <c r="D197" s="131" t="s">
        <v>509</v>
      </c>
      <c r="E197" s="132"/>
      <c r="F197" s="31">
        <v>414310.1</v>
      </c>
      <c r="G197" s="7">
        <f t="shared" si="8"/>
        <v>1.5827947629236283E-4</v>
      </c>
    </row>
    <row r="198" spans="1:7" ht="24.75" customHeight="1" x14ac:dyDescent="0.25">
      <c r="A198" s="108" t="s">
        <v>350</v>
      </c>
      <c r="B198" s="133" t="s">
        <v>145</v>
      </c>
      <c r="C198" s="134"/>
      <c r="D198" s="131" t="s">
        <v>450</v>
      </c>
      <c r="E198" s="132"/>
      <c r="F198" s="31">
        <v>388576.05</v>
      </c>
      <c r="G198" s="7">
        <f t="shared" si="8"/>
        <v>1.4844826059937953E-4</v>
      </c>
    </row>
    <row r="199" spans="1:7" ht="24.75" customHeight="1" x14ac:dyDescent="0.25">
      <c r="A199" s="116" t="s">
        <v>350</v>
      </c>
      <c r="B199" s="133" t="s">
        <v>145</v>
      </c>
      <c r="C199" s="134"/>
      <c r="D199" s="131" t="s">
        <v>491</v>
      </c>
      <c r="E199" s="132"/>
      <c r="F199" s="31">
        <v>178594.32</v>
      </c>
      <c r="G199" s="7">
        <f t="shared" si="8"/>
        <v>6.8228641875712573E-5</v>
      </c>
    </row>
    <row r="200" spans="1:7" ht="24.75" customHeight="1" x14ac:dyDescent="0.25">
      <c r="A200" s="124" t="s">
        <v>556</v>
      </c>
      <c r="B200" s="133" t="s">
        <v>428</v>
      </c>
      <c r="C200" s="134"/>
      <c r="D200" s="131" t="s">
        <v>528</v>
      </c>
      <c r="E200" s="132"/>
      <c r="F200" s="31">
        <v>584354.64</v>
      </c>
      <c r="G200" s="7">
        <f t="shared" si="8"/>
        <v>2.2324183356430902E-4</v>
      </c>
    </row>
    <row r="201" spans="1:7" ht="15.75" hidden="1" customHeight="1" x14ac:dyDescent="0.25">
      <c r="A201" s="108" t="s">
        <v>418</v>
      </c>
      <c r="B201" s="133" t="s">
        <v>325</v>
      </c>
      <c r="C201" s="134"/>
      <c r="D201" s="131" t="s">
        <v>324</v>
      </c>
      <c r="E201" s="132"/>
      <c r="F201" s="31"/>
      <c r="G201" s="7">
        <f t="shared" si="8"/>
        <v>0</v>
      </c>
    </row>
    <row r="202" spans="1:7" hidden="1" x14ac:dyDescent="0.25">
      <c r="A202" s="108" t="s">
        <v>400</v>
      </c>
      <c r="B202" s="133" t="s">
        <v>137</v>
      </c>
      <c r="C202" s="134"/>
      <c r="D202" s="131" t="s">
        <v>338</v>
      </c>
      <c r="E202" s="132"/>
      <c r="F202" s="31"/>
      <c r="G202" s="7">
        <f t="shared" si="8"/>
        <v>0</v>
      </c>
    </row>
    <row r="203" spans="1:7" hidden="1" x14ac:dyDescent="0.25">
      <c r="A203" s="108" t="s">
        <v>355</v>
      </c>
      <c r="B203" s="133" t="s">
        <v>356</v>
      </c>
      <c r="C203" s="134"/>
      <c r="D203" s="131" t="s">
        <v>201</v>
      </c>
      <c r="E203" s="132"/>
      <c r="F203" s="31"/>
      <c r="G203" s="7">
        <f t="shared" si="8"/>
        <v>0</v>
      </c>
    </row>
    <row r="204" spans="1:7" hidden="1" x14ac:dyDescent="0.25">
      <c r="A204" s="108" t="s">
        <v>86</v>
      </c>
      <c r="B204" s="133" t="s">
        <v>87</v>
      </c>
      <c r="C204" s="134"/>
      <c r="D204" s="131" t="s">
        <v>286</v>
      </c>
      <c r="E204" s="132"/>
      <c r="F204" s="31"/>
      <c r="G204" s="7">
        <f t="shared" si="8"/>
        <v>0</v>
      </c>
    </row>
    <row r="205" spans="1:7" hidden="1" x14ac:dyDescent="0.25">
      <c r="A205" s="108" t="s">
        <v>504</v>
      </c>
      <c r="B205" s="133" t="s">
        <v>97</v>
      </c>
      <c r="C205" s="134"/>
      <c r="D205" s="131" t="s">
        <v>412</v>
      </c>
      <c r="E205" s="132"/>
      <c r="F205" s="31"/>
      <c r="G205" s="7">
        <f t="shared" si="8"/>
        <v>0</v>
      </c>
    </row>
    <row r="206" spans="1:7" ht="15" customHeight="1" x14ac:dyDescent="0.25">
      <c r="A206" s="108" t="s">
        <v>161</v>
      </c>
      <c r="B206" s="129"/>
      <c r="C206" s="130"/>
      <c r="D206" s="131"/>
      <c r="E206" s="132"/>
      <c r="F206" s="6">
        <f>SUM(F191:F205)</f>
        <v>1565835.1099999999</v>
      </c>
      <c r="G206" s="7">
        <f t="shared" si="8"/>
        <v>5.9819821233176391E-4</v>
      </c>
    </row>
    <row r="208" spans="1:7" x14ac:dyDescent="0.25">
      <c r="A208" s="3" t="s">
        <v>222</v>
      </c>
    </row>
    <row r="209" spans="1:7" ht="42" customHeight="1" x14ac:dyDescent="0.25">
      <c r="A209" s="108" t="s">
        <v>23</v>
      </c>
      <c r="B209" s="131" t="s">
        <v>20</v>
      </c>
      <c r="C209" s="132"/>
      <c r="D209" s="108" t="s">
        <v>22</v>
      </c>
      <c r="E209" s="108" t="s">
        <v>24</v>
      </c>
      <c r="F209" s="108" t="s">
        <v>21</v>
      </c>
      <c r="G209" s="108" t="s">
        <v>213</v>
      </c>
    </row>
    <row r="210" spans="1:7" ht="42" customHeight="1" x14ac:dyDescent="0.25">
      <c r="A210" s="108" t="s">
        <v>165</v>
      </c>
      <c r="B210" s="129" t="s">
        <v>86</v>
      </c>
      <c r="C210" s="130"/>
      <c r="D210" s="124" t="s">
        <v>599</v>
      </c>
      <c r="E210" s="5">
        <v>73095</v>
      </c>
      <c r="F210" s="6">
        <v>67019965.630000003</v>
      </c>
      <c r="G210" s="7">
        <f t="shared" ref="G210:G216" si="9">F210/$F$245</f>
        <v>2.5603732713850226E-2</v>
      </c>
    </row>
    <row r="211" spans="1:7" ht="42" customHeight="1" x14ac:dyDescent="0.25">
      <c r="A211" s="108" t="s">
        <v>165</v>
      </c>
      <c r="B211" s="129" t="s">
        <v>86</v>
      </c>
      <c r="C211" s="130"/>
      <c r="D211" s="124" t="s">
        <v>534</v>
      </c>
      <c r="E211" s="5">
        <v>4760</v>
      </c>
      <c r="F211" s="6">
        <v>3804835.68</v>
      </c>
      <c r="G211" s="7">
        <f t="shared" si="9"/>
        <v>1.4535667820043401E-3</v>
      </c>
    </row>
    <row r="212" spans="1:7" ht="42" customHeight="1" x14ac:dyDescent="0.25">
      <c r="A212" s="108" t="s">
        <v>165</v>
      </c>
      <c r="B212" s="129" t="s">
        <v>86</v>
      </c>
      <c r="C212" s="130"/>
      <c r="D212" s="124" t="s">
        <v>534</v>
      </c>
      <c r="E212" s="5">
        <v>55505</v>
      </c>
      <c r="F212" s="6">
        <v>44366914.060000002</v>
      </c>
      <c r="G212" s="7">
        <f t="shared" si="9"/>
        <v>1.6949555229585449E-2</v>
      </c>
    </row>
    <row r="213" spans="1:7" ht="42" customHeight="1" x14ac:dyDescent="0.25">
      <c r="A213" s="121" t="s">
        <v>165</v>
      </c>
      <c r="B213" s="129" t="s">
        <v>86</v>
      </c>
      <c r="C213" s="130"/>
      <c r="D213" s="124" t="s">
        <v>639</v>
      </c>
      <c r="E213" s="5">
        <v>383</v>
      </c>
      <c r="F213" s="6">
        <v>364822.76</v>
      </c>
      <c r="G213" s="7">
        <f t="shared" si="9"/>
        <v>1.3937375746411778E-4</v>
      </c>
    </row>
    <row r="214" spans="1:7" ht="42" customHeight="1" x14ac:dyDescent="0.25">
      <c r="A214" s="121" t="s">
        <v>165</v>
      </c>
      <c r="B214" s="129" t="s">
        <v>86</v>
      </c>
      <c r="C214" s="130"/>
      <c r="D214" s="124" t="s">
        <v>534</v>
      </c>
      <c r="E214" s="5">
        <v>61381</v>
      </c>
      <c r="F214" s="6">
        <v>49063788</v>
      </c>
      <c r="G214" s="7">
        <f t="shared" si="9"/>
        <v>1.8743908655761751E-2</v>
      </c>
    </row>
    <row r="215" spans="1:7" ht="42" customHeight="1" x14ac:dyDescent="0.25">
      <c r="A215" s="121" t="s">
        <v>165</v>
      </c>
      <c r="B215" s="129" t="s">
        <v>86</v>
      </c>
      <c r="C215" s="130"/>
      <c r="D215" s="124" t="s">
        <v>599</v>
      </c>
      <c r="E215" s="5">
        <v>215621</v>
      </c>
      <c r="F215" s="6">
        <v>197700881.99000001</v>
      </c>
      <c r="G215" s="7">
        <f t="shared" si="9"/>
        <v>7.5527948905699943E-2</v>
      </c>
    </row>
    <row r="216" spans="1:7" x14ac:dyDescent="0.25">
      <c r="A216" s="108" t="s">
        <v>161</v>
      </c>
      <c r="B216" s="138"/>
      <c r="C216" s="138"/>
      <c r="D216" s="25"/>
      <c r="E216" s="1"/>
      <c r="F216" s="6">
        <f>SUM(F210:F215)</f>
        <v>362321208.12</v>
      </c>
      <c r="G216" s="7">
        <f t="shared" si="9"/>
        <v>0.13841808604436581</v>
      </c>
    </row>
    <row r="218" spans="1:7" x14ac:dyDescent="0.25">
      <c r="A218" s="3" t="s">
        <v>223</v>
      </c>
    </row>
    <row r="219" spans="1:7" ht="47.25" customHeight="1" x14ac:dyDescent="0.25">
      <c r="A219" s="139" t="s">
        <v>25</v>
      </c>
      <c r="B219" s="140"/>
      <c r="C219" s="140"/>
      <c r="D219" s="140"/>
      <c r="E219" s="141"/>
      <c r="F219" s="108" t="s">
        <v>21</v>
      </c>
      <c r="G219" s="108" t="s">
        <v>213</v>
      </c>
    </row>
    <row r="220" spans="1:7" ht="15" hidden="1" customHeight="1" x14ac:dyDescent="0.25">
      <c r="A220" s="104" t="s">
        <v>369</v>
      </c>
      <c r="B220" s="113"/>
      <c r="C220" s="113"/>
      <c r="D220" s="113"/>
      <c r="E220" s="114"/>
      <c r="F220" s="6"/>
      <c r="G220" s="7">
        <f t="shared" ref="G220:G243" si="10">F220/$F$245</f>
        <v>0</v>
      </c>
    </row>
    <row r="221" spans="1:7" hidden="1" x14ac:dyDescent="0.25">
      <c r="A221" s="104" t="s">
        <v>370</v>
      </c>
      <c r="B221" s="113"/>
      <c r="C221" s="113"/>
      <c r="D221" s="113"/>
      <c r="E221" s="114"/>
      <c r="F221" s="6"/>
      <c r="G221" s="7">
        <f t="shared" si="10"/>
        <v>0</v>
      </c>
    </row>
    <row r="222" spans="1:7" hidden="1" x14ac:dyDescent="0.25">
      <c r="A222" s="126" t="s">
        <v>445</v>
      </c>
      <c r="B222" s="127"/>
      <c r="C222" s="127"/>
      <c r="D222" s="127"/>
      <c r="E222" s="128"/>
      <c r="F222" s="6"/>
      <c r="G222" s="7">
        <f t="shared" si="10"/>
        <v>0</v>
      </c>
    </row>
    <row r="223" spans="1:7" hidden="1" x14ac:dyDescent="0.25">
      <c r="A223" s="135" t="s">
        <v>423</v>
      </c>
      <c r="B223" s="136"/>
      <c r="C223" s="136"/>
      <c r="D223" s="136"/>
      <c r="E223" s="137"/>
      <c r="F223" s="6"/>
      <c r="G223" s="7">
        <f t="shared" si="10"/>
        <v>0</v>
      </c>
    </row>
    <row r="224" spans="1:7" hidden="1" x14ac:dyDescent="0.25">
      <c r="A224" s="135" t="s">
        <v>424</v>
      </c>
      <c r="B224" s="136"/>
      <c r="C224" s="136"/>
      <c r="D224" s="136"/>
      <c r="E224" s="137"/>
      <c r="F224" s="6"/>
      <c r="G224" s="7">
        <f t="shared" si="10"/>
        <v>0</v>
      </c>
    </row>
    <row r="225" spans="1:7" hidden="1" x14ac:dyDescent="0.25">
      <c r="A225" s="135" t="s">
        <v>437</v>
      </c>
      <c r="B225" s="136"/>
      <c r="C225" s="136"/>
      <c r="D225" s="136"/>
      <c r="E225" s="137"/>
      <c r="F225" s="6"/>
      <c r="G225" s="7">
        <f t="shared" si="10"/>
        <v>0</v>
      </c>
    </row>
    <row r="226" spans="1:7" hidden="1" x14ac:dyDescent="0.25">
      <c r="A226" s="104" t="s">
        <v>381</v>
      </c>
      <c r="B226" s="113"/>
      <c r="C226" s="113"/>
      <c r="D226" s="113"/>
      <c r="E226" s="114"/>
      <c r="F226" s="6"/>
      <c r="G226" s="7">
        <f t="shared" si="10"/>
        <v>0</v>
      </c>
    </row>
    <row r="227" spans="1:7" hidden="1" x14ac:dyDescent="0.25">
      <c r="A227" s="104" t="s">
        <v>397</v>
      </c>
      <c r="B227" s="113"/>
      <c r="C227" s="113"/>
      <c r="D227" s="113"/>
      <c r="E227" s="114"/>
      <c r="F227" s="6"/>
      <c r="G227" s="7">
        <f t="shared" si="10"/>
        <v>0</v>
      </c>
    </row>
    <row r="228" spans="1:7" hidden="1" x14ac:dyDescent="0.25">
      <c r="A228" s="104" t="s">
        <v>473</v>
      </c>
      <c r="B228" s="113"/>
      <c r="C228" s="113"/>
      <c r="D228" s="113"/>
      <c r="E228" s="114"/>
      <c r="F228" s="6"/>
      <c r="G228" s="7">
        <f t="shared" si="10"/>
        <v>0</v>
      </c>
    </row>
    <row r="229" spans="1:7" hidden="1" x14ac:dyDescent="0.25">
      <c r="A229" s="126" t="s">
        <v>474</v>
      </c>
      <c r="B229" s="127"/>
      <c r="C229" s="127"/>
      <c r="D229" s="127"/>
      <c r="E229" s="128"/>
      <c r="F229" s="6"/>
      <c r="G229" s="7">
        <f t="shared" si="10"/>
        <v>0</v>
      </c>
    </row>
    <row r="230" spans="1:7" hidden="1" x14ac:dyDescent="0.25">
      <c r="A230" s="126" t="s">
        <v>612</v>
      </c>
      <c r="B230" s="127"/>
      <c r="C230" s="127"/>
      <c r="D230" s="127"/>
      <c r="E230" s="128"/>
      <c r="F230" s="6"/>
      <c r="G230" s="7">
        <f t="shared" si="10"/>
        <v>0</v>
      </c>
    </row>
    <row r="231" spans="1:7" x14ac:dyDescent="0.25">
      <c r="A231" s="126" t="s">
        <v>645</v>
      </c>
      <c r="B231" s="127"/>
      <c r="C231" s="127"/>
      <c r="D231" s="127"/>
      <c r="E231" s="128"/>
      <c r="F231" s="6">
        <v>4526.74</v>
      </c>
      <c r="G231" s="7">
        <f t="shared" si="10"/>
        <v>1.7293569152953079E-6</v>
      </c>
    </row>
    <row r="232" spans="1:7" x14ac:dyDescent="0.25">
      <c r="A232" s="126" t="s">
        <v>642</v>
      </c>
      <c r="B232" s="127"/>
      <c r="C232" s="127"/>
      <c r="D232" s="127"/>
      <c r="E232" s="128"/>
      <c r="F232" s="6">
        <v>1450.6</v>
      </c>
      <c r="G232" s="7">
        <f t="shared" si="10"/>
        <v>5.5417477949415554E-7</v>
      </c>
    </row>
    <row r="233" spans="1:7" x14ac:dyDescent="0.25">
      <c r="A233" s="126" t="s">
        <v>641</v>
      </c>
      <c r="B233" s="127"/>
      <c r="C233" s="127"/>
      <c r="D233" s="127"/>
      <c r="E233" s="128"/>
      <c r="F233" s="6">
        <v>1384.23</v>
      </c>
      <c r="G233" s="7">
        <f t="shared" si="10"/>
        <v>5.2881935407362128E-7</v>
      </c>
    </row>
    <row r="234" spans="1:7" x14ac:dyDescent="0.25">
      <c r="A234" s="126" t="s">
        <v>643</v>
      </c>
      <c r="B234" s="127"/>
      <c r="C234" s="127"/>
      <c r="D234" s="127"/>
      <c r="E234" s="128"/>
      <c r="F234" s="6">
        <v>597.39</v>
      </c>
      <c r="G234" s="7">
        <f t="shared" si="10"/>
        <v>2.2822175067007692E-7</v>
      </c>
    </row>
    <row r="235" spans="1:7" x14ac:dyDescent="0.25">
      <c r="A235" s="126" t="s">
        <v>644</v>
      </c>
      <c r="B235" s="127"/>
      <c r="C235" s="127"/>
      <c r="D235" s="127"/>
      <c r="E235" s="128"/>
      <c r="F235" s="6">
        <v>1803.9</v>
      </c>
      <c r="G235" s="7">
        <f t="shared" si="10"/>
        <v>6.8914648058010983E-7</v>
      </c>
    </row>
    <row r="236" spans="1:7" x14ac:dyDescent="0.25">
      <c r="A236" s="126" t="s">
        <v>640</v>
      </c>
      <c r="B236" s="127"/>
      <c r="C236" s="127"/>
      <c r="D236" s="127"/>
      <c r="E236" s="128"/>
      <c r="F236" s="6">
        <v>159.86000000000001</v>
      </c>
      <c r="G236" s="7">
        <f t="shared" si="10"/>
        <v>6.1071542982169946E-8</v>
      </c>
    </row>
    <row r="237" spans="1:7" hidden="1" x14ac:dyDescent="0.25">
      <c r="A237" s="104" t="s">
        <v>329</v>
      </c>
      <c r="B237" s="105"/>
      <c r="C237" s="105"/>
      <c r="D237" s="105"/>
      <c r="E237" s="106"/>
      <c r="F237" s="6"/>
      <c r="G237" s="7">
        <f t="shared" si="10"/>
        <v>0</v>
      </c>
    </row>
    <row r="238" spans="1:7" hidden="1" x14ac:dyDescent="0.25">
      <c r="A238" s="104" t="s">
        <v>330</v>
      </c>
      <c r="B238" s="105"/>
      <c r="C238" s="105"/>
      <c r="D238" s="105"/>
      <c r="E238" s="106"/>
      <c r="F238" s="6"/>
      <c r="G238" s="7">
        <f t="shared" si="10"/>
        <v>0</v>
      </c>
    </row>
    <row r="239" spans="1:7" hidden="1" x14ac:dyDescent="0.25">
      <c r="A239" s="104" t="s">
        <v>496</v>
      </c>
      <c r="B239" s="105"/>
      <c r="C239" s="105"/>
      <c r="D239" s="105"/>
      <c r="E239" s="106"/>
      <c r="F239" s="6"/>
      <c r="G239" s="7">
        <f t="shared" si="10"/>
        <v>0</v>
      </c>
    </row>
    <row r="240" spans="1:7" hidden="1" x14ac:dyDescent="0.25">
      <c r="A240" s="135" t="s">
        <v>411</v>
      </c>
      <c r="B240" s="136"/>
      <c r="C240" s="136"/>
      <c r="D240" s="136"/>
      <c r="E240" s="137"/>
      <c r="F240" s="6"/>
      <c r="G240" s="7">
        <f t="shared" si="10"/>
        <v>0</v>
      </c>
    </row>
    <row r="241" spans="1:7" hidden="1" x14ac:dyDescent="0.25">
      <c r="A241" s="135" t="s">
        <v>438</v>
      </c>
      <c r="B241" s="136"/>
      <c r="C241" s="136"/>
      <c r="D241" s="136"/>
      <c r="E241" s="137"/>
      <c r="F241" s="6"/>
      <c r="G241" s="7">
        <f t="shared" si="10"/>
        <v>0</v>
      </c>
    </row>
    <row r="242" spans="1:7" hidden="1" x14ac:dyDescent="0.25">
      <c r="A242" s="110" t="s">
        <v>505</v>
      </c>
      <c r="B242" s="111"/>
      <c r="C242" s="111"/>
      <c r="D242" s="111"/>
      <c r="E242" s="112"/>
      <c r="F242" s="6"/>
      <c r="G242" s="7">
        <f t="shared" si="10"/>
        <v>0</v>
      </c>
    </row>
    <row r="243" spans="1:7" x14ac:dyDescent="0.25">
      <c r="A243" s="131" t="s">
        <v>161</v>
      </c>
      <c r="B243" s="156"/>
      <c r="C243" s="156"/>
      <c r="D243" s="156"/>
      <c r="E243" s="132"/>
      <c r="F243" s="6">
        <f>SUM(F220:F242)</f>
        <v>9922.7200000000012</v>
      </c>
      <c r="G243" s="7">
        <f t="shared" si="10"/>
        <v>3.790790823095442E-6</v>
      </c>
    </row>
    <row r="245" spans="1:7" x14ac:dyDescent="0.25">
      <c r="A245" s="153" t="s">
        <v>26</v>
      </c>
      <c r="B245" s="154"/>
      <c r="C245" s="154"/>
      <c r="D245" s="154"/>
      <c r="E245" s="155"/>
      <c r="F245" s="6">
        <f>F127+F138+F155+F160+F178+F187+F216+F206+F243</f>
        <v>2617585739.5099993</v>
      </c>
      <c r="G245" s="7">
        <f>F245/$F$245</f>
        <v>1</v>
      </c>
    </row>
    <row r="247" spans="1:7" x14ac:dyDescent="0.25">
      <c r="F247" s="36"/>
    </row>
  </sheetData>
  <autoFilter ref="A130:W130">
    <sortState ref="A131:W138">
      <sortCondition ref="D130"/>
    </sortState>
  </autoFilter>
  <mergeCells count="82">
    <mergeCell ref="A230:E230"/>
    <mergeCell ref="A231:E231"/>
    <mergeCell ref="A232:E232"/>
    <mergeCell ref="A234:E234"/>
    <mergeCell ref="A233:E233"/>
    <mergeCell ref="B199:C199"/>
    <mergeCell ref="D199:E199"/>
    <mergeCell ref="B205:C205"/>
    <mergeCell ref="A245:E245"/>
    <mergeCell ref="A224:E224"/>
    <mergeCell ref="A229:E229"/>
    <mergeCell ref="A235:E235"/>
    <mergeCell ref="A240:E240"/>
    <mergeCell ref="A241:E241"/>
    <mergeCell ref="A225:E225"/>
    <mergeCell ref="A243:E243"/>
    <mergeCell ref="B210:C210"/>
    <mergeCell ref="B211:C211"/>
    <mergeCell ref="A219:E219"/>
    <mergeCell ref="A223:E223"/>
    <mergeCell ref="D206:E206"/>
    <mergeCell ref="B216:C216"/>
    <mergeCell ref="B212:C212"/>
    <mergeCell ref="A222:E222"/>
    <mergeCell ref="B213:C213"/>
    <mergeCell ref="B214:C214"/>
    <mergeCell ref="B215:C215"/>
    <mergeCell ref="D181:E181"/>
    <mergeCell ref="D184:E184"/>
    <mergeCell ref="D186:E186"/>
    <mergeCell ref="B178:C178"/>
    <mergeCell ref="D174:E174"/>
    <mergeCell ref="D175:E175"/>
    <mergeCell ref="D176:E176"/>
    <mergeCell ref="D177:E177"/>
    <mergeCell ref="D178:E178"/>
    <mergeCell ref="B209:C209"/>
    <mergeCell ref="B206:C206"/>
    <mergeCell ref="B195:C195"/>
    <mergeCell ref="D195:E195"/>
    <mergeCell ref="B197:C197"/>
    <mergeCell ref="D197:E197"/>
    <mergeCell ref="B204:C204"/>
    <mergeCell ref="D204:E204"/>
    <mergeCell ref="B201:C201"/>
    <mergeCell ref="B203:C203"/>
    <mergeCell ref="D203:E203"/>
    <mergeCell ref="D205:E205"/>
    <mergeCell ref="D201:E201"/>
    <mergeCell ref="B202:C202"/>
    <mergeCell ref="D202:E202"/>
    <mergeCell ref="B198:C198"/>
    <mergeCell ref="B192:C192"/>
    <mergeCell ref="D198:E198"/>
    <mergeCell ref="D182:E182"/>
    <mergeCell ref="D183:E183"/>
    <mergeCell ref="B187:E187"/>
    <mergeCell ref="B190:C190"/>
    <mergeCell ref="B193:C193"/>
    <mergeCell ref="D193:E193"/>
    <mergeCell ref="B194:C194"/>
    <mergeCell ref="D194:E194"/>
    <mergeCell ref="D190:E190"/>
    <mergeCell ref="D192:E192"/>
    <mergeCell ref="D185:E185"/>
    <mergeCell ref="B196:C196"/>
    <mergeCell ref="D196:E196"/>
    <mergeCell ref="B200:C200"/>
    <mergeCell ref="D200:E200"/>
    <mergeCell ref="A236:E236"/>
    <mergeCell ref="A1:G1"/>
    <mergeCell ref="D171:E171"/>
    <mergeCell ref="D172:E172"/>
    <mergeCell ref="D167:E167"/>
    <mergeCell ref="D173:E173"/>
    <mergeCell ref="D163:E163"/>
    <mergeCell ref="D164:E164"/>
    <mergeCell ref="D168:E168"/>
    <mergeCell ref="D169:E169"/>
    <mergeCell ref="D170:E170"/>
    <mergeCell ref="B191:C191"/>
    <mergeCell ref="D191:E1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2025-12-29T10:43:29Z</dcterms:modified>
</cp:coreProperties>
</file>