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3\"/>
    </mc:Choice>
  </mc:AlternateContent>
  <bookViews>
    <workbookView xWindow="720" yWindow="645" windowWidth="27555" windowHeight="12060" activeTab="1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G197" i="4" l="1"/>
  <c r="G187" i="4"/>
  <c r="G177" i="4"/>
  <c r="G195" i="4"/>
  <c r="F195" i="4"/>
  <c r="F109" i="4"/>
  <c r="F259" i="1"/>
  <c r="F183" i="1"/>
  <c r="F173" i="4" l="1"/>
  <c r="F157" i="1" l="1"/>
  <c r="F171" i="1" l="1"/>
  <c r="F213" i="1"/>
  <c r="F241" i="1" l="1"/>
  <c r="F203" i="1"/>
  <c r="F228" i="1" l="1"/>
  <c r="F261" i="1" s="1"/>
  <c r="G257" i="1" s="1"/>
  <c r="G179" i="1" l="1"/>
  <c r="G238" i="1"/>
  <c r="G226" i="1"/>
  <c r="G156" i="1"/>
  <c r="G224" i="1"/>
  <c r="G225" i="1"/>
  <c r="G155" i="1"/>
  <c r="G176" i="1"/>
  <c r="G181" i="1"/>
  <c r="G177" i="1"/>
  <c r="G182" i="1"/>
  <c r="G178" i="1"/>
  <c r="G180" i="1"/>
  <c r="G151" i="1"/>
  <c r="G154" i="1"/>
  <c r="G245" i="1"/>
  <c r="G259" i="1"/>
  <c r="F165" i="4" l="1"/>
  <c r="F158" i="4"/>
  <c r="F139" i="4"/>
  <c r="F126" i="4"/>
  <c r="F180" i="4" l="1"/>
  <c r="G152" i="1" l="1"/>
  <c r="G153" i="1"/>
  <c r="G254" i="1"/>
  <c r="G126" i="1"/>
  <c r="G175" i="1"/>
  <c r="G183" i="1"/>
  <c r="G247" i="1"/>
  <c r="G222" i="1"/>
  <c r="G223" i="1"/>
  <c r="G220" i="1"/>
  <c r="G227" i="1"/>
  <c r="G221" i="1"/>
  <c r="G219" i="1"/>
  <c r="G237" i="1"/>
  <c r="G239" i="1"/>
  <c r="G240" i="1"/>
  <c r="G27" i="1"/>
  <c r="G157" i="1"/>
  <c r="G88" i="1"/>
  <c r="G147" i="1"/>
  <c r="G217" i="1"/>
  <c r="G22" i="1"/>
  <c r="G149" i="1"/>
  <c r="G148" i="1"/>
  <c r="G258" i="1"/>
  <c r="G150" i="1"/>
  <c r="G170" i="1"/>
  <c r="G218" i="1"/>
  <c r="G32" i="1"/>
  <c r="G63" i="1"/>
  <c r="G233" i="1"/>
  <c r="G134" i="1"/>
  <c r="G228" i="1"/>
  <c r="G145" i="1"/>
  <c r="G143" i="1"/>
  <c r="G146" i="1"/>
  <c r="G144" i="1"/>
  <c r="G141" i="1"/>
  <c r="G142" i="1"/>
  <c r="G46" i="1"/>
  <c r="G64" i="1"/>
  <c r="G202" i="1"/>
  <c r="G198" i="1"/>
  <c r="G201" i="1"/>
  <c r="G197" i="1"/>
  <c r="G200" i="1"/>
  <c r="G196" i="1"/>
  <c r="G199" i="1"/>
  <c r="G195" i="1"/>
  <c r="G136" i="1"/>
  <c r="G139" i="1"/>
  <c r="G138" i="1"/>
  <c r="G137" i="1"/>
  <c r="G140" i="1"/>
  <c r="G251" i="1"/>
  <c r="G250" i="1"/>
  <c r="G135" i="1"/>
  <c r="G248" i="1"/>
  <c r="G71" i="1"/>
  <c r="G133" i="1"/>
  <c r="G130" i="1"/>
  <c r="G132" i="1"/>
  <c r="G129" i="1"/>
  <c r="G131" i="1"/>
  <c r="G125" i="1"/>
  <c r="G128" i="1"/>
  <c r="G124" i="1"/>
  <c r="G111" i="1"/>
  <c r="G127" i="1"/>
  <c r="G255" i="1"/>
  <c r="G256" i="1"/>
  <c r="G21" i="1"/>
  <c r="G109" i="1"/>
  <c r="G236" i="1" l="1"/>
  <c r="G246" i="1"/>
  <c r="G52" i="1"/>
  <c r="G123" i="1"/>
  <c r="G23" i="1"/>
  <c r="G253" i="1"/>
  <c r="G252" i="1"/>
  <c r="G249" i="1"/>
  <c r="G171" i="1"/>
  <c r="G121" i="1"/>
  <c r="G122" i="1"/>
  <c r="G113" i="1"/>
  <c r="G241" i="1"/>
  <c r="G119" i="1"/>
  <c r="G118" i="1"/>
  <c r="G120" i="1"/>
  <c r="G16" i="1"/>
  <c r="G61" i="1"/>
  <c r="G117" i="1"/>
  <c r="G98" i="1"/>
  <c r="G65" i="1"/>
  <c r="G116" i="1"/>
  <c r="G235" i="1"/>
  <c r="G213" i="1"/>
  <c r="G114" i="1"/>
  <c r="G115" i="1"/>
  <c r="G107" i="1"/>
  <c r="G6" i="1"/>
  <c r="G33" i="1"/>
  <c r="F197" i="4"/>
  <c r="G108" i="4" s="1"/>
  <c r="G132" i="4" l="1"/>
  <c r="G136" i="4"/>
  <c r="G138" i="4"/>
  <c r="G133" i="4"/>
  <c r="G137" i="4"/>
  <c r="G134" i="4"/>
  <c r="G135" i="4"/>
  <c r="G107" i="4"/>
  <c r="G105" i="4"/>
  <c r="G106" i="4"/>
  <c r="G186" i="4"/>
  <c r="G101" i="4"/>
  <c r="G173" i="4"/>
  <c r="G194" i="4"/>
  <c r="G232" i="1"/>
  <c r="G91" i="4" l="1"/>
  <c r="G22" i="4"/>
  <c r="G100" i="4"/>
  <c r="G184" i="4"/>
  <c r="G124" i="4"/>
  <c r="G6" i="4"/>
  <c r="G77" i="4"/>
  <c r="G143" i="4"/>
  <c r="G66" i="4"/>
  <c r="G86" i="4"/>
  <c r="G12" i="4"/>
  <c r="G69" i="4"/>
  <c r="G90" i="4"/>
  <c r="G163" i="4"/>
  <c r="G26" i="4"/>
  <c r="G15" i="4"/>
  <c r="G54" i="4"/>
  <c r="G10" i="4"/>
  <c r="G157" i="4"/>
  <c r="G36" i="4"/>
  <c r="G33" i="4"/>
  <c r="G14" i="4"/>
  <c r="G121" i="4"/>
  <c r="G185" i="4"/>
  <c r="G179" i="4"/>
  <c r="G61" i="4"/>
  <c r="G171" i="4"/>
  <c r="G79" i="4"/>
  <c r="G85" i="4"/>
  <c r="G23" i="4"/>
  <c r="G40" i="4"/>
  <c r="G170" i="4"/>
  <c r="G68" i="4"/>
  <c r="G84" i="4"/>
  <c r="G42" i="4"/>
  <c r="G130" i="4"/>
  <c r="G172" i="4"/>
  <c r="G28" i="4"/>
  <c r="G38" i="4"/>
  <c r="G46" i="4"/>
  <c r="G19" i="4"/>
  <c r="G32" i="4"/>
  <c r="G7" i="4"/>
  <c r="G56" i="4"/>
  <c r="G71" i="4"/>
  <c r="G5" i="4"/>
  <c r="G82" i="4"/>
  <c r="G53" i="4"/>
  <c r="G65" i="4"/>
  <c r="G58" i="4"/>
  <c r="G155" i="4"/>
  <c r="G118" i="4"/>
  <c r="G48" i="4"/>
  <c r="G74" i="4"/>
  <c r="G27" i="4"/>
  <c r="G16" i="4"/>
  <c r="G37" i="4"/>
  <c r="G55" i="4"/>
  <c r="G31" i="4"/>
  <c r="G119" i="4"/>
  <c r="G165" i="4"/>
  <c r="G144" i="4"/>
  <c r="G158" i="4"/>
  <c r="G75" i="4"/>
  <c r="G20" i="4"/>
  <c r="G113" i="4"/>
  <c r="G126" i="4"/>
  <c r="G70" i="4"/>
  <c r="G13" i="4"/>
  <c r="G24" i="4"/>
  <c r="G21" i="4"/>
  <c r="G94" i="4"/>
  <c r="G96" i="4"/>
  <c r="G92" i="4"/>
  <c r="G191" i="4"/>
  <c r="G102" i="4"/>
  <c r="G103" i="4"/>
  <c r="G104" i="4"/>
  <c r="G115" i="4"/>
  <c r="G189" i="4"/>
  <c r="G117" i="4"/>
  <c r="G88" i="4"/>
  <c r="G164" i="4"/>
  <c r="G44" i="4"/>
  <c r="G25" i="4"/>
  <c r="G11" i="4"/>
  <c r="G9" i="4"/>
  <c r="G47" i="4"/>
  <c r="G162" i="4"/>
  <c r="G63" i="4"/>
  <c r="G30" i="4"/>
  <c r="G72" i="4"/>
  <c r="G57" i="4"/>
  <c r="G64" i="4"/>
  <c r="G62" i="4"/>
  <c r="G78" i="4"/>
  <c r="G190" i="4"/>
  <c r="G39" i="4"/>
  <c r="G67" i="4"/>
  <c r="G139" i="4"/>
  <c r="G73" i="4"/>
  <c r="G178" i="4"/>
  <c r="G83" i="4"/>
  <c r="G152" i="4"/>
  <c r="G114" i="4"/>
  <c r="G52" i="4"/>
  <c r="G188" i="4"/>
  <c r="G192" i="4"/>
  <c r="G95" i="4"/>
  <c r="G98" i="4"/>
  <c r="G193" i="4"/>
  <c r="G18" i="4"/>
  <c r="G45" i="4"/>
  <c r="G50" i="4"/>
  <c r="G59" i="4"/>
  <c r="G109" i="4"/>
  <c r="G123" i="4"/>
  <c r="G81" i="4"/>
  <c r="G41" i="4"/>
  <c r="G34" i="4"/>
  <c r="G80" i="4"/>
  <c r="G87" i="4"/>
  <c r="G29" i="4"/>
  <c r="G156" i="4"/>
  <c r="G49" i="4"/>
  <c r="G51" i="4"/>
  <c r="G76" i="4"/>
  <c r="G153" i="4"/>
  <c r="G43" i="4"/>
  <c r="G17" i="4"/>
  <c r="G120" i="4"/>
  <c r="G8" i="4"/>
  <c r="G122" i="4"/>
  <c r="G116" i="4"/>
  <c r="G35" i="4"/>
  <c r="G154" i="4"/>
  <c r="G125" i="4"/>
  <c r="G60" i="4"/>
  <c r="G180" i="4"/>
  <c r="G131" i="4"/>
  <c r="G89" i="4"/>
  <c r="G93" i="4"/>
  <c r="G97" i="4"/>
  <c r="G99" i="4"/>
  <c r="G169" i="4"/>
  <c r="G234" i="1"/>
  <c r="G108" i="1"/>
  <c r="G103" i="1"/>
  <c r="G110" i="1"/>
  <c r="G102" i="1"/>
  <c r="G26" i="1"/>
  <c r="G81" i="1"/>
  <c r="G78" i="1"/>
  <c r="G66" i="1"/>
  <c r="G34" i="1"/>
  <c r="G36" i="1"/>
  <c r="G106" i="1"/>
  <c r="G87" i="1"/>
  <c r="G40" i="1"/>
  <c r="G50" i="1"/>
  <c r="G85" i="1"/>
  <c r="G84" i="1"/>
  <c r="G105" i="1"/>
  <c r="G60" i="1"/>
  <c r="G24" i="1"/>
  <c r="G80" i="1"/>
  <c r="G42" i="1"/>
  <c r="G37" i="1"/>
  <c r="G38" i="1"/>
  <c r="G101" i="1"/>
  <c r="G53" i="1"/>
  <c r="G75" i="1"/>
  <c r="G112" i="1"/>
  <c r="G74" i="1"/>
  <c r="G43" i="1"/>
  <c r="G68" i="1"/>
  <c r="G86" i="1"/>
  <c r="G100" i="1"/>
  <c r="G62" i="1"/>
  <c r="G18" i="1"/>
  <c r="G56" i="1"/>
  <c r="G94" i="1"/>
  <c r="G99" i="1"/>
  <c r="G59" i="1"/>
  <c r="G41" i="1"/>
  <c r="G92" i="1"/>
  <c r="G17" i="1"/>
  <c r="G47" i="1"/>
  <c r="G49" i="1"/>
  <c r="G54" i="1"/>
  <c r="G14" i="1"/>
  <c r="G30" i="1"/>
  <c r="G48" i="1"/>
  <c r="G67" i="1"/>
  <c r="G97" i="1"/>
  <c r="G7" i="1"/>
  <c r="G82" i="1"/>
  <c r="G91" i="1"/>
  <c r="G10" i="1"/>
  <c r="G93" i="1"/>
  <c r="G12" i="1"/>
  <c r="G77" i="1"/>
  <c r="G90" i="1"/>
  <c r="G8" i="1"/>
  <c r="G51" i="1"/>
  <c r="G20" i="1"/>
  <c r="G76" i="1"/>
  <c r="G31" i="1"/>
  <c r="G83" i="1"/>
  <c r="G39" i="1"/>
  <c r="G79" i="1"/>
  <c r="G96" i="1"/>
  <c r="G70" i="1"/>
  <c r="G15" i="1"/>
  <c r="G73" i="1"/>
  <c r="G9" i="1"/>
  <c r="G13" i="1"/>
  <c r="G58" i="1"/>
  <c r="G69" i="1"/>
  <c r="G11" i="1"/>
  <c r="G57" i="1"/>
  <c r="G72" i="1"/>
  <c r="G95" i="1"/>
  <c r="G28" i="1"/>
  <c r="G45" i="1"/>
  <c r="G19" i="1"/>
  <c r="G35" i="1"/>
  <c r="G25" i="1"/>
  <c r="G55" i="1"/>
  <c r="G29" i="1"/>
  <c r="G44" i="1"/>
  <c r="G89" i="1"/>
  <c r="G104" i="1"/>
  <c r="G163" i="1"/>
  <c r="G164" i="1"/>
  <c r="G167" i="1"/>
  <c r="G162" i="1"/>
  <c r="G169" i="1"/>
  <c r="G165" i="1"/>
  <c r="G166" i="1"/>
  <c r="G168" i="1"/>
  <c r="G161" i="1"/>
  <c r="G5" i="1"/>
  <c r="G261" i="1"/>
  <c r="G209" i="1"/>
  <c r="G203" i="1"/>
  <c r="G211" i="1"/>
  <c r="G210" i="1"/>
  <c r="G208" i="1"/>
  <c r="G207" i="1"/>
  <c r="G212" i="1"/>
</calcChain>
</file>

<file path=xl/sharedStrings.xml><?xml version="1.0" encoding="utf-8"?>
<sst xmlns="http://schemas.openxmlformats.org/spreadsheetml/2006/main" count="1489" uniqueCount="684">
  <si>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</si>
  <si>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</si>
  <si>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</si>
  <si>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</si>
  <si>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</si>
  <si>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</si>
  <si>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</si>
  <si>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</si>
  <si>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</si>
  <si>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</si>
  <si>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</si>
  <si>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</si>
  <si>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</si>
  <si>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</si>
  <si>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</si>
  <si>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</si>
  <si>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</si>
  <si>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</si>
  <si>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</si>
  <si>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</si>
  <si>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</si>
  <si>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</si>
  <si>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</si>
  <si>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</si>
  <si>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</si>
  <si>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</si>
  <si>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</si>
  <si>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</si>
  <si>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</si>
  <si>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</si>
  <si>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</si>
  <si>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</si>
  <si>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</si>
  <si>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</si>
  <si>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</si>
  <si>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</si>
  <si>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</si>
  <si>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</si>
  <si>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</si>
  <si>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</si>
  <si>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</si>
  <si>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</si>
  <si>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</si>
  <si>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</si>
  <si>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</si>
  <si>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</si>
  <si>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</si>
  <si>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</si>
  <si>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</si>
  <si>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</si>
  <si>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</si>
  <si>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</si>
  <si>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RU000A0ZYXV9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</si>
  <si>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</si>
  <si>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</si>
  <si>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</si>
  <si>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</si>
  <si>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</si>
  <si>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</si>
  <si>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</si>
  <si>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</si>
  <si>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</si>
  <si>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</si>
  <si>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</si>
  <si>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</si>
  <si>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</si>
  <si>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</si>
  <si>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</si>
  <si>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</si>
  <si>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</si>
  <si>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</si>
  <si>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</si>
  <si>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RU000A0JXQK2</t>
  </si>
  <si>
    <t>RU000A0ZYT40</t>
  </si>
  <si>
    <t>RU000A0ZYVU5</t>
  </si>
  <si>
    <t>RU000A0JV1X3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</si>
  <si>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</si>
  <si>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</si>
  <si>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</si>
  <si>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</si>
  <si>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</si>
  <si>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</si>
  <si>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</si>
  <si>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</si>
  <si>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</si>
  <si>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</si>
  <si>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</si>
  <si>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</si>
  <si>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</si>
  <si>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</si>
  <si>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</si>
  <si>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</si>
  <si>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</si>
  <si>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</si>
  <si>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</si>
  <si>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</si>
  <si>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</si>
  <si>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</si>
  <si>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</si>
  <si>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</si>
  <si>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</si>
  <si>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</si>
  <si>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</si>
  <si>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</si>
  <si>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</si>
  <si>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</si>
  <si>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</si>
  <si>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</si>
  <si>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</si>
  <si>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</si>
  <si>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</si>
  <si>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</si>
  <si>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</si>
  <si>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</si>
  <si>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</si>
  <si>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</si>
  <si>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</si>
  <si>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</si>
  <si>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</si>
  <si>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</si>
  <si>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</si>
  <si>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</si>
  <si>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</si>
  <si>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</si>
  <si>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</si>
  <si>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</si>
  <si>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</si>
  <si>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</si>
  <si>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</si>
  <si>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</si>
  <si>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</si>
  <si>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</si>
  <si>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</si>
  <si>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</si>
  <si>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</si>
  <si>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</si>
  <si>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</si>
  <si>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</si>
  <si>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</si>
  <si>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</si>
  <si>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</si>
  <si>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</si>
  <si>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</si>
  <si>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</si>
  <si>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</si>
  <si>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</si>
  <si>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</si>
  <si>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</si>
  <si>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</si>
  <si>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</si>
  <si>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</si>
  <si>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</si>
  <si>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</si>
  <si>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</si>
  <si>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</si>
  <si>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</si>
  <si>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</si>
  <si>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</si>
  <si>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</si>
  <si>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</si>
  <si>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</si>
  <si>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</si>
  <si>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</si>
  <si>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</si>
  <si>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</si>
  <si>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</si>
  <si>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</si>
  <si>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</si>
  <si>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</si>
  <si>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</si>
  <si>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</si>
  <si>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</si>
  <si>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</si>
  <si>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</si>
  <si>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</si>
  <si>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</si>
  <si>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</si>
  <si>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</si>
  <si>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</si>
  <si>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</si>
  <si>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</si>
  <si>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</si>
  <si>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</si>
  <si>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</si>
  <si>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</si>
  <si>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</si>
  <si>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</si>
  <si>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</si>
  <si>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</si>
  <si>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</si>
  <si>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</si>
  <si>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</si>
  <si>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</si>
  <si>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</si>
  <si>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</si>
  <si>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</si>
  <si>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</si>
  <si>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</si>
  <si>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</si>
  <si>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</si>
  <si>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</si>
  <si>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</si>
  <si>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</si>
  <si>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</si>
  <si>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</si>
  <si>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</si>
  <si>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</si>
  <si>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</si>
  <si>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</si>
  <si>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</si>
  <si>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</si>
  <si>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</si>
  <si>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</si>
  <si>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</si>
  <si>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</si>
  <si>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</si>
  <si>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</si>
  <si>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</si>
  <si>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</si>
  <si>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</si>
  <si>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</si>
  <si>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</si>
  <si>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</si>
  <si>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</si>
  <si>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</si>
  <si>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</si>
  <si>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</si>
  <si>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</si>
  <si>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</si>
  <si>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</si>
  <si>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</si>
  <si>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</si>
  <si>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</si>
  <si>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</si>
  <si>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</si>
  <si>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</si>
  <si>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</si>
  <si>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</si>
  <si>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</si>
  <si>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</si>
  <si>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</si>
  <si>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</si>
  <si>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</si>
  <si>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</si>
  <si>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</si>
  <si>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</si>
  <si>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</si>
  <si>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</si>
  <si>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</si>
  <si>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"Северсталь" 4B02-06-00143-A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</si>
  <si>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</si>
  <si>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</si>
  <si>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</si>
  <si>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</si>
  <si>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</si>
  <si>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</si>
  <si>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</si>
  <si>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</si>
  <si>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</si>
  <si>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</si>
  <si>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</si>
  <si>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</si>
  <si>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</si>
  <si>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</si>
  <si>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</si>
  <si>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</si>
  <si>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RU35009RSY0</t>
  </si>
  <si>
    <t>государственные ЦБ субъектов РФ RU35003SVS0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</si>
  <si>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</si>
  <si>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</si>
  <si>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</si>
  <si>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</si>
  <si>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</si>
  <si>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</si>
  <si>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</si>
  <si>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</si>
  <si>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RU000A0JXR43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</si>
  <si>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</si>
  <si>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</si>
  <si>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</si>
  <si>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</si>
  <si>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</si>
  <si>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</si>
  <si>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</si>
  <si>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</si>
  <si>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</si>
  <si>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</si>
  <si>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</si>
  <si>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</si>
  <si>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</si>
  <si>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Республики Саха (Якутия)</t>
  </si>
  <si>
    <t>1031402066079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</si>
  <si>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</si>
  <si>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</si>
  <si>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</si>
  <si>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</si>
  <si>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</si>
  <si>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</si>
  <si>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</si>
  <si>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</si>
  <si>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</si>
  <si>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</si>
  <si>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</si>
  <si>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</si>
  <si>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</si>
  <si>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</si>
  <si>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</si>
  <si>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</si>
  <si>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</si>
  <si>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</si>
  <si>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</si>
  <si>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</si>
  <si>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</si>
  <si>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</si>
  <si>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</si>
  <si>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</si>
  <si>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</si>
  <si>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</si>
  <si>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</si>
  <si>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</si>
  <si>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</si>
  <si>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</si>
  <si>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</si>
  <si>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</si>
  <si>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</si>
  <si>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</si>
  <si>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</si>
  <si>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</si>
  <si>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</si>
  <si>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</si>
  <si>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</si>
  <si>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</si>
  <si>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</si>
  <si>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</si>
  <si>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</si>
  <si>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</si>
  <si>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</si>
  <si>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</si>
  <si>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</si>
  <si>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</si>
  <si>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</si>
  <si>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</si>
  <si>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</si>
  <si>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</si>
  <si>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</si>
  <si>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</si>
  <si>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</si>
  <si>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</si>
  <si>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</si>
  <si>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</si>
  <si>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</si>
  <si>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</si>
  <si>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</si>
  <si>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</si>
  <si>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</si>
  <si>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</si>
  <si>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RU000A100P85</t>
  </si>
  <si>
    <t>RU000A0JQRD9</t>
  </si>
  <si>
    <t>RU000A1008W7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</si>
  <si>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</si>
  <si>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</si>
  <si>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</si>
  <si>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</si>
  <si>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</si>
  <si>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</si>
  <si>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</si>
  <si>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</si>
  <si>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</si>
  <si>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</si>
  <si>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</si>
  <si>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RU000A102RT4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</si>
  <si>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</si>
  <si>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</si>
  <si>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</si>
  <si>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</si>
  <si>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</si>
  <si>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облигации Промсвязьбанк 4B02-04-03251-B-003P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</si>
  <si>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</si>
  <si>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</si>
  <si>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</si>
  <si>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</si>
  <si>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</si>
  <si>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</si>
  <si>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</si>
  <si>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</si>
  <si>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</si>
  <si>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</si>
  <si>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</si>
  <si>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</si>
  <si>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</si>
  <si>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</si>
  <si>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</si>
  <si>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</si>
  <si>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</si>
  <si>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</si>
  <si>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</si>
  <si>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</si>
  <si>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</si>
  <si>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</si>
  <si>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</si>
  <si>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</si>
  <si>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</si>
  <si>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</si>
  <si>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</si>
  <si>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</si>
  <si>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</si>
  <si>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</si>
  <si>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</si>
  <si>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</si>
  <si>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</si>
  <si>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</si>
  <si>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</si>
  <si>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</si>
  <si>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</si>
  <si>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</si>
  <si>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</si>
  <si>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</si>
  <si>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</si>
  <si>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</si>
  <si>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</si>
  <si>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</si>
  <si>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</si>
  <si>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</si>
  <si>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</si>
  <si>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</si>
  <si>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</si>
  <si>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</si>
  <si>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</si>
  <si>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</si>
  <si>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</si>
  <si>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</si>
  <si>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</si>
  <si>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</si>
  <si>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</si>
  <si>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</si>
  <si>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</si>
  <si>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</si>
  <si>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</si>
  <si>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</si>
  <si>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</si>
  <si>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</si>
  <si>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RU000A1041B2</t>
  </si>
  <si>
    <t>облигации ООО "ГК "Сегежа" 4B02-01-87154-H-002P</t>
  </si>
  <si>
    <t>RU000A0JNAA8</t>
  </si>
  <si>
    <t>акции обыкновенные ПАО "Полюс" 1-01-55192-E</t>
  </si>
  <si>
    <t>RU000A0ZYU88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</si>
  <si>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</si>
  <si>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</si>
  <si>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</si>
  <si>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RU000A104FG2</t>
  </si>
  <si>
    <t>облигации ООО "ГК "Сегежа" 4B02-03-87154-H-002P</t>
  </si>
  <si>
    <t>облигации федерального займа РФ 26223RMFS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</si>
  <si>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</si>
  <si>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</si>
  <si>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</si>
  <si>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</si>
  <si>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</si>
  <si>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</si>
  <si>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</si>
  <si>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</si>
  <si>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</si>
  <si>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</si>
  <si>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</si>
  <si>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</si>
  <si>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</si>
  <si>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</si>
  <si>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</si>
  <si>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</si>
  <si>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</si>
  <si>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</si>
  <si>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</si>
  <si>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</si>
  <si>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</si>
  <si>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</si>
  <si>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</si>
  <si>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</si>
  <si>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</si>
  <si>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</si>
  <si>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</si>
  <si>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</si>
  <si>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</si>
  <si>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</si>
  <si>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</si>
  <si>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</si>
  <si>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</si>
  <si>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</si>
  <si>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</si>
  <si>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</si>
  <si>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</si>
  <si>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</si>
  <si>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</si>
  <si>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</si>
  <si>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</si>
  <si>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</si>
  <si>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</si>
  <si>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</si>
  <si>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</si>
  <si>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</si>
  <si>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</si>
  <si>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</si>
  <si>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RU000A0JXQF2</t>
  </si>
  <si>
    <t>облигации федерального займа РФ 26222RMFS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</si>
  <si>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</si>
  <si>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</si>
  <si>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</si>
  <si>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</si>
  <si>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</si>
  <si>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</si>
  <si>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</si>
  <si>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</si>
  <si>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</si>
  <si>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</si>
  <si>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</si>
  <si>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</si>
  <si>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</si>
  <si>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</si>
  <si>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</si>
  <si>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</si>
  <si>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</si>
  <si>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</si>
  <si>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</si>
  <si>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</si>
  <si>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</si>
  <si>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</si>
  <si>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</si>
  <si>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</si>
  <si>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</si>
  <si>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</si>
  <si>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</si>
  <si>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</si>
  <si>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</si>
  <si>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</si>
  <si>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</si>
  <si>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</si>
  <si>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</si>
  <si>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</si>
  <si>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 ВЭБ.РФ 4B02-451-00004-T-001P</t>
  </si>
  <si>
    <t>RU000A105UB9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</si>
  <si>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</si>
  <si>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</si>
  <si>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</si>
  <si>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</si>
  <si>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</si>
  <si>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</si>
  <si>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</si>
  <si>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</si>
  <si>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</si>
  <si>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положительная переоценка по сделкам Т+ (покупка облигаций  26223RMFS)</t>
  </si>
  <si>
    <t>RU000A100238</t>
  </si>
  <si>
    <t>облигации ПАО "МТС" 4B02-07-04715-A-001P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</si>
  <si>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</si>
  <si>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</si>
  <si>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</si>
  <si>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</si>
  <si>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</si>
  <si>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</si>
  <si>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RU000A106672</t>
  </si>
  <si>
    <t>облигации ООО "ГАЗПРОМ КАПИТАЛ" 4B02-05-36400-R-001P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</si>
  <si>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</si>
  <si>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</si>
  <si>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</si>
  <si>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</si>
  <si>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</si>
  <si>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RU000A1065S5</t>
  </si>
  <si>
    <t>облигации ПАО "Мегафон" 4B02-03-00822-J-002P</t>
  </si>
  <si>
    <t>Публичное акционерное общество "Мегафон"</t>
  </si>
  <si>
    <t>1027809169585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</si>
  <si>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</si>
  <si>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</si>
  <si>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</si>
  <si>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</si>
  <si>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</si>
  <si>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</si>
  <si>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</si>
  <si>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</si>
  <si>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</si>
  <si>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</si>
  <si>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</si>
  <si>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</si>
  <si>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</si>
  <si>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</si>
  <si>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</si>
  <si>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</si>
  <si>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</si>
  <si>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</si>
  <si>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RU000A0ZYU21</t>
  </si>
  <si>
    <t>облигации ПАО "Альфа-Банк" 4B024001326B</t>
  </si>
  <si>
    <t>RU000A0JKQU8</t>
  </si>
  <si>
    <t>акции обыкновенные ПАО "Магнит" 1-01-60525-P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</si>
  <si>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</si>
  <si>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</si>
  <si>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</si>
  <si>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</si>
  <si>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</si>
  <si>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</si>
  <si>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</si>
  <si>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</si>
  <si>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</si>
  <si>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</si>
  <si>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RU000A0JXFS8</t>
  </si>
  <si>
    <t>облигации ООО "Газпром капитал" 4B02-05-36400-R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</si>
  <si>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</si>
  <si>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</si>
  <si>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</si>
  <si>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</si>
  <si>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</si>
  <si>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</si>
  <si>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облигации федерального займа РФ 29016RMFS</t>
  </si>
  <si>
    <t>RU000A1025B5</t>
  </si>
  <si>
    <t>облигации АО "Почта России" 4B02-02-00005-T-001P</t>
  </si>
  <si>
    <t>RU000A0JXRD5</t>
  </si>
  <si>
    <t>АО "Почта России"</t>
  </si>
  <si>
    <t>Акционерное общество "Почта России"</t>
  </si>
  <si>
    <t>оплата комиссий по сделкам Т+  (продажа облигаций 25084RMFS )</t>
  </si>
  <si>
    <t>частичное погашение номинала облигации ПАО "Группа ЛСР" 4B02-04-55234-E-001P</t>
  </si>
  <si>
    <t>оплата комиссий по сделкам Т+  (покупка облигаций 26223RMFS)</t>
  </si>
  <si>
    <t>оплата комиссий по сделкам Т+ (продажа облигаций  24021RMFS)</t>
  </si>
  <si>
    <t>положительная переоценка по сделкам Т+ (покупка облигаций  24021RMFS)</t>
  </si>
  <si>
    <t>облигации федерального займа РФ 26241RMFS</t>
  </si>
  <si>
    <t>RU000A105FZ9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</si>
  <si>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</si>
  <si>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</si>
  <si>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</si>
  <si>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</si>
  <si>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</si>
  <si>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</si>
  <si>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</si>
  <si>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42004810600000976493</t>
  </si>
  <si>
    <t>42004810700001176493</t>
  </si>
  <si>
    <t>оплата комиссий по сделкам Т+  (продажа облигаций АО Россельхозбанк 4B021603349B001P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</si>
  <si>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</si>
  <si>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</si>
  <si>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</si>
  <si>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</si>
  <si>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</si>
  <si>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</si>
  <si>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</si>
  <si>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</si>
  <si>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RU000A105B11</t>
  </si>
  <si>
    <t>RU000A106E90</t>
  </si>
  <si>
    <t>облигации федерального займа РФ 26243RMFS</t>
  </si>
  <si>
    <t>облигации  ВЭБ.РФ 4B02-12-00004-T-002P</t>
  </si>
  <si>
    <t>42004810043240000039</t>
  </si>
  <si>
    <t>42004810500001376493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</si>
  <si>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</si>
  <si>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</si>
  <si>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Состав инвестиционного портфеля фонда по обязательному пенсионному страхованию на 29.12.2023</t>
  </si>
  <si>
    <t>RU000A107ET1</t>
  </si>
  <si>
    <t>облигации ООО "Газпром капитал" 4B02-11-36400-R-002P</t>
  </si>
  <si>
    <t>ДОМ.РФ (57), 17,32%</t>
  </si>
  <si>
    <t>ВТБ (25,7), 16,6%</t>
  </si>
  <si>
    <t>РСХБ (2,6), 15,8%</t>
  </si>
  <si>
    <t>ВТБ (0,9), 16,6%</t>
  </si>
  <si>
    <t>РСХБ (1,5), 15,8%</t>
  </si>
  <si>
    <t>ВТБ (0,65), 16,6%</t>
  </si>
  <si>
    <t>ГПБ (30), 15%</t>
  </si>
  <si>
    <t>Сбербанк (100), 14,8</t>
  </si>
  <si>
    <t>АО "ДОМ.РФ"</t>
  </si>
  <si>
    <t>АО "Россельхозбанк"</t>
  </si>
  <si>
    <t>42003810800480064301</t>
  </si>
  <si>
    <t>42004810326800000459</t>
  </si>
  <si>
    <t>42004810279000000275</t>
  </si>
  <si>
    <t>42004810526800000453</t>
  </si>
  <si>
    <t>42004810979000000274</t>
  </si>
  <si>
    <t>42004810826800000454</t>
  </si>
  <si>
    <t>42005810000037577626</t>
  </si>
  <si>
    <t>42005810338000000403</t>
  </si>
  <si>
    <t>ПАО "МТС"</t>
  </si>
  <si>
    <t>ПАО "ЛК "Европлан"</t>
  </si>
  <si>
    <t>RU000A1028E3</t>
  </si>
  <si>
    <t>RU000A105L19</t>
  </si>
  <si>
    <t>RU000A0JV4P3</t>
  </si>
  <si>
    <t xml:space="preserve">начисленный процентный доход по подтверждению №39 от 28.12.2023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</si>
  <si>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№63 от 28.12.2023 к Генеральному соглашению №М61-4785/2016 от 15.02.2016 о порядке поддержания МНО на счетах </t>
  </si>
  <si>
    <t>начисление дивидендов (акции обыкновенные ПАО "Лукойл" (ПАО) 1-01-00077-A )</t>
  </si>
  <si>
    <t>начисление дивидендов (акции обыкновенные ПАО "ГМК "Норильский никель" 1-01-40155-F )</t>
  </si>
  <si>
    <t>Состав средств пенсионных резервов фонда на 29.12.2023</t>
  </si>
  <si>
    <t>RU000A107GX8</t>
  </si>
  <si>
    <t>облигации ПАО АФК "Система" 4B02-27-01669-A-001P</t>
  </si>
  <si>
    <t>42003810400000876493</t>
  </si>
  <si>
    <t>42004810100001374785</t>
  </si>
  <si>
    <t>42004810626800000463</t>
  </si>
  <si>
    <t>42004810879000000280</t>
  </si>
  <si>
    <t>42003810500000776493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</si>
</sst>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56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/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"/>
  <sheetViews>
    <sheetView topLeftCell="A2" zoomScale="80" zoomScaleNormal="80" workbookViewId="0">
      <selection activeCell="A156" sqref="A5:A156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5" t="s">
        <v>646</v>
      </c>
      <c r="B1" s="146"/>
      <c r="C1" s="146"/>
      <c r="D1" s="146"/>
      <c r="E1" s="146"/>
      <c r="F1" s="146"/>
      <c r="G1" s="146"/>
    </row>
    <row r="2" spans="1:8" ht="18.75" x14ac:dyDescent="0.3">
      <c r="A2" s="4"/>
      <c r="B2" s="4"/>
      <c r="C2" s="4"/>
    </row>
    <row r="3" spans="1:8" x14ac:dyDescent="0.25">
      <c r="A3" s="3" t="s">
        <v>311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213</v>
      </c>
      <c r="B5" s="25" t="s">
        <v>129</v>
      </c>
      <c r="C5" s="25" t="s">
        <v>130</v>
      </c>
      <c r="D5" s="25" t="s">
        <v>357</v>
      </c>
      <c r="E5" s="39">
        <v>5718</v>
      </c>
      <c r="F5" s="7">
        <v>5617020.1200000001</v>
      </c>
      <c r="G5" s="8">
        <f t="shared" ref="G5:G36" si="0">F5/$F$261</f>
        <v>1.0101220038927902E-3</v>
      </c>
      <c r="H5" s="96"/>
    </row>
    <row r="6" spans="1:8" x14ac:dyDescent="0.25">
      <c r="A6" s="105" t="s">
        <v>452</v>
      </c>
      <c r="B6" s="105" t="s">
        <v>103</v>
      </c>
      <c r="C6" s="105" t="s">
        <v>104</v>
      </c>
      <c r="D6" s="105" t="s">
        <v>453</v>
      </c>
      <c r="E6" s="39">
        <v>10000</v>
      </c>
      <c r="F6" s="7">
        <v>9537100</v>
      </c>
      <c r="G6" s="8">
        <f t="shared" si="0"/>
        <v>1.7150792337425219E-3</v>
      </c>
      <c r="H6" s="96"/>
    </row>
    <row r="7" spans="1:8" x14ac:dyDescent="0.25">
      <c r="A7" s="80" t="s">
        <v>306</v>
      </c>
      <c r="B7" s="80" t="s">
        <v>193</v>
      </c>
      <c r="C7" s="9" t="s">
        <v>194</v>
      </c>
      <c r="D7" s="80" t="s">
        <v>48</v>
      </c>
      <c r="E7" s="39">
        <v>4000</v>
      </c>
      <c r="F7" s="7">
        <v>3987680</v>
      </c>
      <c r="G7" s="8">
        <f t="shared" si="0"/>
        <v>7.1711391920084512E-4</v>
      </c>
      <c r="H7" s="96"/>
    </row>
    <row r="8" spans="1:8" x14ac:dyDescent="0.25">
      <c r="A8" s="105" t="s">
        <v>382</v>
      </c>
      <c r="B8" s="105" t="s">
        <v>193</v>
      </c>
      <c r="C8" s="9" t="s">
        <v>194</v>
      </c>
      <c r="D8" s="105" t="s">
        <v>383</v>
      </c>
      <c r="E8" s="39">
        <v>986</v>
      </c>
      <c r="F8" s="7">
        <v>955157.92</v>
      </c>
      <c r="G8" s="8">
        <f t="shared" si="0"/>
        <v>1.7176830624998177E-4</v>
      </c>
      <c r="H8" s="96"/>
    </row>
    <row r="9" spans="1:8" x14ac:dyDescent="0.25">
      <c r="A9" s="25" t="s">
        <v>305</v>
      </c>
      <c r="B9" s="25" t="s">
        <v>193</v>
      </c>
      <c r="C9" s="105" t="s">
        <v>194</v>
      </c>
      <c r="D9" s="25" t="s">
        <v>47</v>
      </c>
      <c r="E9" s="39">
        <v>49172</v>
      </c>
      <c r="F9" s="7">
        <v>49050053.439999998</v>
      </c>
      <c r="G9" s="8">
        <f t="shared" si="0"/>
        <v>8.8207870389222041E-3</v>
      </c>
      <c r="H9" s="96"/>
    </row>
    <row r="10" spans="1:8" ht="30" x14ac:dyDescent="0.25">
      <c r="A10" s="25" t="s">
        <v>240</v>
      </c>
      <c r="B10" s="25" t="s">
        <v>163</v>
      </c>
      <c r="C10" s="25" t="s">
        <v>164</v>
      </c>
      <c r="D10" s="25" t="s">
        <v>75</v>
      </c>
      <c r="E10" s="39">
        <v>53130</v>
      </c>
      <c r="F10" s="7">
        <v>52039241.100000001</v>
      </c>
      <c r="G10" s="8">
        <f t="shared" si="0"/>
        <v>9.3583397207044443E-3</v>
      </c>
      <c r="H10" s="96"/>
    </row>
    <row r="11" spans="1:8" ht="30" x14ac:dyDescent="0.25">
      <c r="A11" s="72" t="s">
        <v>244</v>
      </c>
      <c r="B11" s="72" t="s">
        <v>163</v>
      </c>
      <c r="C11" s="72" t="s">
        <v>164</v>
      </c>
      <c r="D11" s="33" t="s">
        <v>347</v>
      </c>
      <c r="E11" s="39">
        <v>18</v>
      </c>
      <c r="F11" s="7">
        <v>17653.86</v>
      </c>
      <c r="G11" s="8">
        <f t="shared" si="0"/>
        <v>3.1747353683402458E-6</v>
      </c>
      <c r="H11" s="96"/>
    </row>
    <row r="12" spans="1:8" x14ac:dyDescent="0.25">
      <c r="A12" s="61" t="s">
        <v>36</v>
      </c>
      <c r="B12" s="61" t="s">
        <v>103</v>
      </c>
      <c r="C12" s="69" t="s">
        <v>104</v>
      </c>
      <c r="D12" s="61" t="s">
        <v>85</v>
      </c>
      <c r="E12" s="39">
        <v>91337</v>
      </c>
      <c r="F12" s="7">
        <v>94905536.590000004</v>
      </c>
      <c r="G12" s="8">
        <f t="shared" si="0"/>
        <v>1.7067086952291585E-2</v>
      </c>
      <c r="H12" s="96"/>
    </row>
    <row r="13" spans="1:8" x14ac:dyDescent="0.25">
      <c r="A13" s="71" t="s">
        <v>37</v>
      </c>
      <c r="B13" s="71" t="s">
        <v>103</v>
      </c>
      <c r="C13" s="71" t="s">
        <v>104</v>
      </c>
      <c r="D13" s="105" t="s">
        <v>86</v>
      </c>
      <c r="E13" s="39">
        <v>32000</v>
      </c>
      <c r="F13" s="7">
        <v>33006400</v>
      </c>
      <c r="G13" s="8">
        <f t="shared" si="0"/>
        <v>5.9356189219573223E-3</v>
      </c>
      <c r="H13" s="96"/>
    </row>
    <row r="14" spans="1:8" ht="30" x14ac:dyDescent="0.25">
      <c r="A14" s="83" t="s">
        <v>210</v>
      </c>
      <c r="B14" s="83" t="s">
        <v>119</v>
      </c>
      <c r="C14" s="83">
        <v>1027700342890</v>
      </c>
      <c r="D14" s="83" t="s">
        <v>348</v>
      </c>
      <c r="E14" s="39">
        <v>225</v>
      </c>
      <c r="F14" s="7">
        <v>224165.25</v>
      </c>
      <c r="G14" s="8">
        <f t="shared" si="0"/>
        <v>4.0312166717524283E-5</v>
      </c>
      <c r="H14" s="96"/>
    </row>
    <row r="15" spans="1:8" ht="30" x14ac:dyDescent="0.25">
      <c r="A15" s="71" t="s">
        <v>232</v>
      </c>
      <c r="B15" s="71" t="s">
        <v>151</v>
      </c>
      <c r="C15" s="71" t="s">
        <v>152</v>
      </c>
      <c r="D15" s="71" t="s">
        <v>57</v>
      </c>
      <c r="E15" s="39">
        <v>34629</v>
      </c>
      <c r="F15" s="7">
        <v>34046193.93</v>
      </c>
      <c r="G15" s="8">
        <f t="shared" si="0"/>
        <v>6.1226075219210979E-3</v>
      </c>
      <c r="H15" s="96"/>
    </row>
    <row r="16" spans="1:8" ht="30" x14ac:dyDescent="0.25">
      <c r="A16" s="93" t="s">
        <v>470</v>
      </c>
      <c r="B16" s="93" t="s">
        <v>181</v>
      </c>
      <c r="C16" s="93" t="s">
        <v>182</v>
      </c>
      <c r="D16" s="93" t="s">
        <v>471</v>
      </c>
      <c r="E16" s="39">
        <v>1455</v>
      </c>
      <c r="F16" s="7">
        <v>1443825.6</v>
      </c>
      <c r="G16" s="8">
        <f t="shared" si="0"/>
        <v>2.5964657010053762E-4</v>
      </c>
      <c r="H16" s="96"/>
    </row>
    <row r="17" spans="1:8" ht="28.5" customHeight="1" x14ac:dyDescent="0.25">
      <c r="A17" s="25" t="s">
        <v>393</v>
      </c>
      <c r="B17" s="25" t="s">
        <v>103</v>
      </c>
      <c r="C17" s="69" t="s">
        <v>104</v>
      </c>
      <c r="D17" s="71" t="s">
        <v>390</v>
      </c>
      <c r="E17" s="39">
        <v>13000</v>
      </c>
      <c r="F17" s="7">
        <v>12219220</v>
      </c>
      <c r="G17" s="8">
        <f t="shared" si="0"/>
        <v>2.1974112124787722E-3</v>
      </c>
      <c r="H17" s="96"/>
    </row>
    <row r="18" spans="1:8" ht="32.25" customHeight="1" x14ac:dyDescent="0.25">
      <c r="A18" s="90" t="s">
        <v>233</v>
      </c>
      <c r="B18" s="90" t="s">
        <v>151</v>
      </c>
      <c r="C18" s="90" t="s">
        <v>152</v>
      </c>
      <c r="D18" s="90" t="s">
        <v>355</v>
      </c>
      <c r="E18" s="39">
        <v>7087</v>
      </c>
      <c r="F18" s="7">
        <v>6881264.3899999997</v>
      </c>
      <c r="G18" s="8">
        <f t="shared" si="0"/>
        <v>1.2374740389825946E-3</v>
      </c>
      <c r="H18" s="96"/>
    </row>
    <row r="19" spans="1:8" ht="33.75" customHeight="1" x14ac:dyDescent="0.25">
      <c r="A19" s="80" t="s">
        <v>245</v>
      </c>
      <c r="B19" s="80" t="s">
        <v>167</v>
      </c>
      <c r="C19" s="80" t="s">
        <v>168</v>
      </c>
      <c r="D19" s="80" t="s">
        <v>350</v>
      </c>
      <c r="E19" s="39">
        <v>3030</v>
      </c>
      <c r="F19" s="7">
        <v>2974112.26</v>
      </c>
      <c r="G19" s="8">
        <f t="shared" si="0"/>
        <v>5.3484163696983775E-4</v>
      </c>
      <c r="H19" s="96"/>
    </row>
    <row r="20" spans="1:8" ht="30" x14ac:dyDescent="0.25">
      <c r="A20" s="65" t="s">
        <v>229</v>
      </c>
      <c r="B20" s="65" t="s">
        <v>151</v>
      </c>
      <c r="C20" s="69" t="s">
        <v>152</v>
      </c>
      <c r="D20" s="65" t="s">
        <v>361</v>
      </c>
      <c r="E20" s="39">
        <v>34526</v>
      </c>
      <c r="F20" s="7">
        <v>34981052.68</v>
      </c>
      <c r="G20" s="8">
        <f t="shared" si="0"/>
        <v>6.290725380453303E-3</v>
      </c>
      <c r="H20" s="96"/>
    </row>
    <row r="21" spans="1:8" x14ac:dyDescent="0.25">
      <c r="A21" s="25" t="s">
        <v>27</v>
      </c>
      <c r="B21" s="25" t="s">
        <v>103</v>
      </c>
      <c r="C21" s="25" t="s">
        <v>104</v>
      </c>
      <c r="D21" s="25" t="s">
        <v>76</v>
      </c>
      <c r="E21" s="39">
        <v>17000</v>
      </c>
      <c r="F21" s="7">
        <v>13663920</v>
      </c>
      <c r="G21" s="8">
        <f t="shared" si="0"/>
        <v>2.4572150279979364E-3</v>
      </c>
      <c r="H21" s="96"/>
    </row>
    <row r="22" spans="1:8" ht="30" x14ac:dyDescent="0.25">
      <c r="A22" s="69" t="s">
        <v>600</v>
      </c>
      <c r="B22" s="69" t="s">
        <v>133</v>
      </c>
      <c r="C22" s="9" t="s">
        <v>134</v>
      </c>
      <c r="D22" s="69" t="s">
        <v>599</v>
      </c>
      <c r="E22" s="39">
        <v>950</v>
      </c>
      <c r="F22" s="7">
        <v>978329</v>
      </c>
      <c r="G22" s="8">
        <f t="shared" si="0"/>
        <v>1.7593521633075965E-4</v>
      </c>
      <c r="H22" s="96"/>
    </row>
    <row r="23" spans="1:8" ht="30" x14ac:dyDescent="0.25">
      <c r="A23" s="25" t="s">
        <v>489</v>
      </c>
      <c r="B23" s="25" t="s">
        <v>129</v>
      </c>
      <c r="C23" s="25" t="s">
        <v>130</v>
      </c>
      <c r="D23" s="25" t="s">
        <v>488</v>
      </c>
      <c r="E23" s="39">
        <v>20000</v>
      </c>
      <c r="F23" s="7">
        <v>19059800</v>
      </c>
      <c r="G23" s="8">
        <f t="shared" si="0"/>
        <v>3.4275688814509359E-3</v>
      </c>
      <c r="H23" s="96"/>
    </row>
    <row r="24" spans="1:8" ht="30" x14ac:dyDescent="0.25">
      <c r="A24" s="25" t="s">
        <v>231</v>
      </c>
      <c r="B24" s="25" t="s">
        <v>151</v>
      </c>
      <c r="C24" s="105" t="s">
        <v>152</v>
      </c>
      <c r="D24" s="25" t="s">
        <v>54</v>
      </c>
      <c r="E24" s="39">
        <v>63997</v>
      </c>
      <c r="F24" s="7">
        <v>62791296.520000003</v>
      </c>
      <c r="G24" s="8">
        <f t="shared" si="0"/>
        <v>1.1291907259148073E-2</v>
      </c>
      <c r="H24" s="96"/>
    </row>
    <row r="25" spans="1:8" x14ac:dyDescent="0.25">
      <c r="A25" s="105" t="s">
        <v>246</v>
      </c>
      <c r="B25" s="105" t="s">
        <v>167</v>
      </c>
      <c r="C25" s="105" t="s">
        <v>168</v>
      </c>
      <c r="D25" s="105" t="s">
        <v>354</v>
      </c>
      <c r="E25" s="39">
        <v>5501</v>
      </c>
      <c r="F25" s="7">
        <v>5641495.54</v>
      </c>
      <c r="G25" s="8">
        <f t="shared" si="0"/>
        <v>1.0145234765185493E-3</v>
      </c>
      <c r="H25" s="96"/>
    </row>
    <row r="26" spans="1:8" ht="30" x14ac:dyDescent="0.25">
      <c r="A26" s="25" t="s">
        <v>241</v>
      </c>
      <c r="B26" s="25" t="s">
        <v>163</v>
      </c>
      <c r="C26" s="93" t="s">
        <v>164</v>
      </c>
      <c r="D26" s="25" t="s">
        <v>72</v>
      </c>
      <c r="E26" s="39">
        <v>121595</v>
      </c>
      <c r="F26" s="7">
        <v>121570681</v>
      </c>
      <c r="G26" s="8">
        <f t="shared" si="0"/>
        <v>2.1862342894070165E-2</v>
      </c>
      <c r="H26" s="96"/>
    </row>
    <row r="27" spans="1:8" x14ac:dyDescent="0.25">
      <c r="A27" s="80" t="s">
        <v>609</v>
      </c>
      <c r="B27" s="80" t="s">
        <v>113</v>
      </c>
      <c r="C27" s="80">
        <v>1197746000000</v>
      </c>
      <c r="D27" s="80" t="s">
        <v>610</v>
      </c>
      <c r="E27" s="39">
        <v>10546</v>
      </c>
      <c r="F27" s="7">
        <v>10373994.74</v>
      </c>
      <c r="G27" s="8">
        <f t="shared" si="0"/>
        <v>1.8655799928204752E-3</v>
      </c>
      <c r="H27" s="96"/>
    </row>
    <row r="28" spans="1:8" x14ac:dyDescent="0.25">
      <c r="A28" s="25" t="s">
        <v>206</v>
      </c>
      <c r="B28" s="25" t="s">
        <v>113</v>
      </c>
      <c r="C28" s="25" t="s">
        <v>114</v>
      </c>
      <c r="D28" s="25" t="s">
        <v>352</v>
      </c>
      <c r="E28" s="39">
        <v>4731</v>
      </c>
      <c r="F28" s="7">
        <v>4382230.68</v>
      </c>
      <c r="G28" s="8">
        <f t="shared" si="0"/>
        <v>7.8806690049777924E-4</v>
      </c>
      <c r="H28" s="96"/>
    </row>
    <row r="29" spans="1:8" ht="30" x14ac:dyDescent="0.25">
      <c r="A29" s="25" t="s">
        <v>214</v>
      </c>
      <c r="B29" s="25" t="s">
        <v>129</v>
      </c>
      <c r="C29" s="69" t="s">
        <v>130</v>
      </c>
      <c r="D29" s="69" t="s">
        <v>66</v>
      </c>
      <c r="E29" s="39">
        <v>17452</v>
      </c>
      <c r="F29" s="7">
        <v>16681843.24</v>
      </c>
      <c r="G29" s="8">
        <f t="shared" si="0"/>
        <v>2.9999352970475376E-3</v>
      </c>
      <c r="H29" s="96"/>
    </row>
    <row r="30" spans="1:8" ht="30" x14ac:dyDescent="0.25">
      <c r="A30" s="93" t="s">
        <v>242</v>
      </c>
      <c r="B30" s="93" t="s">
        <v>163</v>
      </c>
      <c r="C30" s="93" t="s">
        <v>164</v>
      </c>
      <c r="D30" s="93" t="s">
        <v>73</v>
      </c>
      <c r="E30" s="39">
        <v>8520</v>
      </c>
      <c r="F30" s="7">
        <v>8262696</v>
      </c>
      <c r="G30" s="8">
        <f t="shared" si="0"/>
        <v>1.4859001503945016E-3</v>
      </c>
      <c r="H30" s="96"/>
    </row>
    <row r="31" spans="1:8" ht="30" x14ac:dyDescent="0.25">
      <c r="A31" s="25" t="s">
        <v>215</v>
      </c>
      <c r="B31" s="25" t="s">
        <v>129</v>
      </c>
      <c r="C31" s="25" t="s">
        <v>130</v>
      </c>
      <c r="D31" s="25" t="s">
        <v>362</v>
      </c>
      <c r="E31" s="39">
        <v>57683</v>
      </c>
      <c r="F31" s="7">
        <v>52883774.399999999</v>
      </c>
      <c r="G31" s="8">
        <f t="shared" si="0"/>
        <v>9.510214140080778E-3</v>
      </c>
      <c r="H31" s="96"/>
    </row>
    <row r="32" spans="1:8" x14ac:dyDescent="0.25">
      <c r="A32" s="69" t="s">
        <v>586</v>
      </c>
      <c r="B32" s="69" t="s">
        <v>512</v>
      </c>
      <c r="C32" s="9" t="s">
        <v>511</v>
      </c>
      <c r="D32" s="69" t="s">
        <v>585</v>
      </c>
      <c r="E32" s="39">
        <v>202</v>
      </c>
      <c r="F32" s="7">
        <v>203856.38</v>
      </c>
      <c r="G32" s="8">
        <f t="shared" si="0"/>
        <v>3.6659974625821728E-5</v>
      </c>
      <c r="H32" s="96"/>
    </row>
    <row r="33" spans="1:8" x14ac:dyDescent="0.25">
      <c r="A33" s="90" t="s">
        <v>451</v>
      </c>
      <c r="B33" s="90" t="s">
        <v>103</v>
      </c>
      <c r="C33" s="90" t="s">
        <v>104</v>
      </c>
      <c r="D33" s="90" t="s">
        <v>445</v>
      </c>
      <c r="E33" s="39">
        <v>131135</v>
      </c>
      <c r="F33" s="7">
        <v>133020721.3</v>
      </c>
      <c r="G33" s="8">
        <f t="shared" si="0"/>
        <v>2.3921430703157307E-2</v>
      </c>
      <c r="H33" s="96"/>
    </row>
    <row r="34" spans="1:8" x14ac:dyDescent="0.25">
      <c r="A34" s="25" t="s">
        <v>394</v>
      </c>
      <c r="B34" s="25" t="s">
        <v>103</v>
      </c>
      <c r="C34" s="83" t="s">
        <v>104</v>
      </c>
      <c r="D34" s="25" t="s">
        <v>391</v>
      </c>
      <c r="E34" s="39">
        <v>5000</v>
      </c>
      <c r="F34" s="7">
        <v>4133900</v>
      </c>
      <c r="G34" s="8">
        <f t="shared" si="0"/>
        <v>7.4340900738885103E-4</v>
      </c>
      <c r="H34" s="96"/>
    </row>
    <row r="35" spans="1:8" x14ac:dyDescent="0.25">
      <c r="A35" s="25" t="s">
        <v>28</v>
      </c>
      <c r="B35" s="25" t="s">
        <v>103</v>
      </c>
      <c r="C35" s="105" t="s">
        <v>104</v>
      </c>
      <c r="D35" s="25" t="s">
        <v>77</v>
      </c>
      <c r="E35" s="39">
        <v>29000</v>
      </c>
      <c r="F35" s="7">
        <v>21934150</v>
      </c>
      <c r="G35" s="8">
        <f t="shared" si="0"/>
        <v>3.9444700354188946E-3</v>
      </c>
      <c r="H35" s="96"/>
    </row>
    <row r="36" spans="1:8" ht="30" x14ac:dyDescent="0.25">
      <c r="A36" s="25" t="s">
        <v>221</v>
      </c>
      <c r="B36" s="25" t="s">
        <v>133</v>
      </c>
      <c r="C36" s="93" t="s">
        <v>134</v>
      </c>
      <c r="D36" s="25" t="s">
        <v>51</v>
      </c>
      <c r="E36" s="39">
        <v>5000</v>
      </c>
      <c r="F36" s="7">
        <v>4776350</v>
      </c>
      <c r="G36" s="8">
        <f t="shared" si="0"/>
        <v>8.5894230930640288E-4</v>
      </c>
      <c r="H36" s="96"/>
    </row>
    <row r="37" spans="1:8" ht="30" x14ac:dyDescent="0.25">
      <c r="A37" s="25" t="s">
        <v>243</v>
      </c>
      <c r="B37" s="25" t="s">
        <v>163</v>
      </c>
      <c r="C37" s="25" t="s">
        <v>164</v>
      </c>
      <c r="D37" s="25" t="s">
        <v>74</v>
      </c>
      <c r="E37" s="39">
        <v>15070</v>
      </c>
      <c r="F37" s="7">
        <v>15305092</v>
      </c>
      <c r="G37" s="8">
        <f t="shared" ref="G37:G68" si="1">F37/$F$261</f>
        <v>2.75235086763469E-3</v>
      </c>
      <c r="H37" s="96"/>
    </row>
    <row r="38" spans="1:8" ht="30" x14ac:dyDescent="0.25">
      <c r="A38" s="25" t="s">
        <v>456</v>
      </c>
      <c r="B38" s="25" t="s">
        <v>157</v>
      </c>
      <c r="C38" s="9" t="s">
        <v>158</v>
      </c>
      <c r="D38" s="25" t="s">
        <v>349</v>
      </c>
      <c r="E38" s="39">
        <v>1943</v>
      </c>
      <c r="F38" s="7">
        <v>1888071.39</v>
      </c>
      <c r="G38" s="8">
        <f t="shared" si="1"/>
        <v>3.3953634048215688E-4</v>
      </c>
      <c r="H38" s="96"/>
    </row>
    <row r="39" spans="1:8" x14ac:dyDescent="0.25">
      <c r="A39" s="65" t="s">
        <v>236</v>
      </c>
      <c r="B39" s="65" t="s">
        <v>153</v>
      </c>
      <c r="C39" s="65" t="s">
        <v>154</v>
      </c>
      <c r="D39" s="65" t="s">
        <v>52</v>
      </c>
      <c r="E39" s="39">
        <v>20000</v>
      </c>
      <c r="F39" s="7">
        <v>20359800</v>
      </c>
      <c r="G39" s="8">
        <f t="shared" si="1"/>
        <v>3.6613509539745832E-3</v>
      </c>
      <c r="H39" s="96"/>
    </row>
    <row r="40" spans="1:8" x14ac:dyDescent="0.25">
      <c r="A40" s="66" t="s">
        <v>248</v>
      </c>
      <c r="B40" s="66" t="s">
        <v>167</v>
      </c>
      <c r="C40" s="66" t="s">
        <v>168</v>
      </c>
      <c r="D40" s="66" t="s">
        <v>87</v>
      </c>
      <c r="E40" s="39">
        <v>52488</v>
      </c>
      <c r="F40" s="7">
        <v>52889008.32</v>
      </c>
      <c r="G40" s="8">
        <f t="shared" si="1"/>
        <v>9.5111553682846427E-3</v>
      </c>
      <c r="H40" s="96"/>
    </row>
    <row r="41" spans="1:8" x14ac:dyDescent="0.25">
      <c r="A41" s="65" t="s">
        <v>38</v>
      </c>
      <c r="B41" s="65" t="s">
        <v>103</v>
      </c>
      <c r="C41" s="105" t="s">
        <v>104</v>
      </c>
      <c r="D41" s="65" t="s">
        <v>61</v>
      </c>
      <c r="E41" s="39">
        <v>112363</v>
      </c>
      <c r="F41" s="7">
        <v>152387427.28</v>
      </c>
      <c r="G41" s="8">
        <f t="shared" si="1"/>
        <v>2.7404191212357706E-2</v>
      </c>
      <c r="H41" s="96"/>
    </row>
    <row r="42" spans="1:8" ht="30" x14ac:dyDescent="0.25">
      <c r="A42" s="25" t="s">
        <v>216</v>
      </c>
      <c r="B42" s="25" t="s">
        <v>129</v>
      </c>
      <c r="C42" s="93" t="s">
        <v>130</v>
      </c>
      <c r="D42" s="25" t="s">
        <v>67</v>
      </c>
      <c r="E42" s="39">
        <v>60000</v>
      </c>
      <c r="F42" s="7">
        <v>58617600</v>
      </c>
      <c r="G42" s="8">
        <f t="shared" si="1"/>
        <v>1.0541341549509354E-2</v>
      </c>
      <c r="H42" s="96"/>
    </row>
    <row r="43" spans="1:8" ht="30" x14ac:dyDescent="0.25">
      <c r="A43" s="65" t="s">
        <v>218</v>
      </c>
      <c r="B43" s="65" t="s">
        <v>129</v>
      </c>
      <c r="C43" s="83" t="s">
        <v>130</v>
      </c>
      <c r="D43" s="65" t="s">
        <v>68</v>
      </c>
      <c r="E43" s="39">
        <v>28470</v>
      </c>
      <c r="F43" s="7">
        <v>27855048</v>
      </c>
      <c r="G43" s="8">
        <f t="shared" si="1"/>
        <v>5.0092391166812944E-3</v>
      </c>
      <c r="H43" s="96"/>
    </row>
    <row r="44" spans="1:8" x14ac:dyDescent="0.25">
      <c r="A44" s="83" t="s">
        <v>373</v>
      </c>
      <c r="B44" s="83" t="s">
        <v>188</v>
      </c>
      <c r="C44" s="9" t="s">
        <v>189</v>
      </c>
      <c r="D44" s="83" t="s">
        <v>367</v>
      </c>
      <c r="E44" s="39">
        <v>47</v>
      </c>
      <c r="F44" s="7">
        <v>45154.78</v>
      </c>
      <c r="G44" s="8">
        <f t="shared" si="1"/>
        <v>8.1202908098071894E-6</v>
      </c>
      <c r="H44" s="96"/>
    </row>
    <row r="45" spans="1:8" x14ac:dyDescent="0.25">
      <c r="A45" s="83" t="s">
        <v>29</v>
      </c>
      <c r="B45" s="83" t="s">
        <v>103</v>
      </c>
      <c r="C45" s="83" t="s">
        <v>104</v>
      </c>
      <c r="D45" s="83" t="s">
        <v>78</v>
      </c>
      <c r="E45" s="39">
        <v>110673</v>
      </c>
      <c r="F45" s="7">
        <v>103743763.47</v>
      </c>
      <c r="G45" s="8">
        <f t="shared" si="1"/>
        <v>1.8656486181092054E-2</v>
      </c>
      <c r="H45" s="96"/>
    </row>
    <row r="46" spans="1:8" ht="30" x14ac:dyDescent="0.25">
      <c r="A46" s="66" t="s">
        <v>549</v>
      </c>
      <c r="B46" s="66" t="s">
        <v>157</v>
      </c>
      <c r="C46" s="9" t="s">
        <v>158</v>
      </c>
      <c r="D46" s="66" t="s">
        <v>548</v>
      </c>
      <c r="E46" s="39">
        <v>969</v>
      </c>
      <c r="F46" s="7">
        <v>984048.57</v>
      </c>
      <c r="G46" s="8">
        <f t="shared" si="1"/>
        <v>1.7696378012194738E-4</v>
      </c>
      <c r="H46" s="96"/>
    </row>
    <row r="47" spans="1:8" ht="30" x14ac:dyDescent="0.25">
      <c r="A47" s="25" t="s">
        <v>234</v>
      </c>
      <c r="B47" s="25" t="s">
        <v>151</v>
      </c>
      <c r="C47" s="105" t="s">
        <v>152</v>
      </c>
      <c r="D47" s="25" t="s">
        <v>55</v>
      </c>
      <c r="E47" s="39">
        <v>9426</v>
      </c>
      <c r="F47" s="7">
        <v>8359730.8799999999</v>
      </c>
      <c r="G47" s="8">
        <f t="shared" si="1"/>
        <v>1.5033501622048735E-3</v>
      </c>
      <c r="H47" s="96"/>
    </row>
    <row r="48" spans="1:8" x14ac:dyDescent="0.25">
      <c r="A48" s="25" t="s">
        <v>204</v>
      </c>
      <c r="B48" s="25" t="s">
        <v>109</v>
      </c>
      <c r="C48" s="25">
        <v>1027700262270</v>
      </c>
      <c r="D48" s="25" t="s">
        <v>366</v>
      </c>
      <c r="E48" s="39">
        <v>2500</v>
      </c>
      <c r="F48" s="7">
        <v>2552514.25</v>
      </c>
      <c r="G48" s="8">
        <f t="shared" si="1"/>
        <v>4.5902467039318746E-4</v>
      </c>
      <c r="H48" s="96"/>
    </row>
    <row r="49" spans="1:8" x14ac:dyDescent="0.25">
      <c r="A49" s="25" t="s">
        <v>30</v>
      </c>
      <c r="B49" s="25" t="s">
        <v>103</v>
      </c>
      <c r="C49" s="105" t="s">
        <v>104</v>
      </c>
      <c r="D49" s="25" t="s">
        <v>79</v>
      </c>
      <c r="E49" s="39">
        <v>84000</v>
      </c>
      <c r="F49" s="7">
        <v>84911400</v>
      </c>
      <c r="G49" s="8">
        <f t="shared" si="1"/>
        <v>1.5269817748372648E-2</v>
      </c>
      <c r="H49" s="96"/>
    </row>
    <row r="50" spans="1:8" x14ac:dyDescent="0.25">
      <c r="A50" s="25" t="s">
        <v>249</v>
      </c>
      <c r="B50" s="25" t="s">
        <v>171</v>
      </c>
      <c r="C50" s="93" t="s">
        <v>172</v>
      </c>
      <c r="D50" s="25" t="s">
        <v>358</v>
      </c>
      <c r="E50" s="39">
        <v>26783</v>
      </c>
      <c r="F50" s="7">
        <v>26928163.859999999</v>
      </c>
      <c r="G50" s="8">
        <f t="shared" si="1"/>
        <v>4.8425553511132176E-3</v>
      </c>
      <c r="H50" s="96"/>
    </row>
    <row r="51" spans="1:8" x14ac:dyDescent="0.25">
      <c r="A51" s="25" t="s">
        <v>224</v>
      </c>
      <c r="B51" s="25" t="s">
        <v>141</v>
      </c>
      <c r="C51" s="25" t="s">
        <v>142</v>
      </c>
      <c r="D51" s="25" t="s">
        <v>364</v>
      </c>
      <c r="E51" s="39">
        <v>49775</v>
      </c>
      <c r="F51" s="7">
        <v>48693887</v>
      </c>
      <c r="G51" s="8">
        <f t="shared" si="1"/>
        <v>8.7567367862248432E-3</v>
      </c>
      <c r="H51" s="96"/>
    </row>
    <row r="52" spans="1:8" x14ac:dyDescent="0.25">
      <c r="A52" s="25" t="s">
        <v>31</v>
      </c>
      <c r="B52" s="25" t="s">
        <v>103</v>
      </c>
      <c r="C52" s="80" t="s">
        <v>104</v>
      </c>
      <c r="D52" s="25" t="s">
        <v>80</v>
      </c>
      <c r="E52" s="39">
        <v>26000</v>
      </c>
      <c r="F52" s="7">
        <v>22037340</v>
      </c>
      <c r="G52" s="8">
        <f t="shared" si="1"/>
        <v>3.963026937006368E-3</v>
      </c>
      <c r="H52" s="96"/>
    </row>
    <row r="53" spans="1:8" x14ac:dyDescent="0.25">
      <c r="A53" s="25" t="s">
        <v>250</v>
      </c>
      <c r="B53" s="25" t="s">
        <v>173</v>
      </c>
      <c r="C53" s="72" t="s">
        <v>174</v>
      </c>
      <c r="D53" s="25" t="s">
        <v>90</v>
      </c>
      <c r="E53" s="39">
        <v>80000</v>
      </c>
      <c r="F53" s="7">
        <v>81860800</v>
      </c>
      <c r="G53" s="8">
        <f t="shared" si="1"/>
        <v>1.4721221140341387E-2</v>
      </c>
      <c r="H53" s="96"/>
    </row>
    <row r="54" spans="1:8" x14ac:dyDescent="0.25">
      <c r="A54" s="25" t="s">
        <v>33</v>
      </c>
      <c r="B54" s="25" t="s">
        <v>103</v>
      </c>
      <c r="C54" s="25" t="s">
        <v>104</v>
      </c>
      <c r="D54" s="25" t="s">
        <v>82</v>
      </c>
      <c r="E54" s="39">
        <v>24000</v>
      </c>
      <c r="F54" s="7">
        <v>17829840</v>
      </c>
      <c r="G54" s="8">
        <f t="shared" si="1"/>
        <v>3.2063822676654083E-3</v>
      </c>
      <c r="H54" s="96"/>
    </row>
    <row r="55" spans="1:8" x14ac:dyDescent="0.25">
      <c r="A55" s="25" t="s">
        <v>32</v>
      </c>
      <c r="B55" s="25" t="s">
        <v>103</v>
      </c>
      <c r="C55" s="9" t="s">
        <v>104</v>
      </c>
      <c r="D55" s="25" t="s">
        <v>81</v>
      </c>
      <c r="E55" s="39">
        <v>102469</v>
      </c>
      <c r="F55" s="7">
        <v>94312467.599999994</v>
      </c>
      <c r="G55" s="8">
        <f t="shared" si="1"/>
        <v>1.6960433954113348E-2</v>
      </c>
      <c r="H55" s="96"/>
    </row>
    <row r="56" spans="1:8" ht="30" x14ac:dyDescent="0.25">
      <c r="A56" s="25" t="s">
        <v>238</v>
      </c>
      <c r="B56" s="25" t="s">
        <v>157</v>
      </c>
      <c r="C56" s="9" t="s">
        <v>158</v>
      </c>
      <c r="D56" s="25" t="s">
        <v>60</v>
      </c>
      <c r="E56" s="39">
        <v>35060</v>
      </c>
      <c r="F56" s="7">
        <v>32926248.399999999</v>
      </c>
      <c r="G56" s="8">
        <f t="shared" si="1"/>
        <v>5.9212050702926403E-3</v>
      </c>
      <c r="H56" s="96"/>
    </row>
    <row r="57" spans="1:8" ht="30" x14ac:dyDescent="0.25">
      <c r="A57" s="25" t="s">
        <v>251</v>
      </c>
      <c r="B57" s="25" t="s">
        <v>346</v>
      </c>
      <c r="C57" s="9" t="s">
        <v>183</v>
      </c>
      <c r="D57" s="25" t="s">
        <v>43</v>
      </c>
      <c r="E57" s="39">
        <v>23250</v>
      </c>
      <c r="F57" s="7">
        <v>22256760</v>
      </c>
      <c r="G57" s="8">
        <f t="shared" si="1"/>
        <v>4.0024857542010897E-3</v>
      </c>
      <c r="H57" s="96"/>
    </row>
    <row r="58" spans="1:8" ht="30" x14ac:dyDescent="0.25">
      <c r="A58" s="25" t="s">
        <v>223</v>
      </c>
      <c r="B58" s="25" t="s">
        <v>137</v>
      </c>
      <c r="C58" s="9" t="s">
        <v>138</v>
      </c>
      <c r="D58" s="25" t="s">
        <v>356</v>
      </c>
      <c r="E58" s="39">
        <v>12197</v>
      </c>
      <c r="F58" s="7">
        <v>12276158.529999999</v>
      </c>
      <c r="G58" s="8">
        <f t="shared" si="1"/>
        <v>2.2076506029017335E-3</v>
      </c>
      <c r="H58" s="96"/>
    </row>
    <row r="59" spans="1:8" x14ac:dyDescent="0.25">
      <c r="A59" s="25" t="s">
        <v>207</v>
      </c>
      <c r="B59" s="25" t="s">
        <v>113</v>
      </c>
      <c r="C59" s="9" t="s">
        <v>114</v>
      </c>
      <c r="D59" s="25" t="s">
        <v>351</v>
      </c>
      <c r="E59" s="39">
        <v>4000</v>
      </c>
      <c r="F59" s="7">
        <v>3767160</v>
      </c>
      <c r="G59" s="8">
        <f t="shared" si="1"/>
        <v>6.7745728640629529E-4</v>
      </c>
      <c r="H59" s="96"/>
    </row>
    <row r="60" spans="1:8" ht="30" x14ac:dyDescent="0.25">
      <c r="A60" s="25" t="s">
        <v>228</v>
      </c>
      <c r="B60" s="25" t="s">
        <v>149</v>
      </c>
      <c r="C60" s="9" t="s">
        <v>150</v>
      </c>
      <c r="D60" s="25" t="s">
        <v>360</v>
      </c>
      <c r="E60" s="39">
        <v>25264</v>
      </c>
      <c r="F60" s="7">
        <v>24880997.760000002</v>
      </c>
      <c r="G60" s="8">
        <f t="shared" si="1"/>
        <v>4.4744086329146391E-3</v>
      </c>
      <c r="H60" s="96"/>
    </row>
    <row r="61" spans="1:8" x14ac:dyDescent="0.25">
      <c r="A61" s="66" t="s">
        <v>466</v>
      </c>
      <c r="B61" s="66" t="s">
        <v>155</v>
      </c>
      <c r="C61" s="9" t="s">
        <v>156</v>
      </c>
      <c r="D61" s="66" t="s">
        <v>469</v>
      </c>
      <c r="E61" s="50">
        <v>1424</v>
      </c>
      <c r="F61" s="7">
        <v>547955.19999999995</v>
      </c>
      <c r="G61" s="8">
        <f t="shared" si="1"/>
        <v>9.8540078697007503E-5</v>
      </c>
      <c r="H61" s="96"/>
    </row>
    <row r="62" spans="1:8" x14ac:dyDescent="0.25">
      <c r="A62" s="61" t="s">
        <v>371</v>
      </c>
      <c r="B62" s="61" t="s">
        <v>165</v>
      </c>
      <c r="C62" s="9" t="s">
        <v>166</v>
      </c>
      <c r="D62" s="61" t="s">
        <v>368</v>
      </c>
      <c r="E62" s="39">
        <v>69802</v>
      </c>
      <c r="F62" s="7">
        <v>67709336.040000007</v>
      </c>
      <c r="G62" s="8">
        <f t="shared" si="1"/>
        <v>1.2176329929716385E-2</v>
      </c>
      <c r="H62" s="96"/>
    </row>
    <row r="63" spans="1:8" ht="30" x14ac:dyDescent="0.25">
      <c r="A63" s="25" t="s">
        <v>583</v>
      </c>
      <c r="B63" s="25" t="s">
        <v>584</v>
      </c>
      <c r="C63" s="9" t="s">
        <v>124</v>
      </c>
      <c r="D63" s="25" t="s">
        <v>582</v>
      </c>
      <c r="E63" s="39">
        <v>14500</v>
      </c>
      <c r="F63" s="7">
        <v>13746000</v>
      </c>
      <c r="G63" s="8">
        <f t="shared" si="1"/>
        <v>2.4719756683923527E-3</v>
      </c>
      <c r="H63" s="96"/>
    </row>
    <row r="64" spans="1:8" ht="30" x14ac:dyDescent="0.25">
      <c r="A64" s="25" t="s">
        <v>551</v>
      </c>
      <c r="B64" s="25" t="s">
        <v>163</v>
      </c>
      <c r="C64" s="105" t="s">
        <v>164</v>
      </c>
      <c r="D64" s="33" t="s">
        <v>550</v>
      </c>
      <c r="E64" s="39">
        <v>1228</v>
      </c>
      <c r="F64" s="7">
        <v>1224223.97</v>
      </c>
      <c r="G64" s="8">
        <f t="shared" si="1"/>
        <v>2.2015508995363664E-4</v>
      </c>
      <c r="H64" s="96"/>
    </row>
    <row r="65" spans="1:8" x14ac:dyDescent="0.25">
      <c r="A65" s="25" t="s">
        <v>465</v>
      </c>
      <c r="B65" s="25" t="s">
        <v>155</v>
      </c>
      <c r="C65" s="9" t="s">
        <v>156</v>
      </c>
      <c r="D65" s="25" t="s">
        <v>468</v>
      </c>
      <c r="E65" s="50">
        <v>15054</v>
      </c>
      <c r="F65" s="7">
        <v>5847726.2999999998</v>
      </c>
      <c r="G65" s="8">
        <f t="shared" si="1"/>
        <v>1.0516104415115698E-3</v>
      </c>
      <c r="H65" s="96"/>
    </row>
    <row r="66" spans="1:8" ht="30" x14ac:dyDescent="0.25">
      <c r="A66" s="68" t="s">
        <v>252</v>
      </c>
      <c r="B66" s="68" t="s">
        <v>346</v>
      </c>
      <c r="C66" s="9" t="s">
        <v>183</v>
      </c>
      <c r="D66" s="68" t="s">
        <v>365</v>
      </c>
      <c r="E66" s="39">
        <v>55000</v>
      </c>
      <c r="F66" s="7">
        <v>52634450</v>
      </c>
      <c r="G66" s="8">
        <f t="shared" si="1"/>
        <v>9.4653775439556137E-3</v>
      </c>
      <c r="H66" s="96"/>
    </row>
    <row r="67" spans="1:8" x14ac:dyDescent="0.25">
      <c r="A67" s="113" t="s">
        <v>235</v>
      </c>
      <c r="B67" s="113" t="s">
        <v>153</v>
      </c>
      <c r="C67" s="9" t="s">
        <v>154</v>
      </c>
      <c r="D67" s="113" t="s">
        <v>53</v>
      </c>
      <c r="E67" s="39">
        <v>2000</v>
      </c>
      <c r="F67" s="7">
        <v>1924720</v>
      </c>
      <c r="G67" s="8">
        <f t="shared" si="1"/>
        <v>3.4612694663670369E-4</v>
      </c>
      <c r="H67" s="96"/>
    </row>
    <row r="68" spans="1:8" x14ac:dyDescent="0.25">
      <c r="A68" s="25" t="s">
        <v>307</v>
      </c>
      <c r="B68" s="25" t="s">
        <v>193</v>
      </c>
      <c r="C68" s="9" t="s">
        <v>194</v>
      </c>
      <c r="D68" s="105" t="s">
        <v>49</v>
      </c>
      <c r="E68" s="39">
        <v>13459</v>
      </c>
      <c r="F68" s="7">
        <v>11729114.73</v>
      </c>
      <c r="G68" s="8">
        <f t="shared" si="1"/>
        <v>2.1092744234208019E-3</v>
      </c>
      <c r="H68" s="96"/>
    </row>
    <row r="69" spans="1:8" x14ac:dyDescent="0.25">
      <c r="A69" s="113" t="s">
        <v>34</v>
      </c>
      <c r="B69" s="113" t="s">
        <v>103</v>
      </c>
      <c r="C69" s="9" t="s">
        <v>104</v>
      </c>
      <c r="D69" s="113" t="s">
        <v>83</v>
      </c>
      <c r="E69" s="39">
        <v>63000</v>
      </c>
      <c r="F69" s="7">
        <v>53962020</v>
      </c>
      <c r="G69" s="8">
        <f t="shared" ref="G69:G100" si="2">F69/$F$261</f>
        <v>9.7041175947403975E-3</v>
      </c>
      <c r="H69" s="96"/>
    </row>
    <row r="70" spans="1:8" ht="30" x14ac:dyDescent="0.25">
      <c r="A70" s="25" t="s">
        <v>211</v>
      </c>
      <c r="B70" s="25" t="s">
        <v>125</v>
      </c>
      <c r="C70" s="9" t="s">
        <v>126</v>
      </c>
      <c r="D70" s="25" t="s">
        <v>93</v>
      </c>
      <c r="E70" s="39">
        <v>3850</v>
      </c>
      <c r="F70" s="7">
        <v>1888040</v>
      </c>
      <c r="G70" s="8">
        <f t="shared" si="2"/>
        <v>3.3953069554426725E-4</v>
      </c>
      <c r="H70" s="96"/>
    </row>
    <row r="71" spans="1:8" x14ac:dyDescent="0.25">
      <c r="A71" s="113" t="s">
        <v>513</v>
      </c>
      <c r="B71" s="113" t="s">
        <v>105</v>
      </c>
      <c r="C71" s="9" t="s">
        <v>106</v>
      </c>
      <c r="D71" s="113" t="s">
        <v>524</v>
      </c>
      <c r="E71" s="39">
        <v>23000</v>
      </c>
      <c r="F71" s="7">
        <v>8842580</v>
      </c>
      <c r="G71" s="8">
        <f t="shared" si="2"/>
        <v>1.5901820606585807E-3</v>
      </c>
      <c r="H71" s="96"/>
    </row>
    <row r="72" spans="1:8" x14ac:dyDescent="0.25">
      <c r="A72" s="25" t="s">
        <v>402</v>
      </c>
      <c r="B72" s="25" t="s">
        <v>103</v>
      </c>
      <c r="C72" s="9" t="s">
        <v>104</v>
      </c>
      <c r="D72" s="25" t="s">
        <v>399</v>
      </c>
      <c r="E72" s="39">
        <v>48400</v>
      </c>
      <c r="F72" s="7">
        <v>49872812</v>
      </c>
      <c r="G72" s="8">
        <f t="shared" si="2"/>
        <v>8.9687456553401816E-3</v>
      </c>
      <c r="H72" s="96"/>
    </row>
    <row r="73" spans="1:8" ht="30" x14ac:dyDescent="0.25">
      <c r="A73" s="80" t="s">
        <v>227</v>
      </c>
      <c r="B73" s="80" t="s">
        <v>147</v>
      </c>
      <c r="C73" s="9" t="s">
        <v>148</v>
      </c>
      <c r="D73" s="80" t="s">
        <v>91</v>
      </c>
      <c r="E73" s="39">
        <v>15698</v>
      </c>
      <c r="F73" s="7">
        <v>15013410.220000001</v>
      </c>
      <c r="G73" s="8">
        <f t="shared" si="2"/>
        <v>2.6998970437533158E-3</v>
      </c>
      <c r="H73" s="96"/>
    </row>
    <row r="74" spans="1:8" x14ac:dyDescent="0.25">
      <c r="A74" s="25" t="s">
        <v>35</v>
      </c>
      <c r="B74" s="25" t="s">
        <v>103</v>
      </c>
      <c r="C74" s="9" t="s">
        <v>104</v>
      </c>
      <c r="D74" s="25" t="s">
        <v>84</v>
      </c>
      <c r="E74" s="39">
        <v>15000</v>
      </c>
      <c r="F74" s="7">
        <v>10213500</v>
      </c>
      <c r="G74" s="8">
        <f t="shared" si="2"/>
        <v>1.8367178444002106E-3</v>
      </c>
      <c r="H74" s="96"/>
    </row>
    <row r="75" spans="1:8" x14ac:dyDescent="0.25">
      <c r="A75" s="25" t="s">
        <v>247</v>
      </c>
      <c r="B75" s="25" t="s">
        <v>167</v>
      </c>
      <c r="C75" s="9" t="s">
        <v>168</v>
      </c>
      <c r="D75" s="25" t="s">
        <v>88</v>
      </c>
      <c r="E75" s="39">
        <v>1310</v>
      </c>
      <c r="F75" s="7">
        <v>1138128</v>
      </c>
      <c r="G75" s="8">
        <f t="shared" si="2"/>
        <v>2.0467224818245683E-4</v>
      </c>
      <c r="H75" s="96"/>
    </row>
    <row r="76" spans="1:8" ht="30" x14ac:dyDescent="0.25">
      <c r="A76" s="25" t="s">
        <v>205</v>
      </c>
      <c r="B76" s="25" t="s">
        <v>111</v>
      </c>
      <c r="C76" s="9" t="s">
        <v>112</v>
      </c>
      <c r="D76" s="25" t="s">
        <v>359</v>
      </c>
      <c r="E76" s="39">
        <v>7200</v>
      </c>
      <c r="F76" s="7">
        <v>6876720</v>
      </c>
      <c r="G76" s="8">
        <f t="shared" si="2"/>
        <v>1.2366568105883209E-3</v>
      </c>
      <c r="H76" s="96"/>
    </row>
    <row r="77" spans="1:8" ht="30" x14ac:dyDescent="0.25">
      <c r="A77" s="25" t="s">
        <v>507</v>
      </c>
      <c r="B77" s="25" t="s">
        <v>179</v>
      </c>
      <c r="C77" s="9" t="s">
        <v>180</v>
      </c>
      <c r="D77" s="25" t="s">
        <v>353</v>
      </c>
      <c r="E77" s="39">
        <v>5550</v>
      </c>
      <c r="F77" s="7">
        <v>5173969.96</v>
      </c>
      <c r="G77" s="8">
        <f t="shared" si="2"/>
        <v>9.3044724647991812E-4</v>
      </c>
      <c r="H77" s="96"/>
    </row>
    <row r="78" spans="1:8" ht="30" x14ac:dyDescent="0.25">
      <c r="A78" s="25" t="s">
        <v>219</v>
      </c>
      <c r="B78" s="25" t="s">
        <v>129</v>
      </c>
      <c r="C78" s="9" t="s">
        <v>130</v>
      </c>
      <c r="D78" s="25" t="s">
        <v>69</v>
      </c>
      <c r="E78" s="39">
        <v>35992</v>
      </c>
      <c r="F78" s="7">
        <v>31428214.399999999</v>
      </c>
      <c r="G78" s="8">
        <f t="shared" si="2"/>
        <v>5.6518100754996475E-3</v>
      </c>
      <c r="H78" s="96"/>
    </row>
    <row r="79" spans="1:8" x14ac:dyDescent="0.25">
      <c r="A79" s="46" t="s">
        <v>345</v>
      </c>
      <c r="B79" s="46" t="s">
        <v>103</v>
      </c>
      <c r="C79" s="9" t="s">
        <v>104</v>
      </c>
      <c r="D79" s="46" t="s">
        <v>344</v>
      </c>
      <c r="E79" s="39">
        <v>8756</v>
      </c>
      <c r="F79" s="7">
        <v>7942567.5999999996</v>
      </c>
      <c r="G79" s="8">
        <f t="shared" si="2"/>
        <v>1.4283307036055176E-3</v>
      </c>
      <c r="H79" s="96"/>
    </row>
    <row r="80" spans="1:8" ht="30" x14ac:dyDescent="0.25">
      <c r="A80" s="25" t="s">
        <v>222</v>
      </c>
      <c r="B80" s="25" t="s">
        <v>133</v>
      </c>
      <c r="C80" s="9" t="s">
        <v>134</v>
      </c>
      <c r="D80" s="25" t="s">
        <v>50</v>
      </c>
      <c r="E80" s="39">
        <v>220</v>
      </c>
      <c r="F80" s="7">
        <v>186540.2</v>
      </c>
      <c r="G80" s="8">
        <f t="shared" si="2"/>
        <v>3.3545965049981318E-5</v>
      </c>
      <c r="H80" s="96"/>
    </row>
    <row r="81" spans="1:8" x14ac:dyDescent="0.25">
      <c r="A81" s="25" t="s">
        <v>209</v>
      </c>
      <c r="B81" s="25" t="s">
        <v>117</v>
      </c>
      <c r="C81" s="9" t="s">
        <v>118</v>
      </c>
      <c r="D81" s="25" t="s">
        <v>71</v>
      </c>
      <c r="E81" s="39">
        <v>38000</v>
      </c>
      <c r="F81" s="7">
        <v>34866520</v>
      </c>
      <c r="G81" s="8">
        <f t="shared" si="2"/>
        <v>6.2701286979132357E-3</v>
      </c>
      <c r="H81" s="96"/>
    </row>
    <row r="82" spans="1:8" ht="30" x14ac:dyDescent="0.25">
      <c r="A82" s="25" t="s">
        <v>239</v>
      </c>
      <c r="B82" s="25" t="s">
        <v>161</v>
      </c>
      <c r="C82" s="9" t="s">
        <v>162</v>
      </c>
      <c r="D82" s="25" t="s">
        <v>89</v>
      </c>
      <c r="E82" s="39">
        <v>2492</v>
      </c>
      <c r="F82" s="7">
        <v>2299192.54</v>
      </c>
      <c r="G82" s="8">
        <f t="shared" si="2"/>
        <v>4.1346922856316099E-4</v>
      </c>
      <c r="H82" s="96"/>
    </row>
    <row r="83" spans="1:8" ht="30" x14ac:dyDescent="0.25">
      <c r="A83" s="25" t="s">
        <v>253</v>
      </c>
      <c r="B83" s="25" t="s">
        <v>346</v>
      </c>
      <c r="C83" s="9" t="s">
        <v>183</v>
      </c>
      <c r="D83" s="25" t="s">
        <v>44</v>
      </c>
      <c r="E83" s="39">
        <v>13949</v>
      </c>
      <c r="F83" s="7">
        <v>12894595.09</v>
      </c>
      <c r="G83" s="8">
        <f t="shared" si="2"/>
        <v>2.3188655111488067E-3</v>
      </c>
      <c r="H83" s="96"/>
    </row>
    <row r="84" spans="1:8" x14ac:dyDescent="0.25">
      <c r="A84" s="25" t="s">
        <v>208</v>
      </c>
      <c r="B84" s="25" t="s">
        <v>113</v>
      </c>
      <c r="C84" s="9" t="s">
        <v>114</v>
      </c>
      <c r="D84" s="25" t="s">
        <v>63</v>
      </c>
      <c r="E84" s="39">
        <v>25000</v>
      </c>
      <c r="F84" s="7">
        <v>24411250</v>
      </c>
      <c r="G84" s="8">
        <f t="shared" si="2"/>
        <v>4.3899327829945304E-3</v>
      </c>
      <c r="H84" s="96"/>
    </row>
    <row r="85" spans="1:8" x14ac:dyDescent="0.25">
      <c r="A85" s="25" t="s">
        <v>39</v>
      </c>
      <c r="B85" s="25" t="s">
        <v>103</v>
      </c>
      <c r="C85" s="9" t="s">
        <v>104</v>
      </c>
      <c r="D85" s="25" t="s">
        <v>62</v>
      </c>
      <c r="E85" s="39">
        <v>40301</v>
      </c>
      <c r="F85" s="7">
        <v>47778544.82</v>
      </c>
      <c r="G85" s="8">
        <f t="shared" si="2"/>
        <v>8.592128638602755E-3</v>
      </c>
      <c r="H85" s="96"/>
    </row>
    <row r="86" spans="1:8" x14ac:dyDescent="0.25">
      <c r="A86" s="25" t="s">
        <v>225</v>
      </c>
      <c r="B86" s="25" t="s">
        <v>143</v>
      </c>
      <c r="C86" s="9" t="s">
        <v>144</v>
      </c>
      <c r="D86" s="25" t="s">
        <v>64</v>
      </c>
      <c r="E86" s="39">
        <v>7100</v>
      </c>
      <c r="F86" s="7">
        <v>6971774</v>
      </c>
      <c r="G86" s="8">
        <f t="shared" si="2"/>
        <v>1.2537505960665231E-3</v>
      </c>
      <c r="H86" s="96"/>
    </row>
    <row r="87" spans="1:8" x14ac:dyDescent="0.25">
      <c r="A87" s="71" t="s">
        <v>41</v>
      </c>
      <c r="B87" s="71" t="s">
        <v>107</v>
      </c>
      <c r="C87" s="9" t="s">
        <v>108</v>
      </c>
      <c r="D87" s="71" t="s">
        <v>58</v>
      </c>
      <c r="E87" s="39">
        <v>2000</v>
      </c>
      <c r="F87" s="7">
        <v>739028.54</v>
      </c>
      <c r="G87" s="8">
        <f t="shared" si="2"/>
        <v>1.3290124902717333E-4</v>
      </c>
      <c r="H87" s="96"/>
    </row>
    <row r="88" spans="1:8" x14ac:dyDescent="0.25">
      <c r="A88" s="25" t="s">
        <v>607</v>
      </c>
      <c r="B88" s="25" t="s">
        <v>103</v>
      </c>
      <c r="C88" s="113" t="s">
        <v>104</v>
      </c>
      <c r="D88" s="25" t="s">
        <v>608</v>
      </c>
      <c r="E88" s="39">
        <v>100000</v>
      </c>
      <c r="F88" s="7">
        <v>100104000</v>
      </c>
      <c r="G88" s="8">
        <f t="shared" si="2"/>
        <v>1.8001938913774777E-2</v>
      </c>
      <c r="H88" s="96"/>
    </row>
    <row r="89" spans="1:8" ht="30" x14ac:dyDescent="0.25">
      <c r="A89" s="25" t="s">
        <v>212</v>
      </c>
      <c r="B89" s="25" t="s">
        <v>127</v>
      </c>
      <c r="C89" s="9" t="s">
        <v>128</v>
      </c>
      <c r="D89" s="25" t="s">
        <v>45</v>
      </c>
      <c r="E89" s="39">
        <v>28650</v>
      </c>
      <c r="F89" s="7">
        <v>28416466.690000001</v>
      </c>
      <c r="G89" s="8">
        <f t="shared" si="2"/>
        <v>5.1102003666056873E-3</v>
      </c>
      <c r="H89" s="96"/>
    </row>
    <row r="90" spans="1:8" ht="30" x14ac:dyDescent="0.25">
      <c r="A90" s="25" t="s">
        <v>309</v>
      </c>
      <c r="B90" s="25" t="s">
        <v>197</v>
      </c>
      <c r="C90" s="9" t="s">
        <v>198</v>
      </c>
      <c r="D90" s="25" t="s">
        <v>92</v>
      </c>
      <c r="E90" s="39">
        <v>12000</v>
      </c>
      <c r="F90" s="7">
        <v>5581193.2199999997</v>
      </c>
      <c r="G90" s="8">
        <f t="shared" si="2"/>
        <v>1.0036791677896382E-3</v>
      </c>
      <c r="H90" s="96"/>
    </row>
    <row r="91" spans="1:8" ht="30" x14ac:dyDescent="0.25">
      <c r="A91" s="25" t="s">
        <v>374</v>
      </c>
      <c r="B91" s="25" t="s">
        <v>288</v>
      </c>
      <c r="C91" s="9" t="s">
        <v>289</v>
      </c>
      <c r="D91" s="25" t="s">
        <v>275</v>
      </c>
      <c r="E91" s="39">
        <v>2780</v>
      </c>
      <c r="F91" s="7">
        <v>1717150.4</v>
      </c>
      <c r="G91" s="8">
        <f t="shared" si="2"/>
        <v>3.0879921488216177E-4</v>
      </c>
      <c r="H91" s="96"/>
    </row>
    <row r="92" spans="1:8" x14ac:dyDescent="0.25">
      <c r="A92" s="61" t="s">
        <v>40</v>
      </c>
      <c r="B92" s="61" t="s">
        <v>105</v>
      </c>
      <c r="C92" s="9" t="s">
        <v>106</v>
      </c>
      <c r="D92" s="61" t="s">
        <v>59</v>
      </c>
      <c r="E92" s="39">
        <v>10500</v>
      </c>
      <c r="F92" s="7">
        <v>7163283.7800000003</v>
      </c>
      <c r="G92" s="8">
        <f t="shared" si="2"/>
        <v>1.288190252433406E-3</v>
      </c>
      <c r="H92" s="96"/>
    </row>
    <row r="93" spans="1:8" ht="30" x14ac:dyDescent="0.25">
      <c r="A93" s="25" t="s">
        <v>220</v>
      </c>
      <c r="B93" s="25" t="s">
        <v>131</v>
      </c>
      <c r="C93" s="9" t="s">
        <v>132</v>
      </c>
      <c r="D93" s="25" t="s">
        <v>46</v>
      </c>
      <c r="E93" s="39">
        <v>7959</v>
      </c>
      <c r="F93" s="7">
        <v>7066238.9699999997</v>
      </c>
      <c r="G93" s="8">
        <f t="shared" si="2"/>
        <v>1.2707384548876646E-3</v>
      </c>
      <c r="H93" s="96"/>
    </row>
    <row r="94" spans="1:8" ht="30" x14ac:dyDescent="0.25">
      <c r="A94" s="25" t="s">
        <v>308</v>
      </c>
      <c r="B94" s="25" t="s">
        <v>195</v>
      </c>
      <c r="C94" s="9" t="s">
        <v>196</v>
      </c>
      <c r="D94" s="25" t="s">
        <v>42</v>
      </c>
      <c r="E94" s="39">
        <v>74800</v>
      </c>
      <c r="F94" s="7">
        <v>58781243.399999999</v>
      </c>
      <c r="G94" s="8">
        <f t="shared" si="2"/>
        <v>1.0570769928899212E-2</v>
      </c>
      <c r="H94" s="96"/>
    </row>
    <row r="95" spans="1:8" ht="30" x14ac:dyDescent="0.25">
      <c r="A95" s="25" t="s">
        <v>226</v>
      </c>
      <c r="B95" s="25" t="s">
        <v>145</v>
      </c>
      <c r="C95" s="9" t="s">
        <v>146</v>
      </c>
      <c r="D95" s="25" t="s">
        <v>65</v>
      </c>
      <c r="E95" s="39">
        <v>15000</v>
      </c>
      <c r="F95" s="7">
        <v>15148200</v>
      </c>
      <c r="G95" s="8">
        <f t="shared" si="2"/>
        <v>2.7241366084636283E-3</v>
      </c>
      <c r="H95" s="96"/>
    </row>
    <row r="96" spans="1:8" ht="30" x14ac:dyDescent="0.25">
      <c r="A96" s="25" t="s">
        <v>372</v>
      </c>
      <c r="B96" s="25" t="s">
        <v>129</v>
      </c>
      <c r="C96" s="9" t="s">
        <v>130</v>
      </c>
      <c r="D96" s="25" t="s">
        <v>369</v>
      </c>
      <c r="E96" s="39">
        <v>56100</v>
      </c>
      <c r="F96" s="7">
        <v>47428623</v>
      </c>
      <c r="G96" s="8">
        <f t="shared" si="2"/>
        <v>8.5292013706790275E-3</v>
      </c>
      <c r="H96" s="96"/>
    </row>
    <row r="97" spans="1:8" x14ac:dyDescent="0.25">
      <c r="A97" s="25" t="s">
        <v>376</v>
      </c>
      <c r="B97" s="25" t="s">
        <v>375</v>
      </c>
      <c r="C97" s="9" t="s">
        <v>377</v>
      </c>
      <c r="D97" s="25" t="s">
        <v>370</v>
      </c>
      <c r="E97" s="39">
        <v>40000</v>
      </c>
      <c r="F97" s="7">
        <v>40670800</v>
      </c>
      <c r="G97" s="8">
        <f t="shared" si="2"/>
        <v>7.3139260886113562E-3</v>
      </c>
      <c r="H97" s="96"/>
    </row>
    <row r="98" spans="1:8" x14ac:dyDescent="0.25">
      <c r="A98" s="25" t="s">
        <v>464</v>
      </c>
      <c r="B98" s="25" t="s">
        <v>155</v>
      </c>
      <c r="C98" s="9" t="s">
        <v>156</v>
      </c>
      <c r="D98" s="25" t="s">
        <v>467</v>
      </c>
      <c r="E98" s="50">
        <v>1829</v>
      </c>
      <c r="F98" s="7">
        <v>1702597.81</v>
      </c>
      <c r="G98" s="8">
        <f t="shared" si="2"/>
        <v>3.0618218822771033E-4</v>
      </c>
      <c r="H98" s="96"/>
    </row>
    <row r="99" spans="1:8" x14ac:dyDescent="0.25">
      <c r="A99" s="66" t="s">
        <v>396</v>
      </c>
      <c r="B99" s="66" t="s">
        <v>395</v>
      </c>
      <c r="C99" s="9" t="s">
        <v>397</v>
      </c>
      <c r="D99" s="66" t="s">
        <v>392</v>
      </c>
      <c r="E99" s="39">
        <v>19368</v>
      </c>
      <c r="F99" s="7">
        <v>19364901.120000001</v>
      </c>
      <c r="G99" s="8">
        <f t="shared" si="2"/>
        <v>3.4824359369608482E-3</v>
      </c>
      <c r="H99" s="96"/>
    </row>
    <row r="100" spans="1:8" x14ac:dyDescent="0.25">
      <c r="A100" s="25" t="s">
        <v>409</v>
      </c>
      <c r="B100" s="25" t="s">
        <v>159</v>
      </c>
      <c r="C100" s="9" t="s">
        <v>160</v>
      </c>
      <c r="D100" s="25" t="s">
        <v>410</v>
      </c>
      <c r="E100" s="39">
        <v>10000</v>
      </c>
      <c r="F100" s="7">
        <v>9849900</v>
      </c>
      <c r="G100" s="8">
        <f t="shared" si="2"/>
        <v>1.771330797038981E-3</v>
      </c>
      <c r="H100" s="96"/>
    </row>
    <row r="101" spans="1:8" x14ac:dyDescent="0.25">
      <c r="A101" s="25" t="s">
        <v>411</v>
      </c>
      <c r="B101" s="25" t="s">
        <v>375</v>
      </c>
      <c r="C101" s="9" t="s">
        <v>377</v>
      </c>
      <c r="D101" s="25" t="s">
        <v>412</v>
      </c>
      <c r="E101" s="39">
        <v>10000</v>
      </c>
      <c r="F101" s="7">
        <v>9802700</v>
      </c>
      <c r="G101" s="8">
        <f t="shared" ref="G101:G132" si="3">F101/$F$261</f>
        <v>1.7628427094827379E-3</v>
      </c>
      <c r="H101" s="96"/>
    </row>
    <row r="102" spans="1:8" x14ac:dyDescent="0.25">
      <c r="A102" s="83" t="s">
        <v>432</v>
      </c>
      <c r="B102" s="83" t="s">
        <v>103</v>
      </c>
      <c r="C102" s="9" t="s">
        <v>104</v>
      </c>
      <c r="D102" s="83" t="s">
        <v>434</v>
      </c>
      <c r="E102" s="39">
        <v>32509</v>
      </c>
      <c r="F102" s="7">
        <v>27093975.870000001</v>
      </c>
      <c r="G102" s="8">
        <f t="shared" si="3"/>
        <v>4.8723737167648429E-3</v>
      </c>
      <c r="H102" s="96"/>
    </row>
    <row r="103" spans="1:8" x14ac:dyDescent="0.25">
      <c r="A103" s="25" t="s">
        <v>431</v>
      </c>
      <c r="B103" s="25" t="s">
        <v>103</v>
      </c>
      <c r="C103" s="9" t="s">
        <v>104</v>
      </c>
      <c r="D103" s="25" t="s">
        <v>433</v>
      </c>
      <c r="E103" s="39">
        <v>30000</v>
      </c>
      <c r="F103" s="7">
        <v>24066900</v>
      </c>
      <c r="G103" s="8">
        <f t="shared" si="3"/>
        <v>4.3280075086302864E-3</v>
      </c>
      <c r="H103" s="96"/>
    </row>
    <row r="104" spans="1:8" x14ac:dyDescent="0.25">
      <c r="A104" s="25" t="s">
        <v>419</v>
      </c>
      <c r="B104" s="25" t="s">
        <v>418</v>
      </c>
      <c r="C104" s="9" t="s">
        <v>420</v>
      </c>
      <c r="D104" s="25" t="s">
        <v>413</v>
      </c>
      <c r="E104" s="39">
        <v>10000</v>
      </c>
      <c r="F104" s="7">
        <v>9569400</v>
      </c>
      <c r="G104" s="8">
        <f t="shared" si="3"/>
        <v>1.7208878190829171E-3</v>
      </c>
      <c r="H104" s="96"/>
    </row>
    <row r="105" spans="1:8" ht="30" x14ac:dyDescent="0.25">
      <c r="A105" s="25" t="s">
        <v>416</v>
      </c>
      <c r="B105" s="25" t="s">
        <v>415</v>
      </c>
      <c r="C105" s="9" t="s">
        <v>417</v>
      </c>
      <c r="D105" s="25" t="s">
        <v>414</v>
      </c>
      <c r="E105" s="39">
        <v>28500</v>
      </c>
      <c r="F105" s="7">
        <v>28611720</v>
      </c>
      <c r="G105" s="8">
        <f t="shared" si="3"/>
        <v>5.145313230820227E-3</v>
      </c>
      <c r="H105" s="96"/>
    </row>
    <row r="106" spans="1:8" ht="30" x14ac:dyDescent="0.25">
      <c r="A106" s="68" t="s">
        <v>425</v>
      </c>
      <c r="B106" s="68" t="s">
        <v>119</v>
      </c>
      <c r="C106" s="9" t="s">
        <v>120</v>
      </c>
      <c r="D106" s="68" t="s">
        <v>426</v>
      </c>
      <c r="E106" s="39">
        <v>16000</v>
      </c>
      <c r="F106" s="7">
        <v>16006720</v>
      </c>
      <c r="G106" s="8">
        <f t="shared" si="3"/>
        <v>2.8785262891582453E-3</v>
      </c>
      <c r="H106" s="96"/>
    </row>
    <row r="107" spans="1:8" x14ac:dyDescent="0.25">
      <c r="A107" s="25" t="s">
        <v>455</v>
      </c>
      <c r="B107" s="25" t="s">
        <v>103</v>
      </c>
      <c r="C107" s="9" t="s">
        <v>104</v>
      </c>
      <c r="D107" s="25" t="s">
        <v>454</v>
      </c>
      <c r="E107" s="39">
        <v>49444</v>
      </c>
      <c r="F107" s="7">
        <v>54013207.030000001</v>
      </c>
      <c r="G107" s="8">
        <f t="shared" si="3"/>
        <v>9.7133226793248047E-3</v>
      </c>
      <c r="H107" s="96"/>
    </row>
    <row r="108" spans="1:8" ht="30" x14ac:dyDescent="0.25">
      <c r="A108" s="25" t="s">
        <v>427</v>
      </c>
      <c r="B108" s="25" t="s">
        <v>139</v>
      </c>
      <c r="C108" s="9" t="s">
        <v>140</v>
      </c>
      <c r="D108" s="25" t="s">
        <v>428</v>
      </c>
      <c r="E108" s="39">
        <v>22000</v>
      </c>
      <c r="F108" s="7">
        <v>21657680</v>
      </c>
      <c r="G108" s="8">
        <f t="shared" si="3"/>
        <v>3.8947517818876537E-3</v>
      </c>
      <c r="H108" s="96"/>
    </row>
    <row r="109" spans="1:8" ht="30" x14ac:dyDescent="0.25">
      <c r="A109" s="25" t="s">
        <v>437</v>
      </c>
      <c r="B109" s="25" t="s">
        <v>119</v>
      </c>
      <c r="C109" s="82" t="s">
        <v>120</v>
      </c>
      <c r="D109" s="25" t="s">
        <v>435</v>
      </c>
      <c r="E109" s="39">
        <v>2562</v>
      </c>
      <c r="F109" s="7">
        <v>2596202.7000000002</v>
      </c>
      <c r="G109" s="8">
        <f t="shared" si="3"/>
        <v>4.6688126761345347E-4</v>
      </c>
      <c r="H109" s="96"/>
    </row>
    <row r="110" spans="1:8" x14ac:dyDescent="0.25">
      <c r="A110" s="25" t="s">
        <v>429</v>
      </c>
      <c r="B110" s="25" t="s">
        <v>375</v>
      </c>
      <c r="C110" s="9" t="s">
        <v>377</v>
      </c>
      <c r="D110" s="25" t="s">
        <v>430</v>
      </c>
      <c r="E110" s="39">
        <v>91000</v>
      </c>
      <c r="F110" s="7">
        <v>90610520</v>
      </c>
      <c r="G110" s="8">
        <f t="shared" si="3"/>
        <v>1.6294703967727239E-2</v>
      </c>
      <c r="H110" s="96"/>
    </row>
    <row r="111" spans="1:8" x14ac:dyDescent="0.25">
      <c r="A111" s="25" t="s">
        <v>503</v>
      </c>
      <c r="B111" s="25" t="s">
        <v>184</v>
      </c>
      <c r="C111" s="9" t="s">
        <v>185</v>
      </c>
      <c r="D111" s="25" t="s">
        <v>504</v>
      </c>
      <c r="E111" s="39">
        <v>70000</v>
      </c>
      <c r="F111" s="7">
        <v>68100200</v>
      </c>
      <c r="G111" s="8">
        <f t="shared" si="3"/>
        <v>1.2246619919442231E-2</v>
      </c>
      <c r="H111" s="96"/>
    </row>
    <row r="112" spans="1:8" x14ac:dyDescent="0.25">
      <c r="A112" s="25" t="s">
        <v>442</v>
      </c>
      <c r="B112" s="25" t="s">
        <v>135</v>
      </c>
      <c r="C112" s="9" t="s">
        <v>136</v>
      </c>
      <c r="D112" s="25" t="s">
        <v>441</v>
      </c>
      <c r="E112" s="39">
        <v>27000</v>
      </c>
      <c r="F112" s="7">
        <v>24558390</v>
      </c>
      <c r="G112" s="8">
        <f t="shared" si="3"/>
        <v>4.4163933169569384E-3</v>
      </c>
      <c r="H112" s="96"/>
    </row>
    <row r="113" spans="1:8" ht="30" x14ac:dyDescent="0.25">
      <c r="A113" s="25" t="s">
        <v>485</v>
      </c>
      <c r="B113" s="25" t="s">
        <v>486</v>
      </c>
      <c r="C113" s="9" t="s">
        <v>487</v>
      </c>
      <c r="D113" s="25" t="s">
        <v>484</v>
      </c>
      <c r="E113" s="39">
        <v>52444</v>
      </c>
      <c r="F113" s="7">
        <v>51946830.880000003</v>
      </c>
      <c r="G113" s="8">
        <f t="shared" si="3"/>
        <v>9.3417213724321622E-3</v>
      </c>
      <c r="H113" s="96"/>
    </row>
    <row r="114" spans="1:8" ht="30" x14ac:dyDescent="0.25">
      <c r="A114" s="25" t="s">
        <v>237</v>
      </c>
      <c r="B114" s="61" t="s">
        <v>157</v>
      </c>
      <c r="C114" s="9" t="s">
        <v>158</v>
      </c>
      <c r="D114" s="25" t="s">
        <v>457</v>
      </c>
      <c r="E114" s="39">
        <v>45000</v>
      </c>
      <c r="F114" s="7">
        <v>45959850</v>
      </c>
      <c r="G114" s="8">
        <f t="shared" si="3"/>
        <v>8.2650684506738164E-3</v>
      </c>
      <c r="H114" s="96"/>
    </row>
    <row r="115" spans="1:8" x14ac:dyDescent="0.25">
      <c r="A115" s="25" t="s">
        <v>458</v>
      </c>
      <c r="B115" s="25" t="s">
        <v>135</v>
      </c>
      <c r="C115" s="9" t="s">
        <v>136</v>
      </c>
      <c r="D115" s="25" t="s">
        <v>459</v>
      </c>
      <c r="E115" s="39">
        <v>36804</v>
      </c>
      <c r="F115" s="7">
        <v>36956736.600000001</v>
      </c>
      <c r="G115" s="8">
        <f t="shared" si="3"/>
        <v>6.6460172892757984E-3</v>
      </c>
      <c r="H115" s="96"/>
    </row>
    <row r="116" spans="1:8" x14ac:dyDescent="0.25">
      <c r="A116" s="25" t="s">
        <v>462</v>
      </c>
      <c r="B116" s="25" t="s">
        <v>113</v>
      </c>
      <c r="C116" s="9" t="s">
        <v>114</v>
      </c>
      <c r="D116" s="25" t="s">
        <v>463</v>
      </c>
      <c r="E116" s="39">
        <v>36999</v>
      </c>
      <c r="F116" s="7">
        <v>35214908.219999999</v>
      </c>
      <c r="G116" s="8">
        <f t="shared" si="3"/>
        <v>6.3327801749243308E-3</v>
      </c>
      <c r="H116" s="96"/>
    </row>
    <row r="117" spans="1:8" x14ac:dyDescent="0.25">
      <c r="A117" s="46" t="s">
        <v>460</v>
      </c>
      <c r="B117" s="46" t="s">
        <v>167</v>
      </c>
      <c r="C117" s="9" t="s">
        <v>168</v>
      </c>
      <c r="D117" s="46" t="s">
        <v>461</v>
      </c>
      <c r="E117" s="39">
        <v>9498</v>
      </c>
      <c r="F117" s="7">
        <v>9232720.8599999994</v>
      </c>
      <c r="G117" s="8">
        <f t="shared" si="3"/>
        <v>1.6603420136023946E-3</v>
      </c>
      <c r="H117" s="96"/>
    </row>
    <row r="118" spans="1:8" ht="30" x14ac:dyDescent="0.25">
      <c r="A118" s="25" t="s">
        <v>473</v>
      </c>
      <c r="B118" s="25" t="s">
        <v>195</v>
      </c>
      <c r="C118" s="9" t="s">
        <v>196</v>
      </c>
      <c r="D118" s="25" t="s">
        <v>474</v>
      </c>
      <c r="E118" s="39">
        <v>10000</v>
      </c>
      <c r="F118" s="7">
        <v>9647000</v>
      </c>
      <c r="G118" s="8">
        <f t="shared" si="3"/>
        <v>1.7348428104889441E-3</v>
      </c>
      <c r="H118" s="96"/>
    </row>
    <row r="119" spans="1:8" x14ac:dyDescent="0.25">
      <c r="A119" s="71" t="s">
        <v>475</v>
      </c>
      <c r="B119" s="71" t="s">
        <v>418</v>
      </c>
      <c r="C119" s="9" t="s">
        <v>420</v>
      </c>
      <c r="D119" s="71" t="s">
        <v>476</v>
      </c>
      <c r="E119" s="39">
        <v>8000</v>
      </c>
      <c r="F119" s="7">
        <v>7655680</v>
      </c>
      <c r="G119" s="8">
        <f t="shared" si="3"/>
        <v>1.3767390284444906E-3</v>
      </c>
      <c r="H119" s="96"/>
    </row>
    <row r="120" spans="1:8" x14ac:dyDescent="0.25">
      <c r="A120" s="72" t="s">
        <v>477</v>
      </c>
      <c r="B120" s="72" t="s">
        <v>193</v>
      </c>
      <c r="C120" s="9" t="s">
        <v>194</v>
      </c>
      <c r="D120" s="72" t="s">
        <v>478</v>
      </c>
      <c r="E120" s="39">
        <v>67000</v>
      </c>
      <c r="F120" s="7">
        <v>63842290</v>
      </c>
      <c r="G120" s="8">
        <f t="shared" si="3"/>
        <v>1.1480909900658257E-2</v>
      </c>
      <c r="H120" s="96"/>
    </row>
    <row r="121" spans="1:8" x14ac:dyDescent="0.25">
      <c r="A121" s="71" t="s">
        <v>483</v>
      </c>
      <c r="B121" s="71" t="s">
        <v>109</v>
      </c>
      <c r="C121" s="9" t="s">
        <v>110</v>
      </c>
      <c r="D121" s="71" t="s">
        <v>482</v>
      </c>
      <c r="E121" s="39">
        <v>50000</v>
      </c>
      <c r="F121" s="7">
        <v>51665000</v>
      </c>
      <c r="G121" s="8">
        <f t="shared" si="3"/>
        <v>9.2910390591801912E-3</v>
      </c>
      <c r="H121" s="96"/>
    </row>
    <row r="122" spans="1:8" ht="30" x14ac:dyDescent="0.25">
      <c r="A122" s="25" t="s">
        <v>481</v>
      </c>
      <c r="B122" s="25" t="s">
        <v>179</v>
      </c>
      <c r="C122" s="9" t="s">
        <v>180</v>
      </c>
      <c r="D122" s="25" t="s">
        <v>480</v>
      </c>
      <c r="E122" s="39">
        <v>10000</v>
      </c>
      <c r="F122" s="7">
        <v>9069500</v>
      </c>
      <c r="G122" s="8">
        <f t="shared" si="3"/>
        <v>1.6309896205794008E-3</v>
      </c>
      <c r="H122" s="96"/>
    </row>
    <row r="123" spans="1:8" x14ac:dyDescent="0.25">
      <c r="A123" s="62" t="s">
        <v>491</v>
      </c>
      <c r="B123" s="62" t="s">
        <v>109</v>
      </c>
      <c r="C123" s="9" t="s">
        <v>110</v>
      </c>
      <c r="D123" s="62" t="s">
        <v>490</v>
      </c>
      <c r="E123" s="39">
        <v>10000</v>
      </c>
      <c r="F123" s="7">
        <v>9733473.3000000007</v>
      </c>
      <c r="G123" s="8">
        <f t="shared" si="3"/>
        <v>1.7503935084058359E-3</v>
      </c>
      <c r="H123" s="96"/>
    </row>
    <row r="124" spans="1:8" ht="30" x14ac:dyDescent="0.25">
      <c r="A124" s="25" t="s">
        <v>508</v>
      </c>
      <c r="B124" s="25" t="s">
        <v>179</v>
      </c>
      <c r="C124" s="9" t="s">
        <v>180</v>
      </c>
      <c r="D124" s="25" t="s">
        <v>506</v>
      </c>
      <c r="E124" s="39">
        <v>19991</v>
      </c>
      <c r="F124" s="7">
        <v>19173967.829999998</v>
      </c>
      <c r="G124" s="8">
        <f t="shared" si="3"/>
        <v>3.4480999521531875E-3</v>
      </c>
      <c r="H124" s="96"/>
    </row>
    <row r="125" spans="1:8" ht="30" x14ac:dyDescent="0.25">
      <c r="A125" s="25" t="s">
        <v>494</v>
      </c>
      <c r="B125" s="25" t="s">
        <v>149</v>
      </c>
      <c r="C125" s="9" t="s">
        <v>150</v>
      </c>
      <c r="D125" s="25" t="s">
        <v>493</v>
      </c>
      <c r="E125" s="39">
        <v>75154</v>
      </c>
      <c r="F125" s="7">
        <v>73513388.180000007</v>
      </c>
      <c r="G125" s="8">
        <f t="shared" si="3"/>
        <v>1.3220086343812163E-2</v>
      </c>
      <c r="H125" s="96"/>
    </row>
    <row r="126" spans="1:8" x14ac:dyDescent="0.25">
      <c r="A126" s="72" t="s">
        <v>618</v>
      </c>
      <c r="B126" s="72" t="s">
        <v>103</v>
      </c>
      <c r="C126" s="113" t="s">
        <v>104</v>
      </c>
      <c r="D126" s="72" t="s">
        <v>619</v>
      </c>
      <c r="E126" s="39">
        <v>115969</v>
      </c>
      <c r="F126" s="7">
        <v>103686723.20999999</v>
      </c>
      <c r="G126" s="8">
        <f t="shared" si="3"/>
        <v>1.8646228496322755E-2</v>
      </c>
      <c r="H126" s="96"/>
    </row>
    <row r="127" spans="1:8" ht="30" x14ac:dyDescent="0.25">
      <c r="A127" s="25" t="s">
        <v>598</v>
      </c>
      <c r="B127" s="25" t="s">
        <v>133</v>
      </c>
      <c r="C127" s="9" t="s">
        <v>134</v>
      </c>
      <c r="D127" s="25" t="s">
        <v>505</v>
      </c>
      <c r="E127" s="39">
        <v>14999</v>
      </c>
      <c r="F127" s="7">
        <v>14412239.119999999</v>
      </c>
      <c r="G127" s="8">
        <f t="shared" si="3"/>
        <v>2.5917870239846072E-3</v>
      </c>
      <c r="H127" s="96"/>
    </row>
    <row r="128" spans="1:8" x14ac:dyDescent="0.25">
      <c r="A128" s="123" t="s">
        <v>510</v>
      </c>
      <c r="B128" s="123" t="s">
        <v>512</v>
      </c>
      <c r="C128" s="9" t="s">
        <v>511</v>
      </c>
      <c r="D128" s="123" t="s">
        <v>509</v>
      </c>
      <c r="E128" s="39">
        <v>33000</v>
      </c>
      <c r="F128" s="7">
        <v>32033100</v>
      </c>
      <c r="G128" s="8">
        <f t="shared" si="3"/>
        <v>5.7605880825825021E-3</v>
      </c>
      <c r="H128" s="96"/>
    </row>
    <row r="129" spans="1:8" ht="29.25" customHeight="1" x14ac:dyDescent="0.25">
      <c r="A129" s="25" t="s">
        <v>514</v>
      </c>
      <c r="B129" s="25" t="s">
        <v>139</v>
      </c>
      <c r="C129" s="9" t="s">
        <v>140</v>
      </c>
      <c r="D129" s="69" t="s">
        <v>515</v>
      </c>
      <c r="E129" s="39">
        <v>30000</v>
      </c>
      <c r="F129" s="7">
        <v>28979100</v>
      </c>
      <c r="G129" s="8">
        <f t="shared" si="3"/>
        <v>5.2113800445154103E-3</v>
      </c>
      <c r="H129" s="96"/>
    </row>
    <row r="130" spans="1:8" ht="36" customHeight="1" x14ac:dyDescent="0.25">
      <c r="A130" s="25" t="s">
        <v>517</v>
      </c>
      <c r="B130" s="25" t="s">
        <v>193</v>
      </c>
      <c r="C130" s="9" t="s">
        <v>194</v>
      </c>
      <c r="D130" s="25" t="s">
        <v>516</v>
      </c>
      <c r="E130" s="39">
        <v>30000</v>
      </c>
      <c r="F130" s="7">
        <v>29305500</v>
      </c>
      <c r="G130" s="8">
        <f t="shared" si="3"/>
        <v>5.270077327955194E-3</v>
      </c>
      <c r="H130" s="96"/>
    </row>
    <row r="131" spans="1:8" ht="26.25" customHeight="1" x14ac:dyDescent="0.25">
      <c r="A131" s="25" t="s">
        <v>519</v>
      </c>
      <c r="B131" s="25" t="s">
        <v>153</v>
      </c>
      <c r="C131" s="9" t="s">
        <v>154</v>
      </c>
      <c r="D131" s="25" t="s">
        <v>518</v>
      </c>
      <c r="E131" s="39">
        <v>48000</v>
      </c>
      <c r="F131" s="7">
        <v>45999360</v>
      </c>
      <c r="G131" s="8">
        <f t="shared" si="3"/>
        <v>8.2721736273548997E-3</v>
      </c>
      <c r="H131" s="96"/>
    </row>
    <row r="132" spans="1:8" ht="27.75" customHeight="1" x14ac:dyDescent="0.25">
      <c r="A132" s="54" t="s">
        <v>520</v>
      </c>
      <c r="B132" s="54" t="s">
        <v>169</v>
      </c>
      <c r="C132" s="9" t="s">
        <v>170</v>
      </c>
      <c r="D132" s="54" t="s">
        <v>521</v>
      </c>
      <c r="E132" s="39">
        <v>47500</v>
      </c>
      <c r="F132" s="7">
        <v>45851750</v>
      </c>
      <c r="G132" s="8">
        <f t="shared" si="3"/>
        <v>8.2456285721816576E-3</v>
      </c>
      <c r="H132" s="96"/>
    </row>
    <row r="133" spans="1:8" ht="27.75" customHeight="1" x14ac:dyDescent="0.25">
      <c r="A133" s="91" t="s">
        <v>522</v>
      </c>
      <c r="B133" s="91" t="s">
        <v>179</v>
      </c>
      <c r="C133" s="9" t="s">
        <v>180</v>
      </c>
      <c r="D133" s="91" t="s">
        <v>523</v>
      </c>
      <c r="E133" s="39">
        <v>72500</v>
      </c>
      <c r="F133" s="7">
        <v>68673450</v>
      </c>
      <c r="G133" s="8">
        <f t="shared" ref="G133:G164" si="4">F133/$F$261</f>
        <v>1.2349708821806984E-2</v>
      </c>
      <c r="H133" s="96"/>
    </row>
    <row r="134" spans="1:8" ht="31.5" customHeight="1" x14ac:dyDescent="0.25">
      <c r="A134" s="25" t="s">
        <v>580</v>
      </c>
      <c r="B134" s="25" t="s">
        <v>103</v>
      </c>
      <c r="C134" s="123" t="s">
        <v>104</v>
      </c>
      <c r="D134" s="25" t="s">
        <v>581</v>
      </c>
      <c r="E134" s="39">
        <v>72019</v>
      </c>
      <c r="F134" s="7">
        <v>66951022.969999999</v>
      </c>
      <c r="G134" s="8">
        <f t="shared" si="4"/>
        <v>1.2039960698080715E-2</v>
      </c>
      <c r="H134" s="96"/>
    </row>
    <row r="135" spans="1:8" ht="31.5" customHeight="1" x14ac:dyDescent="0.25">
      <c r="A135" s="91" t="s">
        <v>527</v>
      </c>
      <c r="B135" s="91" t="s">
        <v>109</v>
      </c>
      <c r="C135" s="9" t="s">
        <v>110</v>
      </c>
      <c r="D135" s="91" t="s">
        <v>526</v>
      </c>
      <c r="E135" s="39">
        <v>40000</v>
      </c>
      <c r="F135" s="7">
        <v>41094800</v>
      </c>
      <c r="G135" s="8">
        <f t="shared" si="4"/>
        <v>7.3901750107267612E-3</v>
      </c>
      <c r="H135" s="96"/>
    </row>
    <row r="136" spans="1:8" ht="31.5" customHeight="1" x14ac:dyDescent="0.25">
      <c r="A136" s="73" t="s">
        <v>540</v>
      </c>
      <c r="B136" s="73" t="s">
        <v>169</v>
      </c>
      <c r="C136" s="9" t="s">
        <v>170</v>
      </c>
      <c r="D136" s="73" t="s">
        <v>541</v>
      </c>
      <c r="E136" s="39">
        <v>38000</v>
      </c>
      <c r="F136" s="7">
        <v>37523480</v>
      </c>
      <c r="G136" s="8">
        <f t="shared" si="4"/>
        <v>6.7479360943843358E-3</v>
      </c>
      <c r="H136" s="96"/>
    </row>
    <row r="137" spans="1:8" ht="31.5" customHeight="1" x14ac:dyDescent="0.25">
      <c r="A137" s="91" t="s">
        <v>536</v>
      </c>
      <c r="B137" s="91" t="s">
        <v>193</v>
      </c>
      <c r="C137" s="123" t="s">
        <v>194</v>
      </c>
      <c r="D137" s="91" t="s">
        <v>537</v>
      </c>
      <c r="E137" s="39">
        <v>30000</v>
      </c>
      <c r="F137" s="7">
        <v>33660600</v>
      </c>
      <c r="G137" s="8">
        <f t="shared" si="4"/>
        <v>6.0532652541457604E-3</v>
      </c>
      <c r="H137" s="96"/>
    </row>
    <row r="138" spans="1:8" ht="30.75" customHeight="1" x14ac:dyDescent="0.25">
      <c r="A138" s="61" t="s">
        <v>538</v>
      </c>
      <c r="B138" s="61" t="s">
        <v>167</v>
      </c>
      <c r="C138" s="105" t="s">
        <v>168</v>
      </c>
      <c r="D138" s="61" t="s">
        <v>539</v>
      </c>
      <c r="E138" s="39">
        <v>34000</v>
      </c>
      <c r="F138" s="7">
        <v>33200660</v>
      </c>
      <c r="G138" s="8">
        <f t="shared" si="4"/>
        <v>5.9705531568868941E-3</v>
      </c>
      <c r="H138" s="96"/>
    </row>
    <row r="139" spans="1:8" ht="30.75" customHeight="1" x14ac:dyDescent="0.25">
      <c r="A139" s="25" t="s">
        <v>542</v>
      </c>
      <c r="B139" s="25" t="s">
        <v>165</v>
      </c>
      <c r="C139" s="9" t="s">
        <v>166</v>
      </c>
      <c r="D139" s="25" t="s">
        <v>543</v>
      </c>
      <c r="E139" s="39">
        <v>37000</v>
      </c>
      <c r="F139" s="7">
        <v>36774300</v>
      </c>
      <c r="G139" s="8">
        <f t="shared" si="4"/>
        <v>6.6132092843125927E-3</v>
      </c>
      <c r="H139" s="96"/>
    </row>
    <row r="140" spans="1:8" ht="30.75" customHeight="1" x14ac:dyDescent="0.25">
      <c r="A140" s="83" t="s">
        <v>533</v>
      </c>
      <c r="B140" s="83" t="s">
        <v>534</v>
      </c>
      <c r="C140" s="9" t="s">
        <v>535</v>
      </c>
      <c r="D140" s="83" t="s">
        <v>532</v>
      </c>
      <c r="E140" s="39">
        <v>23000</v>
      </c>
      <c r="F140" s="7">
        <v>22778970</v>
      </c>
      <c r="G140" s="8">
        <f t="shared" si="4"/>
        <v>4.0963960127338387E-3</v>
      </c>
      <c r="H140" s="96"/>
    </row>
    <row r="141" spans="1:8" ht="30.75" customHeight="1" x14ac:dyDescent="0.25">
      <c r="A141" s="91" t="s">
        <v>553</v>
      </c>
      <c r="B141" s="91" t="s">
        <v>157</v>
      </c>
      <c r="C141" s="9" t="s">
        <v>158</v>
      </c>
      <c r="D141" s="91" t="s">
        <v>552</v>
      </c>
      <c r="E141" s="39">
        <v>15000</v>
      </c>
      <c r="F141" s="7">
        <v>14503200</v>
      </c>
      <c r="G141" s="8">
        <f t="shared" si="4"/>
        <v>2.6081447340192032E-3</v>
      </c>
      <c r="H141" s="96"/>
    </row>
    <row r="142" spans="1:8" ht="30.75" customHeight="1" x14ac:dyDescent="0.25">
      <c r="A142" s="81" t="s">
        <v>555</v>
      </c>
      <c r="B142" s="81" t="s">
        <v>512</v>
      </c>
      <c r="C142" s="9" t="s">
        <v>511</v>
      </c>
      <c r="D142" s="81" t="s">
        <v>554</v>
      </c>
      <c r="E142" s="39">
        <v>22000</v>
      </c>
      <c r="F142" s="7">
        <v>21694640</v>
      </c>
      <c r="G142" s="8">
        <f t="shared" si="4"/>
        <v>3.9013983860418646E-3</v>
      </c>
      <c r="H142" s="96"/>
    </row>
    <row r="143" spans="1:8" ht="30.75" customHeight="1" x14ac:dyDescent="0.25">
      <c r="A143" s="25" t="s">
        <v>564</v>
      </c>
      <c r="B143" s="25" t="s">
        <v>565</v>
      </c>
      <c r="C143" s="9" t="s">
        <v>566</v>
      </c>
      <c r="D143" s="25" t="s">
        <v>563</v>
      </c>
      <c r="E143" s="39">
        <v>28936</v>
      </c>
      <c r="F143" s="7">
        <v>28219834</v>
      </c>
      <c r="G143" s="8">
        <f t="shared" si="4"/>
        <v>5.0748394452256101E-3</v>
      </c>
      <c r="H143" s="96"/>
    </row>
    <row r="144" spans="1:8" ht="30.75" customHeight="1" x14ac:dyDescent="0.25">
      <c r="A144" s="69" t="s">
        <v>557</v>
      </c>
      <c r="B144" s="69" t="s">
        <v>133</v>
      </c>
      <c r="C144" s="9" t="s">
        <v>134</v>
      </c>
      <c r="D144" s="69" t="s">
        <v>556</v>
      </c>
      <c r="E144" s="39">
        <v>13015</v>
      </c>
      <c r="F144" s="7">
        <v>12159654.199999999</v>
      </c>
      <c r="G144" s="8">
        <f t="shared" si="4"/>
        <v>2.1866993538822111E-3</v>
      </c>
      <c r="H144" s="96"/>
    </row>
    <row r="145" spans="1:8" ht="30.75" customHeight="1" x14ac:dyDescent="0.25">
      <c r="A145" s="25" t="s">
        <v>567</v>
      </c>
      <c r="B145" s="25" t="s">
        <v>149</v>
      </c>
      <c r="C145" s="9" t="s">
        <v>150</v>
      </c>
      <c r="D145" s="32" t="s">
        <v>568</v>
      </c>
      <c r="E145" s="39">
        <v>48000</v>
      </c>
      <c r="F145" s="7">
        <v>49507680</v>
      </c>
      <c r="G145" s="8">
        <f t="shared" si="4"/>
        <v>8.9030831047981016E-3</v>
      </c>
      <c r="H145" s="96"/>
    </row>
    <row r="146" spans="1:8" ht="30.75" customHeight="1" x14ac:dyDescent="0.25">
      <c r="A146" s="66" t="s">
        <v>569</v>
      </c>
      <c r="B146" s="66" t="s">
        <v>184</v>
      </c>
      <c r="C146" s="9" t="s">
        <v>185</v>
      </c>
      <c r="D146" s="66" t="s">
        <v>570</v>
      </c>
      <c r="E146" s="39">
        <v>20000</v>
      </c>
      <c r="F146" s="7">
        <v>18567600</v>
      </c>
      <c r="G146" s="8">
        <f t="shared" si="4"/>
        <v>3.3390553921462131E-3</v>
      </c>
      <c r="H146" s="96"/>
    </row>
    <row r="147" spans="1:8" ht="30.75" customHeight="1" x14ac:dyDescent="0.25">
      <c r="A147" s="72" t="s">
        <v>603</v>
      </c>
      <c r="B147" s="72" t="s">
        <v>604</v>
      </c>
      <c r="C147" s="9" t="s">
        <v>605</v>
      </c>
      <c r="D147" s="72" t="s">
        <v>606</v>
      </c>
      <c r="E147" s="39">
        <v>29950</v>
      </c>
      <c r="F147" s="7">
        <v>28163183</v>
      </c>
      <c r="G147" s="8">
        <f t="shared" si="4"/>
        <v>5.0646517620021201E-3</v>
      </c>
      <c r="H147" s="96"/>
    </row>
    <row r="148" spans="1:8" ht="15" customHeight="1" x14ac:dyDescent="0.25">
      <c r="A148" s="66" t="s">
        <v>597</v>
      </c>
      <c r="B148" s="66" t="s">
        <v>169</v>
      </c>
      <c r="C148" s="9" t="s">
        <v>170</v>
      </c>
      <c r="D148" s="66" t="s">
        <v>596</v>
      </c>
      <c r="E148" s="39">
        <v>65000</v>
      </c>
      <c r="F148" s="7">
        <v>63624600</v>
      </c>
      <c r="G148" s="8">
        <f t="shared" si="4"/>
        <v>1.1441762193452356E-2</v>
      </c>
      <c r="H148" s="96"/>
    </row>
    <row r="149" spans="1:8" ht="30" x14ac:dyDescent="0.25">
      <c r="A149" s="69" t="s">
        <v>594</v>
      </c>
      <c r="B149" s="69" t="s">
        <v>593</v>
      </c>
      <c r="C149" s="9" t="s">
        <v>595</v>
      </c>
      <c r="D149" s="69" t="s">
        <v>592</v>
      </c>
      <c r="E149" s="39">
        <v>21000</v>
      </c>
      <c r="F149" s="7">
        <v>20228880</v>
      </c>
      <c r="G149" s="8">
        <f t="shared" si="4"/>
        <v>3.6378073009478173E-3</v>
      </c>
      <c r="H149" s="96"/>
    </row>
    <row r="150" spans="1:8" x14ac:dyDescent="0.25">
      <c r="A150" s="80" t="s">
        <v>591</v>
      </c>
      <c r="B150" s="80" t="s">
        <v>512</v>
      </c>
      <c r="C150" s="9" t="s">
        <v>511</v>
      </c>
      <c r="D150" s="80" t="s">
        <v>590</v>
      </c>
      <c r="E150" s="39">
        <v>33000</v>
      </c>
      <c r="F150" s="7">
        <v>32850510</v>
      </c>
      <c r="G150" s="8">
        <f t="shared" si="4"/>
        <v>5.9075848548144671E-3</v>
      </c>
      <c r="H150" s="96"/>
    </row>
    <row r="151" spans="1:8" ht="30" x14ac:dyDescent="0.25">
      <c r="A151" s="71" t="s">
        <v>631</v>
      </c>
      <c r="B151" s="71" t="s">
        <v>346</v>
      </c>
      <c r="C151" s="9" t="s">
        <v>183</v>
      </c>
      <c r="D151" s="71" t="s">
        <v>630</v>
      </c>
      <c r="E151" s="39">
        <v>4900</v>
      </c>
      <c r="F151" s="7">
        <v>5114767</v>
      </c>
      <c r="G151" s="8">
        <f t="shared" si="4"/>
        <v>9.1980063825812227E-4</v>
      </c>
      <c r="H151" s="96"/>
    </row>
    <row r="152" spans="1:8" ht="30" x14ac:dyDescent="0.25">
      <c r="A152" s="83" t="s">
        <v>621</v>
      </c>
      <c r="B152" s="83" t="s">
        <v>129</v>
      </c>
      <c r="C152" s="123" t="s">
        <v>130</v>
      </c>
      <c r="D152" s="83" t="s">
        <v>620</v>
      </c>
      <c r="E152" s="39">
        <v>104950</v>
      </c>
      <c r="F152" s="7">
        <v>106520052</v>
      </c>
      <c r="G152" s="8">
        <f t="shared" si="4"/>
        <v>1.9155752709143617E-2</v>
      </c>
      <c r="H152" s="96"/>
    </row>
    <row r="153" spans="1:8" ht="30" x14ac:dyDescent="0.25">
      <c r="A153" s="84" t="s">
        <v>623</v>
      </c>
      <c r="B153" s="84" t="s">
        <v>133</v>
      </c>
      <c r="C153" s="9" t="s">
        <v>134</v>
      </c>
      <c r="D153" s="84" t="s">
        <v>622</v>
      </c>
      <c r="E153" s="39">
        <v>87635</v>
      </c>
      <c r="F153" s="7">
        <v>90304362.099999994</v>
      </c>
      <c r="G153" s="8">
        <f t="shared" si="4"/>
        <v>1.6239646868972248E-2</v>
      </c>
      <c r="H153" s="96"/>
    </row>
    <row r="154" spans="1:8" x14ac:dyDescent="0.25">
      <c r="A154" s="90" t="s">
        <v>633</v>
      </c>
      <c r="B154" s="90" t="s">
        <v>153</v>
      </c>
      <c r="C154" s="9" t="s">
        <v>154</v>
      </c>
      <c r="D154" s="90" t="s">
        <v>632</v>
      </c>
      <c r="E154" s="39">
        <v>64000</v>
      </c>
      <c r="F154" s="7">
        <v>65470720</v>
      </c>
      <c r="G154" s="8">
        <f t="shared" si="4"/>
        <v>1.1773754316319553E-2</v>
      </c>
      <c r="H154" s="96"/>
    </row>
    <row r="155" spans="1:8" x14ac:dyDescent="0.25">
      <c r="A155" s="93" t="s">
        <v>635</v>
      </c>
      <c r="B155" s="93" t="s">
        <v>193</v>
      </c>
      <c r="C155" s="9" t="s">
        <v>194</v>
      </c>
      <c r="D155" s="93" t="s">
        <v>634</v>
      </c>
      <c r="E155" s="39">
        <v>15000</v>
      </c>
      <c r="F155" s="7">
        <v>15332100</v>
      </c>
      <c r="G155" s="8">
        <f t="shared" si="4"/>
        <v>2.7572077801075504E-3</v>
      </c>
      <c r="H155" s="96"/>
    </row>
    <row r="156" spans="1:8" ht="30" x14ac:dyDescent="0.25">
      <c r="A156" s="72" t="s">
        <v>648</v>
      </c>
      <c r="B156" s="72" t="s">
        <v>133</v>
      </c>
      <c r="C156" s="9" t="s">
        <v>134</v>
      </c>
      <c r="D156" s="72" t="s">
        <v>647</v>
      </c>
      <c r="E156" s="39">
        <v>65000</v>
      </c>
      <c r="F156" s="7">
        <v>65078650</v>
      </c>
      <c r="G156" s="8">
        <f t="shared" si="4"/>
        <v>1.1703247441570055E-2</v>
      </c>
      <c r="H156" s="96"/>
    </row>
    <row r="157" spans="1:8" x14ac:dyDescent="0.25">
      <c r="A157" s="25" t="s">
        <v>199</v>
      </c>
      <c r="B157" s="25"/>
      <c r="C157" s="69"/>
      <c r="D157" s="25"/>
      <c r="E157" s="39"/>
      <c r="F157" s="7">
        <f>SUM(F5:F156)</f>
        <v>4639335179.0999994</v>
      </c>
      <c r="G157" s="8">
        <f t="shared" si="4"/>
        <v>0.83430261023220398</v>
      </c>
    </row>
    <row r="158" spans="1:8" x14ac:dyDescent="0.25">
      <c r="A158" s="13"/>
      <c r="B158" s="13"/>
      <c r="C158" s="13"/>
      <c r="D158" s="13"/>
      <c r="E158" s="14"/>
      <c r="F158" s="15"/>
      <c r="G158" s="16"/>
    </row>
    <row r="159" spans="1:8" x14ac:dyDescent="0.25">
      <c r="A159" s="17" t="s">
        <v>312</v>
      </c>
      <c r="B159" s="13"/>
      <c r="C159" s="13"/>
      <c r="D159" s="13"/>
      <c r="E159" s="14"/>
      <c r="F159" s="15"/>
      <c r="G159" s="16"/>
    </row>
    <row r="160" spans="1:8" ht="30" x14ac:dyDescent="0.25">
      <c r="A160" s="25" t="s">
        <v>0</v>
      </c>
      <c r="B160" s="25" t="s">
        <v>20</v>
      </c>
      <c r="C160" s="69" t="s">
        <v>1</v>
      </c>
      <c r="D160" s="25" t="s">
        <v>22</v>
      </c>
      <c r="E160" s="69" t="s">
        <v>10</v>
      </c>
      <c r="F160" s="69" t="s">
        <v>6</v>
      </c>
      <c r="G160" s="69" t="s">
        <v>2</v>
      </c>
    </row>
    <row r="161" spans="1:8" ht="30" x14ac:dyDescent="0.25">
      <c r="A161" s="25" t="s">
        <v>255</v>
      </c>
      <c r="B161" s="25" t="s">
        <v>149</v>
      </c>
      <c r="C161" s="25" t="s">
        <v>150</v>
      </c>
      <c r="D161" s="25" t="s">
        <v>96</v>
      </c>
      <c r="E161" s="6">
        <v>985</v>
      </c>
      <c r="F161" s="7">
        <v>15929420</v>
      </c>
      <c r="G161" s="8">
        <f t="shared" ref="G161:G171" si="5">F161/$F$261</f>
        <v>2.8646252474612624E-3</v>
      </c>
      <c r="H161" s="114"/>
    </row>
    <row r="162" spans="1:8" ht="28.5" customHeight="1" x14ac:dyDescent="0.25">
      <c r="A162" s="25" t="s">
        <v>256</v>
      </c>
      <c r="B162" s="25" t="s">
        <v>188</v>
      </c>
      <c r="C162" s="25" t="s">
        <v>189</v>
      </c>
      <c r="D162" s="25" t="s">
        <v>95</v>
      </c>
      <c r="E162" s="6">
        <v>105400</v>
      </c>
      <c r="F162" s="7">
        <v>16813408</v>
      </c>
      <c r="G162" s="8">
        <f t="shared" si="5"/>
        <v>3.0235948987889808E-3</v>
      </c>
      <c r="H162" s="114"/>
    </row>
    <row r="163" spans="1:8" ht="30" x14ac:dyDescent="0.25">
      <c r="A163" s="25" t="s">
        <v>258</v>
      </c>
      <c r="B163" s="25" t="s">
        <v>157</v>
      </c>
      <c r="C163" s="25" t="s">
        <v>158</v>
      </c>
      <c r="D163" s="25" t="s">
        <v>98</v>
      </c>
      <c r="E163" s="6">
        <v>34100</v>
      </c>
      <c r="F163" s="7">
        <v>8470440</v>
      </c>
      <c r="G163" s="8">
        <f t="shared" si="5"/>
        <v>1.5232592449132343E-3</v>
      </c>
      <c r="H163" s="114"/>
    </row>
    <row r="164" spans="1:8" ht="30" x14ac:dyDescent="0.25">
      <c r="A164" s="25" t="s">
        <v>257</v>
      </c>
      <c r="B164" s="25" t="s">
        <v>190</v>
      </c>
      <c r="C164" s="69" t="s">
        <v>191</v>
      </c>
      <c r="D164" s="25" t="s">
        <v>97</v>
      </c>
      <c r="E164" s="6">
        <v>3165</v>
      </c>
      <c r="F164" s="7">
        <v>21313110</v>
      </c>
      <c r="G164" s="8">
        <f t="shared" si="5"/>
        <v>3.8327869444034438E-3</v>
      </c>
      <c r="H164" s="114"/>
    </row>
    <row r="165" spans="1:8" ht="26.25" customHeight="1" x14ac:dyDescent="0.25">
      <c r="A165" s="25" t="s">
        <v>264</v>
      </c>
      <c r="B165" s="25" t="s">
        <v>184</v>
      </c>
      <c r="C165" s="25" t="s">
        <v>185</v>
      </c>
      <c r="D165" s="25" t="s">
        <v>101</v>
      </c>
      <c r="E165" s="6">
        <v>115600</v>
      </c>
      <c r="F165" s="7">
        <v>31301012</v>
      </c>
      <c r="G165" s="8">
        <f t="shared" si="5"/>
        <v>5.6289349672673543E-3</v>
      </c>
      <c r="H165" s="114"/>
    </row>
    <row r="166" spans="1:8" ht="30.75" customHeight="1" x14ac:dyDescent="0.25">
      <c r="A166" s="25" t="s">
        <v>262</v>
      </c>
      <c r="B166" s="25" t="s">
        <v>175</v>
      </c>
      <c r="C166" s="25" t="s">
        <v>176</v>
      </c>
      <c r="D166" s="25" t="s">
        <v>102</v>
      </c>
      <c r="E166" s="6">
        <v>5835</v>
      </c>
      <c r="F166" s="7">
        <v>4141683</v>
      </c>
      <c r="G166" s="8">
        <f t="shared" si="5"/>
        <v>7.4480864267381381E-4</v>
      </c>
      <c r="H166" s="114"/>
    </row>
    <row r="167" spans="1:8" ht="27.75" customHeight="1" x14ac:dyDescent="0.25">
      <c r="A167" s="25" t="s">
        <v>388</v>
      </c>
      <c r="B167" s="25" t="s">
        <v>171</v>
      </c>
      <c r="C167" s="25" t="s">
        <v>172</v>
      </c>
      <c r="D167" s="25" t="s">
        <v>385</v>
      </c>
      <c r="E167" s="6">
        <v>4175</v>
      </c>
      <c r="F167" s="7">
        <v>5874225</v>
      </c>
      <c r="G167" s="8">
        <f t="shared" si="5"/>
        <v>1.0563757653617102E-3</v>
      </c>
      <c r="H167" s="114"/>
    </row>
    <row r="168" spans="1:8" ht="33.75" customHeight="1" x14ac:dyDescent="0.25">
      <c r="A168" s="69" t="s">
        <v>260</v>
      </c>
      <c r="B168" s="69" t="s">
        <v>545</v>
      </c>
      <c r="C168" s="69" t="s">
        <v>192</v>
      </c>
      <c r="D168" s="69" t="s">
        <v>99</v>
      </c>
      <c r="E168" s="6">
        <v>10487</v>
      </c>
      <c r="F168" s="7">
        <v>15323604.4</v>
      </c>
      <c r="G168" s="8">
        <f t="shared" si="5"/>
        <v>2.7556799962803725E-3</v>
      </c>
      <c r="H168" s="114"/>
    </row>
    <row r="169" spans="1:8" ht="33.75" customHeight="1" x14ac:dyDescent="0.25">
      <c r="A169" s="81" t="s">
        <v>259</v>
      </c>
      <c r="B169" s="81" t="s">
        <v>546</v>
      </c>
      <c r="C169" s="83" t="s">
        <v>164</v>
      </c>
      <c r="D169" s="83" t="s">
        <v>100</v>
      </c>
      <c r="E169" s="6">
        <v>25920</v>
      </c>
      <c r="F169" s="7">
        <v>15373152</v>
      </c>
      <c r="G169" s="8">
        <f t="shared" si="5"/>
        <v>2.7645902582931203E-3</v>
      </c>
      <c r="H169" s="114"/>
    </row>
    <row r="170" spans="1:8" ht="33.75" customHeight="1" x14ac:dyDescent="0.25">
      <c r="A170" s="91" t="s">
        <v>588</v>
      </c>
      <c r="B170" s="91" t="s">
        <v>159</v>
      </c>
      <c r="C170" s="9" t="s">
        <v>160</v>
      </c>
      <c r="D170" s="91" t="s">
        <v>587</v>
      </c>
      <c r="E170" s="6">
        <v>591</v>
      </c>
      <c r="F170" s="7">
        <v>4139955</v>
      </c>
      <c r="G170" s="8">
        <f t="shared" si="5"/>
        <v>7.4449789234972081E-4</v>
      </c>
      <c r="H170" s="114"/>
    </row>
    <row r="171" spans="1:8" x14ac:dyDescent="0.25">
      <c r="A171" s="25" t="s">
        <v>199</v>
      </c>
      <c r="B171" s="25"/>
      <c r="C171" s="25"/>
      <c r="D171" s="69"/>
      <c r="E171" s="6"/>
      <c r="F171" s="7">
        <f>SUM(F161:F170)</f>
        <v>138680009.40000001</v>
      </c>
      <c r="G171" s="8">
        <f t="shared" si="5"/>
        <v>2.4939153857793012E-2</v>
      </c>
    </row>
    <row r="172" spans="1:8" x14ac:dyDescent="0.25">
      <c r="A172" s="13"/>
      <c r="B172" s="13"/>
      <c r="C172" s="13"/>
      <c r="D172" s="13"/>
      <c r="E172" s="14"/>
      <c r="F172" s="15"/>
      <c r="G172" s="16"/>
    </row>
    <row r="173" spans="1:8" x14ac:dyDescent="0.25">
      <c r="A173" s="3" t="s">
        <v>313</v>
      </c>
    </row>
    <row r="174" spans="1:8" ht="28.5" customHeight="1" x14ac:dyDescent="0.25">
      <c r="A174" s="25" t="s">
        <v>3</v>
      </c>
      <c r="B174" s="25" t="s">
        <v>1</v>
      </c>
      <c r="C174" s="25" t="s">
        <v>321</v>
      </c>
      <c r="D174" s="25" t="s">
        <v>7</v>
      </c>
      <c r="E174" s="25" t="s">
        <v>5</v>
      </c>
      <c r="F174" s="25" t="s">
        <v>12</v>
      </c>
      <c r="G174" s="25" t="s">
        <v>2</v>
      </c>
    </row>
    <row r="175" spans="1:8" ht="28.5" customHeight="1" x14ac:dyDescent="0.25">
      <c r="A175" s="123" t="s">
        <v>657</v>
      </c>
      <c r="B175" s="11">
        <v>1027700262270</v>
      </c>
      <c r="C175" s="55" t="s">
        <v>659</v>
      </c>
      <c r="D175" s="56">
        <v>45373</v>
      </c>
      <c r="E175" s="2">
        <v>57000000</v>
      </c>
      <c r="F175" s="57">
        <v>57108190.68</v>
      </c>
      <c r="G175" s="58">
        <f t="shared" ref="G175:G183" si="6">F175/$F$261</f>
        <v>1.0269900904035423E-2</v>
      </c>
      <c r="H175" s="3" t="s">
        <v>649</v>
      </c>
    </row>
    <row r="176" spans="1:8" ht="28.5" customHeight="1" x14ac:dyDescent="0.25">
      <c r="A176" s="123" t="s">
        <v>636</v>
      </c>
      <c r="B176" s="11">
        <v>1027739609391</v>
      </c>
      <c r="C176" s="55" t="s">
        <v>660</v>
      </c>
      <c r="D176" s="56">
        <v>45376</v>
      </c>
      <c r="E176" s="2">
        <v>25700000</v>
      </c>
      <c r="F176" s="57">
        <v>25746752.879999999</v>
      </c>
      <c r="G176" s="58">
        <f t="shared" si="6"/>
        <v>4.6300994223389151E-3</v>
      </c>
      <c r="H176" s="3" t="s">
        <v>650</v>
      </c>
    </row>
    <row r="177" spans="1:8" ht="28.5" customHeight="1" x14ac:dyDescent="0.25">
      <c r="A177" s="123" t="s">
        <v>658</v>
      </c>
      <c r="B177" s="11">
        <v>1027700342890</v>
      </c>
      <c r="C177" s="55" t="s">
        <v>661</v>
      </c>
      <c r="D177" s="56">
        <v>45377</v>
      </c>
      <c r="E177" s="2">
        <v>2600000</v>
      </c>
      <c r="F177" s="57">
        <v>2593117.09</v>
      </c>
      <c r="G177" s="58">
        <f t="shared" si="6"/>
        <v>4.663263750743767E-4</v>
      </c>
      <c r="H177" s="3" t="s">
        <v>651</v>
      </c>
    </row>
    <row r="178" spans="1:8" ht="28.5" customHeight="1" x14ac:dyDescent="0.25">
      <c r="A178" s="123" t="s">
        <v>636</v>
      </c>
      <c r="B178" s="11">
        <v>1027739609391</v>
      </c>
      <c r="C178" s="55" t="s">
        <v>662</v>
      </c>
      <c r="D178" s="56">
        <v>45373</v>
      </c>
      <c r="E178" s="2">
        <v>900000</v>
      </c>
      <c r="F178" s="57">
        <v>902865.21</v>
      </c>
      <c r="G178" s="58">
        <f t="shared" si="6"/>
        <v>1.6236438461792171E-4</v>
      </c>
      <c r="H178" s="3" t="s">
        <v>652</v>
      </c>
    </row>
    <row r="179" spans="1:8" ht="28.5" customHeight="1" x14ac:dyDescent="0.25">
      <c r="A179" s="123" t="s">
        <v>658</v>
      </c>
      <c r="B179" s="11">
        <v>1027700342890</v>
      </c>
      <c r="C179" s="55" t="s">
        <v>663</v>
      </c>
      <c r="D179" s="56">
        <v>45377</v>
      </c>
      <c r="E179" s="2">
        <v>1500000</v>
      </c>
      <c r="F179" s="57">
        <v>1496029.09</v>
      </c>
      <c r="G179" s="58">
        <f t="shared" si="6"/>
        <v>2.6903444708912801E-4</v>
      </c>
      <c r="H179" s="3" t="s">
        <v>653</v>
      </c>
    </row>
    <row r="180" spans="1:8" ht="28.5" customHeight="1" x14ac:dyDescent="0.25">
      <c r="A180" s="123" t="s">
        <v>636</v>
      </c>
      <c r="B180" s="11">
        <v>1027739609391</v>
      </c>
      <c r="C180" s="55" t="s">
        <v>664</v>
      </c>
      <c r="D180" s="56">
        <v>45373</v>
      </c>
      <c r="E180" s="2">
        <v>650000</v>
      </c>
      <c r="F180" s="57">
        <v>652069.31999999995</v>
      </c>
      <c r="G180" s="58">
        <f t="shared" si="6"/>
        <v>1.1726316696821961E-4</v>
      </c>
      <c r="H180" s="3" t="s">
        <v>654</v>
      </c>
    </row>
    <row r="181" spans="1:8" ht="28.5" customHeight="1" x14ac:dyDescent="0.25">
      <c r="A181" s="113" t="s">
        <v>201</v>
      </c>
      <c r="B181" s="11">
        <v>1027700167110</v>
      </c>
      <c r="C181" s="55" t="s">
        <v>665</v>
      </c>
      <c r="D181" s="56">
        <v>45636</v>
      </c>
      <c r="E181" s="2">
        <v>30000000</v>
      </c>
      <c r="F181" s="57">
        <v>29266593.91</v>
      </c>
      <c r="G181" s="58">
        <f t="shared" si="6"/>
        <v>5.2630807538367385E-3</v>
      </c>
      <c r="H181" s="3" t="s">
        <v>655</v>
      </c>
    </row>
    <row r="182" spans="1:8" ht="28.5" customHeight="1" x14ac:dyDescent="0.25">
      <c r="A182" s="113" t="s">
        <v>637</v>
      </c>
      <c r="B182" s="11">
        <v>1027700132195</v>
      </c>
      <c r="C182" s="55" t="s">
        <v>666</v>
      </c>
      <c r="D182" s="56">
        <v>45645</v>
      </c>
      <c r="E182" s="2">
        <v>100000000</v>
      </c>
      <c r="F182" s="57">
        <v>97725324.239999995</v>
      </c>
      <c r="G182" s="58">
        <f t="shared" si="6"/>
        <v>1.7574176029902036E-2</v>
      </c>
      <c r="H182" s="3" t="s">
        <v>656</v>
      </c>
    </row>
    <row r="183" spans="1:8" ht="16.5" customHeight="1" x14ac:dyDescent="0.25">
      <c r="A183" s="25" t="s">
        <v>199</v>
      </c>
      <c r="B183" s="25"/>
      <c r="C183" s="25"/>
      <c r="D183" s="25"/>
      <c r="E183" s="6"/>
      <c r="F183" s="7">
        <f>SUM(F175:F182)</f>
        <v>215490942.41999999</v>
      </c>
      <c r="G183" s="8">
        <f t="shared" si="6"/>
        <v>3.875224548386276E-2</v>
      </c>
    </row>
    <row r="185" spans="1:8" ht="45" customHeight="1" x14ac:dyDescent="0.25">
      <c r="A185" s="3" t="s">
        <v>314</v>
      </c>
    </row>
    <row r="186" spans="1:8" ht="111" customHeight="1" x14ac:dyDescent="0.25">
      <c r="A186" s="25" t="s">
        <v>11</v>
      </c>
      <c r="B186" s="25" t="s">
        <v>8</v>
      </c>
      <c r="C186" s="25" t="s">
        <v>9</v>
      </c>
      <c r="D186" s="25" t="s">
        <v>17</v>
      </c>
      <c r="E186" s="25" t="s">
        <v>10</v>
      </c>
      <c r="F186" s="25" t="s">
        <v>6</v>
      </c>
      <c r="G186" s="25" t="s">
        <v>2</v>
      </c>
    </row>
    <row r="187" spans="1:8" x14ac:dyDescent="0.25">
      <c r="A187" s="25" t="s">
        <v>199</v>
      </c>
      <c r="B187" s="25"/>
      <c r="C187" s="25"/>
      <c r="D187" s="25"/>
      <c r="E187" s="6"/>
      <c r="F187" s="7"/>
      <c r="G187" s="8"/>
    </row>
    <row r="189" spans="1:8" ht="58.5" customHeight="1" x14ac:dyDescent="0.25">
      <c r="A189" s="3" t="s">
        <v>315</v>
      </c>
    </row>
    <row r="190" spans="1:8" ht="17.25" customHeight="1" x14ac:dyDescent="0.25">
      <c r="A190" s="25" t="s">
        <v>15</v>
      </c>
      <c r="B190" s="25" t="s">
        <v>14</v>
      </c>
      <c r="C190" s="25" t="s">
        <v>16</v>
      </c>
      <c r="D190" s="130" t="s">
        <v>13</v>
      </c>
      <c r="E190" s="131"/>
      <c r="F190" s="25" t="s">
        <v>6</v>
      </c>
      <c r="G190" s="25" t="s">
        <v>2</v>
      </c>
    </row>
    <row r="191" spans="1:8" x14ac:dyDescent="0.25">
      <c r="A191" s="25" t="s">
        <v>199</v>
      </c>
      <c r="B191" s="25"/>
      <c r="C191" s="25"/>
      <c r="D191" s="130"/>
      <c r="E191" s="131"/>
      <c r="F191" s="7"/>
      <c r="G191" s="8"/>
    </row>
    <row r="193" spans="1:7" ht="42.75" customHeight="1" x14ac:dyDescent="0.25">
      <c r="A193" s="3" t="s">
        <v>316</v>
      </c>
    </row>
    <row r="194" spans="1:7" ht="32.25" customHeight="1" x14ac:dyDescent="0.25">
      <c r="A194" s="25" t="s">
        <v>3</v>
      </c>
      <c r="B194" s="21" t="s">
        <v>1</v>
      </c>
      <c r="C194" s="25" t="s">
        <v>321</v>
      </c>
      <c r="D194" s="130" t="s">
        <v>4</v>
      </c>
      <c r="E194" s="131"/>
      <c r="F194" s="22" t="s">
        <v>18</v>
      </c>
      <c r="G194" s="44" t="s">
        <v>2</v>
      </c>
    </row>
    <row r="195" spans="1:7" x14ac:dyDescent="0.25">
      <c r="A195" s="25" t="s">
        <v>201</v>
      </c>
      <c r="B195" s="34">
        <v>1027700167110</v>
      </c>
      <c r="C195" s="35" t="s">
        <v>324</v>
      </c>
      <c r="D195" s="149" t="s">
        <v>200</v>
      </c>
      <c r="E195" s="149"/>
      <c r="F195" s="7">
        <v>22394.2</v>
      </c>
      <c r="G195" s="8">
        <f t="shared" ref="G195:G203" si="7">F195/$F$261</f>
        <v>4.0272019142377436E-6</v>
      </c>
    </row>
    <row r="196" spans="1:7" x14ac:dyDescent="0.25">
      <c r="A196" s="25" t="s">
        <v>201</v>
      </c>
      <c r="B196" s="34">
        <v>1027700167110</v>
      </c>
      <c r="C196" s="35" t="s">
        <v>325</v>
      </c>
      <c r="D196" s="149" t="s">
        <v>200</v>
      </c>
      <c r="E196" s="149"/>
      <c r="F196" s="7">
        <v>605328.14</v>
      </c>
      <c r="G196" s="8">
        <f t="shared" si="7"/>
        <v>1.0885759009698819E-4</v>
      </c>
    </row>
    <row r="197" spans="1:7" ht="28.5" customHeight="1" x14ac:dyDescent="0.25">
      <c r="A197" s="25" t="s">
        <v>201</v>
      </c>
      <c r="B197" s="34">
        <v>1027700167110</v>
      </c>
      <c r="C197" s="35" t="s">
        <v>323</v>
      </c>
      <c r="D197" s="149" t="s">
        <v>200</v>
      </c>
      <c r="E197" s="149"/>
      <c r="F197" s="7">
        <v>25721186.920000002</v>
      </c>
      <c r="G197" s="8">
        <f t="shared" si="7"/>
        <v>4.6255018353274875E-3</v>
      </c>
    </row>
    <row r="198" spans="1:7" x14ac:dyDescent="0.25">
      <c r="A198" s="25" t="s">
        <v>201</v>
      </c>
      <c r="B198" s="34">
        <v>1027700167110</v>
      </c>
      <c r="C198" s="35" t="s">
        <v>322</v>
      </c>
      <c r="D198" s="149" t="s">
        <v>200</v>
      </c>
      <c r="E198" s="149"/>
      <c r="F198" s="7">
        <v>1123.3499999999999</v>
      </c>
      <c r="G198" s="8">
        <f t="shared" si="7"/>
        <v>2.0201468551495338E-7</v>
      </c>
    </row>
    <row r="199" spans="1:7" ht="30" x14ac:dyDescent="0.25">
      <c r="A199" s="25" t="s">
        <v>202</v>
      </c>
      <c r="B199" s="34">
        <v>1027700167110</v>
      </c>
      <c r="C199" s="19" t="s">
        <v>495</v>
      </c>
      <c r="D199" s="150" t="s">
        <v>200</v>
      </c>
      <c r="E199" s="150"/>
      <c r="F199" s="7">
        <v>452.77</v>
      </c>
      <c r="G199" s="8">
        <f t="shared" si="7"/>
        <v>8.1422699212716821E-8</v>
      </c>
    </row>
    <row r="200" spans="1:7" ht="30" hidden="1" customHeight="1" x14ac:dyDescent="0.25">
      <c r="A200" s="65" t="s">
        <v>202</v>
      </c>
      <c r="B200" s="34">
        <v>1027700167111</v>
      </c>
      <c r="C200" s="19" t="s">
        <v>562</v>
      </c>
      <c r="D200" s="150" t="s">
        <v>200</v>
      </c>
      <c r="E200" s="150"/>
      <c r="F200" s="7">
        <v>0</v>
      </c>
      <c r="G200" s="8">
        <f t="shared" si="7"/>
        <v>0</v>
      </c>
    </row>
    <row r="201" spans="1:7" ht="30" x14ac:dyDescent="0.25">
      <c r="A201" s="25" t="s">
        <v>202</v>
      </c>
      <c r="B201" s="34">
        <v>1027700167110</v>
      </c>
      <c r="C201" s="35" t="s">
        <v>497</v>
      </c>
      <c r="D201" s="150" t="s">
        <v>200</v>
      </c>
      <c r="E201" s="150"/>
      <c r="F201" s="7">
        <v>326318.68</v>
      </c>
      <c r="G201" s="8">
        <f t="shared" si="7"/>
        <v>5.8682659471985319E-5</v>
      </c>
    </row>
    <row r="202" spans="1:7" ht="30" customHeight="1" x14ac:dyDescent="0.25">
      <c r="A202" s="25" t="s">
        <v>202</v>
      </c>
      <c r="B202" s="34">
        <v>1027700167110</v>
      </c>
      <c r="C202" s="35" t="s">
        <v>496</v>
      </c>
      <c r="D202" s="150" t="s">
        <v>200</v>
      </c>
      <c r="E202" s="150"/>
      <c r="F202" s="7">
        <v>82638.53</v>
      </c>
      <c r="G202" s="8">
        <f t="shared" si="7"/>
        <v>1.4861082164390475E-5</v>
      </c>
    </row>
    <row r="203" spans="1:7" ht="30" customHeight="1" x14ac:dyDescent="0.25">
      <c r="A203" s="25" t="s">
        <v>199</v>
      </c>
      <c r="B203" s="148"/>
      <c r="C203" s="148"/>
      <c r="D203" s="147"/>
      <c r="E203" s="147"/>
      <c r="F203" s="7">
        <f>SUM(F195:F202)</f>
        <v>26759442.590000004</v>
      </c>
      <c r="G203" s="8">
        <f t="shared" si="7"/>
        <v>4.8122138063598175E-3</v>
      </c>
    </row>
    <row r="205" spans="1:7" ht="15.75" x14ac:dyDescent="0.25">
      <c r="A205" s="3" t="s">
        <v>317</v>
      </c>
      <c r="B205" s="26"/>
    </row>
    <row r="206" spans="1:7" ht="30" x14ac:dyDescent="0.25">
      <c r="A206" s="25" t="s">
        <v>19</v>
      </c>
      <c r="B206" s="28" t="s">
        <v>1</v>
      </c>
      <c r="C206" s="24" t="s">
        <v>326</v>
      </c>
      <c r="D206" s="154" t="s">
        <v>328</v>
      </c>
      <c r="E206" s="155"/>
      <c r="F206" s="22" t="s">
        <v>18</v>
      </c>
      <c r="G206" s="25" t="s">
        <v>2</v>
      </c>
    </row>
    <row r="207" spans="1:7" ht="30" x14ac:dyDescent="0.25">
      <c r="A207" s="25" t="s">
        <v>201</v>
      </c>
      <c r="B207" s="36">
        <v>1027700167110</v>
      </c>
      <c r="C207" s="25" t="s">
        <v>327</v>
      </c>
      <c r="D207" s="151" t="s">
        <v>330</v>
      </c>
      <c r="E207" s="152"/>
      <c r="F207" s="40">
        <v>65938.8</v>
      </c>
      <c r="G207" s="41">
        <f t="shared" ref="G207:G213" si="8">F207/$F$261</f>
        <v>1.1857930249017145E-5</v>
      </c>
    </row>
    <row r="208" spans="1:7" ht="30" x14ac:dyDescent="0.25">
      <c r="A208" s="25" t="s">
        <v>201</v>
      </c>
      <c r="B208" s="36">
        <v>1027700167110</v>
      </c>
      <c r="C208" s="25" t="s">
        <v>327</v>
      </c>
      <c r="D208" s="151" t="s">
        <v>331</v>
      </c>
      <c r="E208" s="152"/>
      <c r="F208" s="40">
        <v>62454.92</v>
      </c>
      <c r="G208" s="41">
        <f t="shared" si="8"/>
        <v>1.1231415874537386E-5</v>
      </c>
    </row>
    <row r="209" spans="1:7" ht="30" x14ac:dyDescent="0.25">
      <c r="A209" s="25" t="s">
        <v>201</v>
      </c>
      <c r="B209" s="36">
        <v>1027700167110</v>
      </c>
      <c r="C209" s="25" t="s">
        <v>327</v>
      </c>
      <c r="D209" s="151" t="s">
        <v>332</v>
      </c>
      <c r="E209" s="152"/>
      <c r="F209" s="40">
        <v>34377.089999999997</v>
      </c>
      <c r="G209" s="41">
        <f t="shared" si="8"/>
        <v>6.1821133442553514E-6</v>
      </c>
    </row>
    <row r="210" spans="1:7" ht="30" x14ac:dyDescent="0.25">
      <c r="A210" s="25" t="s">
        <v>479</v>
      </c>
      <c r="B210" s="36">
        <v>1027700067328</v>
      </c>
      <c r="C210" s="25" t="s">
        <v>479</v>
      </c>
      <c r="D210" s="151" t="s">
        <v>329</v>
      </c>
      <c r="E210" s="152"/>
      <c r="F210" s="40">
        <v>89569.99</v>
      </c>
      <c r="G210" s="41">
        <f t="shared" si="8"/>
        <v>1.6107582998555678E-5</v>
      </c>
    </row>
    <row r="211" spans="1:7" ht="30" x14ac:dyDescent="0.25">
      <c r="A211" s="25" t="s">
        <v>645</v>
      </c>
      <c r="B211" s="36">
        <v>1047796383030</v>
      </c>
      <c r="C211" s="25" t="s">
        <v>644</v>
      </c>
      <c r="D211" s="151" t="s">
        <v>333</v>
      </c>
      <c r="E211" s="152"/>
      <c r="F211" s="40">
        <v>25995.919999999998</v>
      </c>
      <c r="G211" s="41">
        <f t="shared" si="8"/>
        <v>4.6749077344299525E-6</v>
      </c>
    </row>
    <row r="212" spans="1:7" ht="30.75" customHeight="1" x14ac:dyDescent="0.25">
      <c r="A212" s="25" t="s">
        <v>645</v>
      </c>
      <c r="B212" s="36">
        <v>1047796383030</v>
      </c>
      <c r="C212" s="116" t="s">
        <v>644</v>
      </c>
      <c r="D212" s="151" t="s">
        <v>334</v>
      </c>
      <c r="E212" s="152"/>
      <c r="F212" s="40">
        <v>14089.57</v>
      </c>
      <c r="G212" s="41">
        <f t="shared" si="8"/>
        <v>2.5337606735130832E-6</v>
      </c>
    </row>
    <row r="213" spans="1:7" ht="34.5" customHeight="1" x14ac:dyDescent="0.25">
      <c r="A213" s="25" t="s">
        <v>199</v>
      </c>
      <c r="B213" s="153"/>
      <c r="C213" s="154"/>
      <c r="D213" s="154"/>
      <c r="E213" s="155"/>
      <c r="F213" s="7">
        <f>SUM(F207:F212)</f>
        <v>292426.28999999998</v>
      </c>
      <c r="G213" s="8">
        <f t="shared" si="8"/>
        <v>5.2587710874308593E-5</v>
      </c>
    </row>
    <row r="215" spans="1:7" x14ac:dyDescent="0.25">
      <c r="A215" s="3" t="s">
        <v>318</v>
      </c>
    </row>
    <row r="216" spans="1:7" ht="30" x14ac:dyDescent="0.25">
      <c r="A216" s="25" t="s">
        <v>20</v>
      </c>
      <c r="B216" s="148" t="s">
        <v>1</v>
      </c>
      <c r="C216" s="148"/>
      <c r="D216" s="148" t="s">
        <v>22</v>
      </c>
      <c r="E216" s="148"/>
      <c r="F216" s="31" t="s">
        <v>21</v>
      </c>
      <c r="G216" s="25" t="s">
        <v>2</v>
      </c>
    </row>
    <row r="217" spans="1:7" hidden="1" x14ac:dyDescent="0.25">
      <c r="A217" s="91" t="s">
        <v>611</v>
      </c>
      <c r="B217" s="128" t="s">
        <v>114</v>
      </c>
      <c r="C217" s="129"/>
      <c r="D217" s="130" t="s">
        <v>351</v>
      </c>
      <c r="E217" s="131"/>
      <c r="F217" s="37"/>
      <c r="G217" s="41">
        <f t="shared" ref="G217:G228" si="9">F217/$F$261</f>
        <v>0</v>
      </c>
    </row>
    <row r="218" spans="1:7" hidden="1" x14ac:dyDescent="0.25">
      <c r="A218" s="90" t="s">
        <v>624</v>
      </c>
      <c r="B218" s="128" t="s">
        <v>183</v>
      </c>
      <c r="C218" s="129"/>
      <c r="D218" s="130" t="s">
        <v>365</v>
      </c>
      <c r="E218" s="131"/>
      <c r="F218" s="37"/>
      <c r="G218" s="41">
        <f t="shared" si="9"/>
        <v>0</v>
      </c>
    </row>
    <row r="219" spans="1:7" ht="15" hidden="1" customHeight="1" x14ac:dyDescent="0.25">
      <c r="A219" s="84" t="s">
        <v>571</v>
      </c>
      <c r="B219" s="128" t="s">
        <v>156</v>
      </c>
      <c r="C219" s="129"/>
      <c r="D219" s="130" t="s">
        <v>363</v>
      </c>
      <c r="E219" s="131"/>
      <c r="F219" s="37"/>
      <c r="G219" s="41">
        <f t="shared" si="9"/>
        <v>0</v>
      </c>
    </row>
    <row r="220" spans="1:7" ht="15" hidden="1" customHeight="1" x14ac:dyDescent="0.25">
      <c r="A220" s="84" t="s">
        <v>103</v>
      </c>
      <c r="B220" s="128" t="s">
        <v>156</v>
      </c>
      <c r="C220" s="129"/>
      <c r="D220" s="130" t="s">
        <v>391</v>
      </c>
      <c r="E220" s="131"/>
      <c r="F220" s="37"/>
      <c r="G220" s="41">
        <f t="shared" si="9"/>
        <v>0</v>
      </c>
    </row>
    <row r="221" spans="1:7" ht="15" hidden="1" customHeight="1" x14ac:dyDescent="0.25">
      <c r="A221" s="84" t="s">
        <v>572</v>
      </c>
      <c r="B221" s="128" t="s">
        <v>156</v>
      </c>
      <c r="C221" s="129"/>
      <c r="D221" s="130" t="s">
        <v>410</v>
      </c>
      <c r="E221" s="131"/>
      <c r="F221" s="37"/>
      <c r="G221" s="41">
        <f t="shared" si="9"/>
        <v>0</v>
      </c>
    </row>
    <row r="222" spans="1:7" ht="15" hidden="1" customHeight="1" x14ac:dyDescent="0.25">
      <c r="A222" s="84" t="s">
        <v>571</v>
      </c>
      <c r="B222" s="128" t="s">
        <v>156</v>
      </c>
      <c r="C222" s="129"/>
      <c r="D222" s="130" t="s">
        <v>480</v>
      </c>
      <c r="E222" s="131"/>
      <c r="F222" s="37"/>
      <c r="G222" s="41">
        <f t="shared" si="9"/>
        <v>0</v>
      </c>
    </row>
    <row r="223" spans="1:7" ht="15" hidden="1" customHeight="1" x14ac:dyDescent="0.25">
      <c r="A223" s="84" t="s">
        <v>573</v>
      </c>
      <c r="B223" s="128" t="s">
        <v>156</v>
      </c>
      <c r="C223" s="129"/>
      <c r="D223" s="130" t="s">
        <v>71</v>
      </c>
      <c r="E223" s="131"/>
      <c r="F223" s="37"/>
      <c r="G223" s="41">
        <f t="shared" si="9"/>
        <v>0</v>
      </c>
    </row>
    <row r="224" spans="1:7" ht="15" customHeight="1" x14ac:dyDescent="0.25">
      <c r="A224" s="113" t="s">
        <v>589</v>
      </c>
      <c r="B224" s="128" t="s">
        <v>156</v>
      </c>
      <c r="C224" s="129"/>
      <c r="D224" s="130" t="s">
        <v>469</v>
      </c>
      <c r="E224" s="131"/>
      <c r="F224" s="37">
        <v>12075.52</v>
      </c>
      <c r="G224" s="41">
        <f t="shared" si="9"/>
        <v>2.1715693018467352E-6</v>
      </c>
    </row>
    <row r="225" spans="1:7" ht="15" customHeight="1" x14ac:dyDescent="0.25">
      <c r="A225" s="113" t="s">
        <v>571</v>
      </c>
      <c r="B225" s="128" t="s">
        <v>180</v>
      </c>
      <c r="C225" s="129"/>
      <c r="D225" s="130" t="s">
        <v>523</v>
      </c>
      <c r="E225" s="131"/>
      <c r="F225" s="37">
        <v>1075060</v>
      </c>
      <c r="G225" s="41">
        <f t="shared" si="9"/>
        <v>1.9333058068251728E-4</v>
      </c>
    </row>
    <row r="226" spans="1:7" ht="15" customHeight="1" x14ac:dyDescent="0.25">
      <c r="A226" s="113" t="s">
        <v>667</v>
      </c>
      <c r="B226" s="128" t="s">
        <v>158</v>
      </c>
      <c r="C226" s="129"/>
      <c r="D226" s="130" t="s">
        <v>60</v>
      </c>
      <c r="E226" s="131"/>
      <c r="F226" s="37">
        <v>698250</v>
      </c>
      <c r="G226" s="41">
        <f t="shared" si="9"/>
        <v>1.2556794779972066E-4</v>
      </c>
    </row>
    <row r="227" spans="1:7" ht="15" customHeight="1" x14ac:dyDescent="0.25">
      <c r="A227" s="65" t="s">
        <v>668</v>
      </c>
      <c r="B227" s="128" t="s">
        <v>605</v>
      </c>
      <c r="C227" s="129"/>
      <c r="D227" s="130" t="s">
        <v>606</v>
      </c>
      <c r="E227" s="131"/>
      <c r="F227" s="37">
        <v>765222.5</v>
      </c>
      <c r="G227" s="41">
        <f t="shared" si="9"/>
        <v>1.376117707628668E-4</v>
      </c>
    </row>
    <row r="228" spans="1:7" x14ac:dyDescent="0.25">
      <c r="A228" s="25" t="s">
        <v>199</v>
      </c>
      <c r="B228" s="135"/>
      <c r="C228" s="136"/>
      <c r="D228" s="130"/>
      <c r="E228" s="131"/>
      <c r="F228" s="7">
        <f>SUM(F218:F227)</f>
        <v>2550608.02</v>
      </c>
      <c r="G228" s="41">
        <f t="shared" si="9"/>
        <v>4.5868186854695149E-4</v>
      </c>
    </row>
    <row r="230" spans="1:7" x14ac:dyDescent="0.25">
      <c r="A230" s="3" t="s">
        <v>319</v>
      </c>
    </row>
    <row r="231" spans="1:7" ht="34.5" customHeight="1" x14ac:dyDescent="0.25">
      <c r="A231" s="25" t="s">
        <v>23</v>
      </c>
      <c r="B231" s="130" t="s">
        <v>20</v>
      </c>
      <c r="C231" s="131"/>
      <c r="D231" s="25" t="s">
        <v>22</v>
      </c>
      <c r="E231" s="25" t="s">
        <v>24</v>
      </c>
      <c r="F231" s="25" t="s">
        <v>21</v>
      </c>
      <c r="G231" s="25" t="s">
        <v>2</v>
      </c>
    </row>
    <row r="232" spans="1:7" ht="45" x14ac:dyDescent="0.25">
      <c r="A232" s="25" t="s">
        <v>203</v>
      </c>
      <c r="B232" s="135" t="s">
        <v>103</v>
      </c>
      <c r="C232" s="136"/>
      <c r="D232" s="123" t="s">
        <v>669</v>
      </c>
      <c r="E232" s="2">
        <v>72828</v>
      </c>
      <c r="F232" s="7">
        <v>50043572.759999998</v>
      </c>
      <c r="G232" s="8">
        <f t="shared" ref="G232:G241" si="10">F232/$F$261</f>
        <v>8.9994539664005769E-3</v>
      </c>
    </row>
    <row r="233" spans="1:7" ht="45" x14ac:dyDescent="0.25">
      <c r="A233" s="84" t="s">
        <v>203</v>
      </c>
      <c r="B233" s="135" t="s">
        <v>103</v>
      </c>
      <c r="C233" s="136"/>
      <c r="D233" s="123" t="s">
        <v>638</v>
      </c>
      <c r="E233" s="2">
        <v>130</v>
      </c>
      <c r="F233" s="7">
        <v>115888.64</v>
      </c>
      <c r="G233" s="8">
        <f t="shared" si="10"/>
        <v>2.0840528031651444E-5</v>
      </c>
    </row>
    <row r="234" spans="1:7" ht="52.5" customHeight="1" x14ac:dyDescent="0.25">
      <c r="A234" s="25" t="s">
        <v>203</v>
      </c>
      <c r="B234" s="135" t="s">
        <v>103</v>
      </c>
      <c r="C234" s="136"/>
      <c r="D234" s="123" t="s">
        <v>638</v>
      </c>
      <c r="E234" s="2">
        <v>165517</v>
      </c>
      <c r="F234" s="7">
        <v>147550180.55000001</v>
      </c>
      <c r="G234" s="8">
        <f t="shared" si="10"/>
        <v>2.6534297700167218E-2</v>
      </c>
    </row>
    <row r="235" spans="1:7" ht="45" customHeight="1" x14ac:dyDescent="0.25">
      <c r="A235" s="54" t="s">
        <v>203</v>
      </c>
      <c r="B235" s="135" t="s">
        <v>103</v>
      </c>
      <c r="C235" s="136"/>
      <c r="D235" s="123" t="s">
        <v>84</v>
      </c>
      <c r="E235" s="2">
        <v>170387</v>
      </c>
      <c r="F235" s="7">
        <v>106398813</v>
      </c>
      <c r="G235" s="8">
        <f t="shared" si="10"/>
        <v>1.9133950013227697E-2</v>
      </c>
    </row>
    <row r="236" spans="1:7" ht="45" customHeight="1" x14ac:dyDescent="0.25">
      <c r="A236" s="66" t="s">
        <v>203</v>
      </c>
      <c r="B236" s="135" t="s">
        <v>103</v>
      </c>
      <c r="C236" s="136"/>
      <c r="D236" s="123" t="s">
        <v>84</v>
      </c>
      <c r="E236" s="2">
        <v>15540</v>
      </c>
      <c r="F236" s="7">
        <v>9704012.3599999994</v>
      </c>
      <c r="G236" s="8">
        <f t="shared" si="10"/>
        <v>1.7450954779353013E-3</v>
      </c>
    </row>
    <row r="237" spans="1:7" ht="45" customHeight="1" x14ac:dyDescent="0.25">
      <c r="A237" s="94" t="s">
        <v>203</v>
      </c>
      <c r="B237" s="135" t="s">
        <v>103</v>
      </c>
      <c r="C237" s="136"/>
      <c r="D237" s="123" t="s">
        <v>84</v>
      </c>
      <c r="E237" s="2">
        <v>7049</v>
      </c>
      <c r="F237" s="7">
        <v>4401774.99</v>
      </c>
      <c r="G237" s="8">
        <f t="shared" si="10"/>
        <v>7.915815999576598E-4</v>
      </c>
    </row>
    <row r="238" spans="1:7" ht="45" customHeight="1" x14ac:dyDescent="0.25">
      <c r="A238" s="123" t="s">
        <v>203</v>
      </c>
      <c r="B238" s="135" t="s">
        <v>103</v>
      </c>
      <c r="C238" s="136"/>
      <c r="D238" s="123" t="s">
        <v>670</v>
      </c>
      <c r="E238" s="2">
        <v>16442</v>
      </c>
      <c r="F238" s="7">
        <v>15449928.300000001</v>
      </c>
      <c r="G238" s="8">
        <f t="shared" ref="G238" si="11">F238/$F$261</f>
        <v>2.7783971217813495E-3</v>
      </c>
    </row>
    <row r="239" spans="1:7" ht="45" customHeight="1" x14ac:dyDescent="0.25">
      <c r="A239" s="94" t="s">
        <v>203</v>
      </c>
      <c r="B239" s="135" t="s">
        <v>103</v>
      </c>
      <c r="C239" s="136"/>
      <c r="D239" s="123" t="s">
        <v>671</v>
      </c>
      <c r="E239" s="2">
        <v>190591</v>
      </c>
      <c r="F239" s="7">
        <v>186355927.71000001</v>
      </c>
      <c r="G239" s="8">
        <f t="shared" si="10"/>
        <v>3.3512826928546791E-2</v>
      </c>
    </row>
    <row r="240" spans="1:7" ht="45" customHeight="1" x14ac:dyDescent="0.25">
      <c r="A240" s="94" t="s">
        <v>203</v>
      </c>
      <c r="B240" s="135" t="s">
        <v>103</v>
      </c>
      <c r="C240" s="136"/>
      <c r="D240" s="123" t="s">
        <v>619</v>
      </c>
      <c r="E240" s="2">
        <v>18650</v>
      </c>
      <c r="F240" s="7">
        <v>15277727.42</v>
      </c>
      <c r="G240" s="8">
        <f t="shared" si="10"/>
        <v>2.7474298305376599E-3</v>
      </c>
    </row>
    <row r="241" spans="1:7" ht="45" customHeight="1" x14ac:dyDescent="0.25">
      <c r="A241" s="25" t="s">
        <v>199</v>
      </c>
      <c r="B241" s="138"/>
      <c r="C241" s="138"/>
      <c r="D241" s="30"/>
      <c r="E241" s="1"/>
      <c r="F241" s="7">
        <f>SUM(F232:F240)</f>
        <v>535297825.73000008</v>
      </c>
      <c r="G241" s="8">
        <f t="shared" si="10"/>
        <v>9.6263873166585925E-2</v>
      </c>
    </row>
    <row r="242" spans="1:7" ht="12.75" customHeight="1" x14ac:dyDescent="0.25"/>
    <row r="243" spans="1:7" ht="14.25" customHeight="1" x14ac:dyDescent="0.25">
      <c r="A243" s="3" t="s">
        <v>320</v>
      </c>
    </row>
    <row r="244" spans="1:7" ht="30" x14ac:dyDescent="0.25">
      <c r="A244" s="139" t="s">
        <v>25</v>
      </c>
      <c r="B244" s="140"/>
      <c r="C244" s="140"/>
      <c r="D244" s="140"/>
      <c r="E244" s="141"/>
      <c r="F244" s="25" t="s">
        <v>21</v>
      </c>
      <c r="G244" s="25" t="s">
        <v>2</v>
      </c>
    </row>
    <row r="245" spans="1:7" hidden="1" x14ac:dyDescent="0.25">
      <c r="A245" s="104" t="s">
        <v>626</v>
      </c>
      <c r="B245" s="106"/>
      <c r="C245" s="106"/>
      <c r="D245" s="106"/>
      <c r="E245" s="107"/>
      <c r="F245" s="7"/>
      <c r="G245" s="8">
        <f t="shared" ref="G245" si="12">F245/$F$261</f>
        <v>0</v>
      </c>
    </row>
    <row r="246" spans="1:7" hidden="1" x14ac:dyDescent="0.25">
      <c r="A246" s="47" t="s">
        <v>574</v>
      </c>
      <c r="B246" s="48"/>
      <c r="C246" s="48"/>
      <c r="D246" s="48"/>
      <c r="E246" s="49"/>
      <c r="F246" s="7"/>
      <c r="G246" s="8">
        <f>F246/$F$261</f>
        <v>0</v>
      </c>
    </row>
    <row r="247" spans="1:7" hidden="1" x14ac:dyDescent="0.25">
      <c r="A247" s="97" t="s">
        <v>614</v>
      </c>
      <c r="B247" s="101"/>
      <c r="C247" s="101"/>
      <c r="D247" s="101"/>
      <c r="E247" s="102"/>
      <c r="F247" s="7"/>
      <c r="G247" s="8">
        <f>F247/$F$261</f>
        <v>0</v>
      </c>
    </row>
    <row r="248" spans="1:7" hidden="1" x14ac:dyDescent="0.25">
      <c r="A248" s="74" t="s">
        <v>529</v>
      </c>
      <c r="B248" s="75"/>
      <c r="C248" s="75"/>
      <c r="D248" s="75"/>
      <c r="E248" s="76"/>
      <c r="F248" s="7"/>
      <c r="G248" s="8">
        <f>F248/$F$261</f>
        <v>0</v>
      </c>
    </row>
    <row r="249" spans="1:7" x14ac:dyDescent="0.25">
      <c r="A249" s="47" t="s">
        <v>672</v>
      </c>
      <c r="B249" s="51"/>
      <c r="C249" s="48"/>
      <c r="D249" s="48"/>
      <c r="E249" s="49"/>
      <c r="F249" s="7">
        <v>264.66000000000003</v>
      </c>
      <c r="G249" s="8">
        <f>F249/$F$261</f>
        <v>4.7594433318545042E-8</v>
      </c>
    </row>
    <row r="250" spans="1:7" x14ac:dyDescent="0.25">
      <c r="A250" s="74" t="s">
        <v>673</v>
      </c>
      <c r="B250" s="51"/>
      <c r="C250" s="75"/>
      <c r="D250" s="75"/>
      <c r="E250" s="76"/>
      <c r="F250" s="7">
        <v>11292.05</v>
      </c>
      <c r="G250" s="8">
        <f t="shared" ref="G250:G251" si="13">F250/$F$261</f>
        <v>2.0306760400312718E-6</v>
      </c>
    </row>
    <row r="251" spans="1:7" hidden="1" x14ac:dyDescent="0.25">
      <c r="A251" s="74" t="s">
        <v>530</v>
      </c>
      <c r="B251" s="51"/>
      <c r="C251" s="75"/>
      <c r="D251" s="75"/>
      <c r="E251" s="76"/>
      <c r="F251" s="7"/>
      <c r="G251" s="8">
        <f t="shared" si="13"/>
        <v>0</v>
      </c>
    </row>
    <row r="252" spans="1:7" hidden="1" x14ac:dyDescent="0.25">
      <c r="A252" s="142" t="s">
        <v>615</v>
      </c>
      <c r="B252" s="143"/>
      <c r="C252" s="143"/>
      <c r="D252" s="143"/>
      <c r="E252" s="144"/>
      <c r="F252" s="7"/>
      <c r="G252" s="8">
        <f>F252/$F$261</f>
        <v>0</v>
      </c>
    </row>
    <row r="253" spans="1:7" hidden="1" x14ac:dyDescent="0.25">
      <c r="A253" s="142" t="s">
        <v>613</v>
      </c>
      <c r="B253" s="143"/>
      <c r="C253" s="143"/>
      <c r="D253" s="143"/>
      <c r="E253" s="144"/>
      <c r="F253" s="7"/>
      <c r="G253" s="8">
        <f>F253/$F$261</f>
        <v>0</v>
      </c>
    </row>
    <row r="254" spans="1:7" hidden="1" x14ac:dyDescent="0.25">
      <c r="A254" s="98" t="s">
        <v>547</v>
      </c>
      <c r="B254" s="99"/>
      <c r="C254" s="99"/>
      <c r="D254" s="99"/>
      <c r="E254" s="100"/>
      <c r="F254" s="7"/>
      <c r="G254" s="8">
        <f>F254/$F$261</f>
        <v>0</v>
      </c>
    </row>
    <row r="255" spans="1:7" hidden="1" x14ac:dyDescent="0.25">
      <c r="A255" s="125" t="s">
        <v>498</v>
      </c>
      <c r="B255" s="126"/>
      <c r="C255" s="126"/>
      <c r="D255" s="126"/>
      <c r="E255" s="127"/>
      <c r="F255" s="54"/>
      <c r="G255" s="8">
        <f t="shared" ref="G255:G259" si="14">F255/$F$261</f>
        <v>0</v>
      </c>
    </row>
    <row r="256" spans="1:7" ht="15" hidden="1" customHeight="1" x14ac:dyDescent="0.25">
      <c r="A256" s="125" t="s">
        <v>499</v>
      </c>
      <c r="B256" s="126"/>
      <c r="C256" s="126"/>
      <c r="D256" s="126"/>
      <c r="E256" s="127"/>
      <c r="F256" s="54"/>
      <c r="G256" s="8">
        <f t="shared" si="14"/>
        <v>0</v>
      </c>
    </row>
    <row r="257" spans="1:7" ht="15" customHeight="1" x14ac:dyDescent="0.25">
      <c r="A257" s="125" t="s">
        <v>675</v>
      </c>
      <c r="B257" s="126"/>
      <c r="C257" s="126"/>
      <c r="D257" s="126"/>
      <c r="E257" s="127"/>
      <c r="F257" s="7">
        <v>901600.05</v>
      </c>
      <c r="G257" s="8">
        <f t="shared" si="14"/>
        <v>1.6213686790494172E-4</v>
      </c>
    </row>
    <row r="258" spans="1:7" ht="15" customHeight="1" x14ac:dyDescent="0.25">
      <c r="A258" s="125" t="s">
        <v>674</v>
      </c>
      <c r="B258" s="126"/>
      <c r="C258" s="126"/>
      <c r="D258" s="126"/>
      <c r="E258" s="127"/>
      <c r="F258" s="7">
        <v>1414755</v>
      </c>
      <c r="G258" s="8">
        <f t="shared" si="14"/>
        <v>2.5441873539476376E-4</v>
      </c>
    </row>
    <row r="259" spans="1:7" ht="15" customHeight="1" x14ac:dyDescent="0.25">
      <c r="A259" s="130" t="s">
        <v>199</v>
      </c>
      <c r="B259" s="137"/>
      <c r="C259" s="137"/>
      <c r="D259" s="137"/>
      <c r="E259" s="131"/>
      <c r="F259" s="7">
        <f>F249+F250+F257+F258</f>
        <v>2327911.7599999998</v>
      </c>
      <c r="G259" s="8">
        <f t="shared" si="14"/>
        <v>4.1863387377305528E-4</v>
      </c>
    </row>
    <row r="260" spans="1:7" ht="15" customHeight="1" x14ac:dyDescent="0.25"/>
    <row r="261" spans="1:7" ht="15" customHeight="1" x14ac:dyDescent="0.25">
      <c r="A261" s="132" t="s">
        <v>26</v>
      </c>
      <c r="B261" s="133"/>
      <c r="C261" s="133"/>
      <c r="D261" s="133"/>
      <c r="E261" s="134"/>
      <c r="F261" s="7">
        <f>F157+F183+F187+F191+F203+F213+F228+F241+F259+F171</f>
        <v>5560734345.3100004</v>
      </c>
      <c r="G261" s="8">
        <f>F261/$F$261</f>
        <v>1</v>
      </c>
    </row>
    <row r="262" spans="1:7" ht="15" customHeight="1" x14ac:dyDescent="0.25"/>
  </sheetData>
  <mergeCells count="68">
    <mergeCell ref="D224:E224"/>
    <mergeCell ref="B225:C225"/>
    <mergeCell ref="D225:E225"/>
    <mergeCell ref="B226:C226"/>
    <mergeCell ref="D226:E226"/>
    <mergeCell ref="D212:E212"/>
    <mergeCell ref="D201:E201"/>
    <mergeCell ref="D202:E202"/>
    <mergeCell ref="D222:E222"/>
    <mergeCell ref="B213:E213"/>
    <mergeCell ref="B218:C218"/>
    <mergeCell ref="D218:E218"/>
    <mergeCell ref="D206:E206"/>
    <mergeCell ref="D207:E207"/>
    <mergeCell ref="D208:E208"/>
    <mergeCell ref="D209:E209"/>
    <mergeCell ref="D210:E210"/>
    <mergeCell ref="B217:C217"/>
    <mergeCell ref="D217:E217"/>
    <mergeCell ref="D221:E221"/>
    <mergeCell ref="A1:G1"/>
    <mergeCell ref="B231:C231"/>
    <mergeCell ref="D203:E203"/>
    <mergeCell ref="B216:C216"/>
    <mergeCell ref="D216:E216"/>
    <mergeCell ref="B203:C203"/>
    <mergeCell ref="D195:E195"/>
    <mergeCell ref="D190:E190"/>
    <mergeCell ref="D194:E194"/>
    <mergeCell ref="D196:E196"/>
    <mergeCell ref="D197:E197"/>
    <mergeCell ref="D199:E199"/>
    <mergeCell ref="D198:E198"/>
    <mergeCell ref="D191:E191"/>
    <mergeCell ref="D200:E200"/>
    <mergeCell ref="D211:E211"/>
    <mergeCell ref="A261:E261"/>
    <mergeCell ref="B236:C236"/>
    <mergeCell ref="B227:C227"/>
    <mergeCell ref="D223:E223"/>
    <mergeCell ref="D227:E227"/>
    <mergeCell ref="A259:E259"/>
    <mergeCell ref="B241:C241"/>
    <mergeCell ref="A244:E244"/>
    <mergeCell ref="A253:E253"/>
    <mergeCell ref="B234:C234"/>
    <mergeCell ref="B232:C232"/>
    <mergeCell ref="B235:C235"/>
    <mergeCell ref="A258:E258"/>
    <mergeCell ref="B228:C228"/>
    <mergeCell ref="D228:E228"/>
    <mergeCell ref="A252:E252"/>
    <mergeCell ref="A257:E257"/>
    <mergeCell ref="B219:C219"/>
    <mergeCell ref="B223:C223"/>
    <mergeCell ref="B220:C220"/>
    <mergeCell ref="D219:E219"/>
    <mergeCell ref="D220:E220"/>
    <mergeCell ref="B221:C221"/>
    <mergeCell ref="B222:C222"/>
    <mergeCell ref="B233:C233"/>
    <mergeCell ref="A255:E255"/>
    <mergeCell ref="A256:E256"/>
    <mergeCell ref="B237:C237"/>
    <mergeCell ref="B239:C239"/>
    <mergeCell ref="B240:C240"/>
    <mergeCell ref="B238:C238"/>
    <mergeCell ref="B224:C2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7"/>
  <sheetViews>
    <sheetView tabSelected="1" topLeftCell="A84" zoomScale="80" zoomScaleNormal="80" workbookViewId="0">
      <selection activeCell="C102" sqref="C102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5" t="s">
        <v>676</v>
      </c>
      <c r="B1" s="146"/>
      <c r="C1" s="146"/>
      <c r="D1" s="146"/>
      <c r="E1" s="146"/>
      <c r="F1" s="146"/>
      <c r="G1" s="146"/>
    </row>
    <row r="2" spans="1:8" ht="18.75" x14ac:dyDescent="0.3">
      <c r="A2" s="4"/>
      <c r="B2" s="4"/>
      <c r="C2" s="4"/>
    </row>
    <row r="3" spans="1:8" x14ac:dyDescent="0.25">
      <c r="A3" s="3" t="s">
        <v>311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310</v>
      </c>
    </row>
    <row r="5" spans="1:8" ht="30" x14ac:dyDescent="0.25">
      <c r="A5" s="5" t="s">
        <v>269</v>
      </c>
      <c r="B5" s="5" t="s">
        <v>129</v>
      </c>
      <c r="C5" s="5" t="s">
        <v>130</v>
      </c>
      <c r="D5" s="88" t="s">
        <v>280</v>
      </c>
      <c r="E5" s="6">
        <v>1002</v>
      </c>
      <c r="F5" s="7">
        <v>1017280.91</v>
      </c>
      <c r="G5" s="8">
        <f t="shared" ref="G5:G36" si="0">F5/$F$197</f>
        <v>5.4907624462873178E-4</v>
      </c>
      <c r="H5" s="114"/>
    </row>
    <row r="6" spans="1:8" x14ac:dyDescent="0.25">
      <c r="A6" s="80" t="s">
        <v>452</v>
      </c>
      <c r="B6" s="80" t="s">
        <v>103</v>
      </c>
      <c r="C6" s="80" t="s">
        <v>104</v>
      </c>
      <c r="D6" s="80" t="s">
        <v>453</v>
      </c>
      <c r="E6" s="6">
        <v>30800</v>
      </c>
      <c r="F6" s="7">
        <v>29374268</v>
      </c>
      <c r="G6" s="8">
        <f t="shared" si="0"/>
        <v>1.585472862373671E-2</v>
      </c>
      <c r="H6" s="114"/>
    </row>
    <row r="7" spans="1:8" x14ac:dyDescent="0.25">
      <c r="A7" s="95" t="s">
        <v>305</v>
      </c>
      <c r="B7" s="95" t="s">
        <v>193</v>
      </c>
      <c r="C7" s="95" t="s">
        <v>194</v>
      </c>
      <c r="D7" s="95" t="s">
        <v>47</v>
      </c>
      <c r="E7" s="6">
        <v>9840</v>
      </c>
      <c r="F7" s="7">
        <v>9815596.8000000007</v>
      </c>
      <c r="G7" s="8">
        <f t="shared" si="0"/>
        <v>5.2979575029416387E-3</v>
      </c>
      <c r="H7" s="114"/>
    </row>
    <row r="8" spans="1:8" ht="30" x14ac:dyDescent="0.25">
      <c r="A8" s="5" t="s">
        <v>401</v>
      </c>
      <c r="B8" s="5" t="s">
        <v>129</v>
      </c>
      <c r="C8" s="5" t="s">
        <v>130</v>
      </c>
      <c r="D8" s="5" t="s">
        <v>398</v>
      </c>
      <c r="E8" s="6">
        <v>1000</v>
      </c>
      <c r="F8" s="7">
        <v>1001210</v>
      </c>
      <c r="G8" s="8">
        <f t="shared" si="0"/>
        <v>5.4040198875326636E-4</v>
      </c>
      <c r="H8" s="114"/>
    </row>
    <row r="9" spans="1:8" x14ac:dyDescent="0.25">
      <c r="A9" s="5" t="s">
        <v>268</v>
      </c>
      <c r="B9" s="5" t="s">
        <v>109</v>
      </c>
      <c r="C9" s="5" t="s">
        <v>110</v>
      </c>
      <c r="D9" s="5" t="s">
        <v>279</v>
      </c>
      <c r="E9" s="6">
        <v>5000</v>
      </c>
      <c r="F9" s="7">
        <v>5019778.55</v>
      </c>
      <c r="G9" s="8">
        <f t="shared" si="0"/>
        <v>2.7094199134257424E-3</v>
      </c>
      <c r="H9" s="114"/>
    </row>
    <row r="10" spans="1:8" ht="30" x14ac:dyDescent="0.25">
      <c r="A10" s="5" t="s">
        <v>240</v>
      </c>
      <c r="B10" s="5" t="s">
        <v>163</v>
      </c>
      <c r="C10" s="5" t="s">
        <v>164</v>
      </c>
      <c r="D10" s="5" t="s">
        <v>75</v>
      </c>
      <c r="E10" s="6">
        <v>4000</v>
      </c>
      <c r="F10" s="7">
        <v>3917880</v>
      </c>
      <c r="G10" s="8">
        <f t="shared" si="0"/>
        <v>2.1146713913131584E-3</v>
      </c>
      <c r="H10" s="114"/>
    </row>
    <row r="11" spans="1:8" x14ac:dyDescent="0.25">
      <c r="A11" s="95" t="s">
        <v>36</v>
      </c>
      <c r="B11" s="95" t="s">
        <v>103</v>
      </c>
      <c r="C11" s="95" t="s">
        <v>104</v>
      </c>
      <c r="D11" s="95" t="s">
        <v>85</v>
      </c>
      <c r="E11" s="6">
        <v>25000</v>
      </c>
      <c r="F11" s="7">
        <v>25976750</v>
      </c>
      <c r="G11" s="8">
        <f t="shared" si="0"/>
        <v>1.4020922045671151E-2</v>
      </c>
      <c r="H11" s="114"/>
    </row>
    <row r="12" spans="1:8" ht="30" x14ac:dyDescent="0.25">
      <c r="A12" s="5" t="s">
        <v>230</v>
      </c>
      <c r="B12" s="5" t="s">
        <v>151</v>
      </c>
      <c r="C12" s="5" t="s">
        <v>152</v>
      </c>
      <c r="D12" s="5" t="s">
        <v>56</v>
      </c>
      <c r="E12" s="6">
        <v>741</v>
      </c>
      <c r="F12" s="7">
        <v>748573.02</v>
      </c>
      <c r="G12" s="8">
        <f t="shared" si="0"/>
        <v>4.0404145857016877E-4</v>
      </c>
      <c r="H12" s="114"/>
    </row>
    <row r="13" spans="1:8" ht="30" x14ac:dyDescent="0.25">
      <c r="A13" s="5" t="s">
        <v>232</v>
      </c>
      <c r="B13" s="5" t="s">
        <v>151</v>
      </c>
      <c r="C13" s="5" t="s">
        <v>152</v>
      </c>
      <c r="D13" s="5" t="s">
        <v>57</v>
      </c>
      <c r="E13" s="6">
        <v>22100</v>
      </c>
      <c r="F13" s="7">
        <v>21728057</v>
      </c>
      <c r="G13" s="8">
        <f t="shared" si="0"/>
        <v>1.1727694703952548E-2</v>
      </c>
      <c r="H13" s="114"/>
    </row>
    <row r="14" spans="1:8" ht="30" x14ac:dyDescent="0.25">
      <c r="A14" s="66" t="s">
        <v>217</v>
      </c>
      <c r="B14" s="66" t="s">
        <v>129</v>
      </c>
      <c r="C14" s="66" t="s">
        <v>130</v>
      </c>
      <c r="D14" s="66" t="s">
        <v>70</v>
      </c>
      <c r="E14" s="6">
        <v>4700</v>
      </c>
      <c r="F14" s="7">
        <v>4315775</v>
      </c>
      <c r="G14" s="8">
        <f t="shared" si="0"/>
        <v>2.3294347769315408E-3</v>
      </c>
      <c r="H14" s="114"/>
    </row>
    <row r="15" spans="1:8" ht="30" x14ac:dyDescent="0.25">
      <c r="A15" s="72" t="s">
        <v>233</v>
      </c>
      <c r="B15" s="72" t="s">
        <v>151</v>
      </c>
      <c r="C15" s="72" t="s">
        <v>152</v>
      </c>
      <c r="D15" s="72" t="s">
        <v>355</v>
      </c>
      <c r="E15" s="6">
        <v>2440</v>
      </c>
      <c r="F15" s="7">
        <v>2369166.7999999998</v>
      </c>
      <c r="G15" s="8">
        <f t="shared" si="0"/>
        <v>1.2787551566686428E-3</v>
      </c>
      <c r="H15" s="114"/>
    </row>
    <row r="16" spans="1:8" x14ac:dyDescent="0.25">
      <c r="A16" s="5" t="s">
        <v>267</v>
      </c>
      <c r="B16" s="5" t="s">
        <v>292</v>
      </c>
      <c r="C16" s="5" t="s">
        <v>293</v>
      </c>
      <c r="D16" s="5" t="s">
        <v>277</v>
      </c>
      <c r="E16" s="6">
        <v>142</v>
      </c>
      <c r="F16" s="7">
        <v>28231.16</v>
      </c>
      <c r="G16" s="8">
        <f t="shared" si="0"/>
        <v>1.5237737346622251E-5</v>
      </c>
      <c r="H16" s="114"/>
    </row>
    <row r="17" spans="1:8" x14ac:dyDescent="0.25">
      <c r="A17" s="5" t="s">
        <v>27</v>
      </c>
      <c r="B17" s="5" t="s">
        <v>103</v>
      </c>
      <c r="C17" s="70" t="s">
        <v>104</v>
      </c>
      <c r="D17" s="5" t="s">
        <v>76</v>
      </c>
      <c r="E17" s="6">
        <v>13000</v>
      </c>
      <c r="F17" s="7">
        <v>10448880</v>
      </c>
      <c r="G17" s="8">
        <f t="shared" si="0"/>
        <v>5.6397714088395343E-3</v>
      </c>
      <c r="H17" s="114"/>
    </row>
    <row r="18" spans="1:8" ht="30" x14ac:dyDescent="0.25">
      <c r="A18" s="5" t="s">
        <v>231</v>
      </c>
      <c r="B18" s="5" t="s">
        <v>151</v>
      </c>
      <c r="C18" s="62" t="s">
        <v>152</v>
      </c>
      <c r="D18" s="5" t="s">
        <v>54</v>
      </c>
      <c r="E18" s="6">
        <v>21849</v>
      </c>
      <c r="F18" s="7">
        <v>21437364.84</v>
      </c>
      <c r="G18" s="8">
        <f t="shared" si="0"/>
        <v>1.1570793932507014E-2</v>
      </c>
      <c r="H18" s="114"/>
    </row>
    <row r="19" spans="1:8" x14ac:dyDescent="0.25">
      <c r="A19" s="66" t="s">
        <v>501</v>
      </c>
      <c r="B19" s="66" t="s">
        <v>103</v>
      </c>
      <c r="C19" s="66" t="s">
        <v>104</v>
      </c>
      <c r="D19" s="66" t="s">
        <v>500</v>
      </c>
      <c r="E19" s="6">
        <v>1500</v>
      </c>
      <c r="F19" s="7">
        <v>1469820</v>
      </c>
      <c r="G19" s="8">
        <f t="shared" si="0"/>
        <v>7.9333371731137926E-4</v>
      </c>
      <c r="H19" s="114"/>
    </row>
    <row r="20" spans="1:8" ht="30" x14ac:dyDescent="0.25">
      <c r="A20" s="5" t="s">
        <v>241</v>
      </c>
      <c r="B20" s="5" t="s">
        <v>163</v>
      </c>
      <c r="C20" s="5" t="s">
        <v>164</v>
      </c>
      <c r="D20" s="5" t="s">
        <v>72</v>
      </c>
      <c r="E20" s="6">
        <v>10098</v>
      </c>
      <c r="F20" s="7">
        <v>10095980.4</v>
      </c>
      <c r="G20" s="8">
        <f t="shared" si="0"/>
        <v>5.449294240542941E-3</v>
      </c>
      <c r="H20" s="114"/>
    </row>
    <row r="21" spans="1:8" x14ac:dyDescent="0.25">
      <c r="A21" s="5" t="s">
        <v>266</v>
      </c>
      <c r="B21" s="5" t="s">
        <v>290</v>
      </c>
      <c r="C21" s="5" t="s">
        <v>291</v>
      </c>
      <c r="D21" s="5" t="s">
        <v>276</v>
      </c>
      <c r="E21" s="6">
        <v>138</v>
      </c>
      <c r="F21" s="7">
        <v>34464.120000000003</v>
      </c>
      <c r="G21" s="8">
        <f t="shared" si="0"/>
        <v>1.8601970604200142E-5</v>
      </c>
      <c r="H21" s="114"/>
    </row>
    <row r="22" spans="1:8" x14ac:dyDescent="0.25">
      <c r="A22" s="80" t="s">
        <v>609</v>
      </c>
      <c r="B22" s="80" t="s">
        <v>612</v>
      </c>
      <c r="C22" s="9" t="s">
        <v>114</v>
      </c>
      <c r="D22" s="80" t="s">
        <v>610</v>
      </c>
      <c r="E22" s="6">
        <v>5000</v>
      </c>
      <c r="F22" s="7">
        <v>4918450</v>
      </c>
      <c r="G22" s="8">
        <f t="shared" si="0"/>
        <v>2.6547279407751652E-3</v>
      </c>
      <c r="H22" s="114"/>
    </row>
    <row r="23" spans="1:8" ht="30" x14ac:dyDescent="0.25">
      <c r="A23" s="5" t="s">
        <v>214</v>
      </c>
      <c r="B23" s="5" t="s">
        <v>129</v>
      </c>
      <c r="C23" s="5" t="s">
        <v>130</v>
      </c>
      <c r="D23" s="5" t="s">
        <v>66</v>
      </c>
      <c r="E23" s="6">
        <v>4737</v>
      </c>
      <c r="F23" s="7">
        <v>4527956.1900000004</v>
      </c>
      <c r="G23" s="8">
        <f t="shared" si="0"/>
        <v>2.4439593392631548E-3</v>
      </c>
      <c r="H23" s="114"/>
    </row>
    <row r="24" spans="1:8" x14ac:dyDescent="0.25">
      <c r="A24" s="70" t="s">
        <v>380</v>
      </c>
      <c r="B24" s="70" t="s">
        <v>177</v>
      </c>
      <c r="C24" s="95" t="s">
        <v>178</v>
      </c>
      <c r="D24" s="70" t="s">
        <v>378</v>
      </c>
      <c r="E24" s="6">
        <v>4000</v>
      </c>
      <c r="F24" s="7">
        <v>3849120</v>
      </c>
      <c r="G24" s="8">
        <f t="shared" si="0"/>
        <v>2.077558257458448E-3</v>
      </c>
      <c r="H24" s="114"/>
    </row>
    <row r="25" spans="1:8" ht="30" x14ac:dyDescent="0.25">
      <c r="A25" s="5" t="s">
        <v>242</v>
      </c>
      <c r="B25" s="5" t="s">
        <v>163</v>
      </c>
      <c r="C25" s="88" t="s">
        <v>164</v>
      </c>
      <c r="D25" s="5" t="s">
        <v>73</v>
      </c>
      <c r="E25" s="6">
        <v>4000</v>
      </c>
      <c r="F25" s="7">
        <v>3879200</v>
      </c>
      <c r="G25" s="8">
        <f t="shared" si="0"/>
        <v>2.0937939041476522E-3</v>
      </c>
      <c r="H25" s="114"/>
    </row>
    <row r="26" spans="1:8" x14ac:dyDescent="0.25">
      <c r="A26" s="83" t="s">
        <v>451</v>
      </c>
      <c r="B26" s="83" t="s">
        <v>103</v>
      </c>
      <c r="C26" s="83" t="s">
        <v>104</v>
      </c>
      <c r="D26" s="83" t="s">
        <v>445</v>
      </c>
      <c r="E26" s="6">
        <v>63100</v>
      </c>
      <c r="F26" s="7">
        <v>64007378</v>
      </c>
      <c r="G26" s="8">
        <f t="shared" si="0"/>
        <v>3.4547911393296181E-2</v>
      </c>
      <c r="H26" s="114"/>
    </row>
    <row r="27" spans="1:8" x14ac:dyDescent="0.25">
      <c r="A27" s="5" t="s">
        <v>270</v>
      </c>
      <c r="B27" s="5" t="s">
        <v>133</v>
      </c>
      <c r="C27" s="5" t="s">
        <v>134</v>
      </c>
      <c r="D27" s="5" t="s">
        <v>281</v>
      </c>
      <c r="E27" s="6">
        <v>20000</v>
      </c>
      <c r="F27" s="7">
        <v>19259400</v>
      </c>
      <c r="G27" s="8">
        <f t="shared" si="0"/>
        <v>1.0395239822010027E-2</v>
      </c>
      <c r="H27" s="114"/>
    </row>
    <row r="28" spans="1:8" x14ac:dyDescent="0.25">
      <c r="A28" s="5" t="s">
        <v>272</v>
      </c>
      <c r="B28" s="5" t="s">
        <v>133</v>
      </c>
      <c r="C28" s="5" t="s">
        <v>134</v>
      </c>
      <c r="D28" s="5" t="s">
        <v>283</v>
      </c>
      <c r="E28" s="6">
        <v>5500</v>
      </c>
      <c r="F28" s="7">
        <v>5308435</v>
      </c>
      <c r="G28" s="8">
        <f t="shared" si="0"/>
        <v>2.8652219126531352E-3</v>
      </c>
      <c r="H28" s="114"/>
    </row>
    <row r="29" spans="1:8" ht="16.5" customHeight="1" x14ac:dyDescent="0.25">
      <c r="A29" s="5" t="s">
        <v>243</v>
      </c>
      <c r="B29" s="5" t="s">
        <v>163</v>
      </c>
      <c r="C29" s="5" t="s">
        <v>164</v>
      </c>
      <c r="D29" s="5" t="s">
        <v>74</v>
      </c>
      <c r="E29" s="6">
        <v>12170</v>
      </c>
      <c r="F29" s="7">
        <v>12359852</v>
      </c>
      <c r="G29" s="8">
        <f t="shared" si="0"/>
        <v>6.6712164296162009E-3</v>
      </c>
      <c r="H29" s="114"/>
    </row>
    <row r="30" spans="1:8" x14ac:dyDescent="0.25">
      <c r="A30" s="5" t="s">
        <v>236</v>
      </c>
      <c r="B30" s="5" t="s">
        <v>153</v>
      </c>
      <c r="C30" s="66" t="s">
        <v>154</v>
      </c>
      <c r="D30" s="5" t="s">
        <v>52</v>
      </c>
      <c r="E30" s="6">
        <v>29647</v>
      </c>
      <c r="F30" s="7">
        <v>30180349.530000001</v>
      </c>
      <c r="G30" s="8">
        <f t="shared" si="0"/>
        <v>1.6289810236894065E-2</v>
      </c>
      <c r="H30" s="114"/>
    </row>
    <row r="31" spans="1:8" x14ac:dyDescent="0.25">
      <c r="A31" s="115" t="s">
        <v>248</v>
      </c>
      <c r="B31" s="115" t="s">
        <v>167</v>
      </c>
      <c r="C31" s="115" t="s">
        <v>168</v>
      </c>
      <c r="D31" s="115" t="s">
        <v>87</v>
      </c>
      <c r="E31" s="6">
        <v>23998</v>
      </c>
      <c r="F31" s="7">
        <v>24181344.719999999</v>
      </c>
      <c r="G31" s="8">
        <f t="shared" si="0"/>
        <v>1.3051854034035113E-2</v>
      </c>
      <c r="H31" s="114"/>
    </row>
    <row r="32" spans="1:8" x14ac:dyDescent="0.25">
      <c r="A32" s="5" t="s">
        <v>38</v>
      </c>
      <c r="B32" s="5" t="s">
        <v>103</v>
      </c>
      <c r="C32" s="5" t="s">
        <v>104</v>
      </c>
      <c r="D32" s="5" t="s">
        <v>61</v>
      </c>
      <c r="E32" s="6">
        <v>50324</v>
      </c>
      <c r="F32" s="7">
        <v>68249734.260000005</v>
      </c>
      <c r="G32" s="8">
        <f t="shared" si="0"/>
        <v>3.6837718486617134E-2</v>
      </c>
      <c r="H32" s="114"/>
    </row>
    <row r="33" spans="1:8" ht="30" x14ac:dyDescent="0.25">
      <c r="A33" s="5" t="s">
        <v>216</v>
      </c>
      <c r="B33" s="5" t="s">
        <v>129</v>
      </c>
      <c r="C33" s="5" t="s">
        <v>130</v>
      </c>
      <c r="D33" s="5" t="s">
        <v>67</v>
      </c>
      <c r="E33" s="6">
        <v>630</v>
      </c>
      <c r="F33" s="7">
        <v>615484.80000000005</v>
      </c>
      <c r="G33" s="8">
        <f t="shared" si="0"/>
        <v>3.322072392079648E-4</v>
      </c>
      <c r="H33" s="114"/>
    </row>
    <row r="34" spans="1:8" ht="30" x14ac:dyDescent="0.25">
      <c r="A34" s="45" t="s">
        <v>218</v>
      </c>
      <c r="B34" s="45" t="s">
        <v>129</v>
      </c>
      <c r="C34" s="45" t="s">
        <v>130</v>
      </c>
      <c r="D34" s="45" t="s">
        <v>68</v>
      </c>
      <c r="E34" s="6">
        <v>2000</v>
      </c>
      <c r="F34" s="7">
        <v>1956800</v>
      </c>
      <c r="G34" s="8">
        <f t="shared" si="0"/>
        <v>1.0561806330264295E-3</v>
      </c>
      <c r="H34" s="114"/>
    </row>
    <row r="35" spans="1:8" x14ac:dyDescent="0.25">
      <c r="A35" s="5" t="s">
        <v>29</v>
      </c>
      <c r="B35" s="5" t="s">
        <v>103</v>
      </c>
      <c r="C35" s="5" t="s">
        <v>104</v>
      </c>
      <c r="D35" s="88" t="s">
        <v>78</v>
      </c>
      <c r="E35" s="6">
        <v>40961</v>
      </c>
      <c r="F35" s="7">
        <v>38396431.789999999</v>
      </c>
      <c r="G35" s="8">
        <f t="shared" si="0"/>
        <v>2.0724431538183936E-2</v>
      </c>
      <c r="H35" s="114"/>
    </row>
    <row r="36" spans="1:8" x14ac:dyDescent="0.25">
      <c r="A36" s="5" t="s">
        <v>30</v>
      </c>
      <c r="B36" s="5" t="s">
        <v>103</v>
      </c>
      <c r="C36" s="5" t="s">
        <v>104</v>
      </c>
      <c r="D36" s="5" t="s">
        <v>79</v>
      </c>
      <c r="E36" s="6">
        <v>88150</v>
      </c>
      <c r="F36" s="7">
        <v>89106427.5</v>
      </c>
      <c r="G36" s="8">
        <f t="shared" si="0"/>
        <v>4.8095095566063804E-2</v>
      </c>
      <c r="H36" s="114"/>
    </row>
    <row r="37" spans="1:8" x14ac:dyDescent="0.25">
      <c r="A37" s="5" t="s">
        <v>31</v>
      </c>
      <c r="B37" s="5" t="s">
        <v>103</v>
      </c>
      <c r="C37" s="5" t="s">
        <v>104</v>
      </c>
      <c r="D37" s="5" t="s">
        <v>80</v>
      </c>
      <c r="E37" s="6">
        <v>10000</v>
      </c>
      <c r="F37" s="7">
        <v>8475900</v>
      </c>
      <c r="G37" s="8">
        <f t="shared" ref="G37:G68" si="1">F37/$F$197</f>
        <v>4.5748576387309456E-3</v>
      </c>
      <c r="H37" s="114"/>
    </row>
    <row r="38" spans="1:8" x14ac:dyDescent="0.25">
      <c r="A38" s="5" t="s">
        <v>250</v>
      </c>
      <c r="B38" s="5" t="s">
        <v>173</v>
      </c>
      <c r="C38" s="5" t="s">
        <v>174</v>
      </c>
      <c r="D38" s="5" t="s">
        <v>90</v>
      </c>
      <c r="E38" s="6">
        <v>4545</v>
      </c>
      <c r="F38" s="7">
        <v>4650716.7</v>
      </c>
      <c r="G38" s="8">
        <f t="shared" si="1"/>
        <v>2.5102191885898345E-3</v>
      </c>
      <c r="H38" s="114"/>
    </row>
    <row r="39" spans="1:8" x14ac:dyDescent="0.25">
      <c r="A39" s="54" t="s">
        <v>32</v>
      </c>
      <c r="B39" s="54" t="s">
        <v>103</v>
      </c>
      <c r="C39" s="54" t="s">
        <v>104</v>
      </c>
      <c r="D39" s="54" t="s">
        <v>81</v>
      </c>
      <c r="E39" s="6">
        <v>59126</v>
      </c>
      <c r="F39" s="7">
        <v>54419570.399999999</v>
      </c>
      <c r="G39" s="8">
        <f t="shared" si="1"/>
        <v>2.9372902858799239E-2</v>
      </c>
      <c r="H39" s="114"/>
    </row>
    <row r="40" spans="1:8" x14ac:dyDescent="0.25">
      <c r="A40" s="71" t="s">
        <v>238</v>
      </c>
      <c r="B40" s="71" t="s">
        <v>157</v>
      </c>
      <c r="C40" s="71" t="s">
        <v>158</v>
      </c>
      <c r="D40" s="71" t="s">
        <v>60</v>
      </c>
      <c r="E40" s="6">
        <v>2000</v>
      </c>
      <c r="F40" s="7">
        <v>1878280</v>
      </c>
      <c r="G40" s="8">
        <f t="shared" si="1"/>
        <v>1.0137995499800094E-3</v>
      </c>
      <c r="H40" s="114"/>
    </row>
    <row r="41" spans="1:8" ht="30" x14ac:dyDescent="0.25">
      <c r="A41" s="5" t="s">
        <v>251</v>
      </c>
      <c r="B41" s="5" t="s">
        <v>346</v>
      </c>
      <c r="C41" s="5" t="s">
        <v>183</v>
      </c>
      <c r="D41" s="5" t="s">
        <v>43</v>
      </c>
      <c r="E41" s="6">
        <v>17548</v>
      </c>
      <c r="F41" s="7">
        <v>16798349.440000001</v>
      </c>
      <c r="G41" s="8">
        <f t="shared" si="1"/>
        <v>9.0668905076340817E-3</v>
      </c>
      <c r="H41" s="114"/>
    </row>
    <row r="42" spans="1:8" x14ac:dyDescent="0.25">
      <c r="A42" s="123" t="s">
        <v>235</v>
      </c>
      <c r="B42" s="123" t="s">
        <v>153</v>
      </c>
      <c r="C42" s="123" t="s">
        <v>154</v>
      </c>
      <c r="D42" s="123" t="s">
        <v>53</v>
      </c>
      <c r="E42" s="6">
        <v>2813</v>
      </c>
      <c r="F42" s="7">
        <v>2707118.68</v>
      </c>
      <c r="G42" s="8">
        <f t="shared" si="1"/>
        <v>1.4611643096484428E-3</v>
      </c>
      <c r="H42" s="114"/>
    </row>
    <row r="43" spans="1:8" x14ac:dyDescent="0.25">
      <c r="A43" s="38" t="s">
        <v>405</v>
      </c>
      <c r="B43" s="38" t="s">
        <v>121</v>
      </c>
      <c r="C43" s="38" t="s">
        <v>122</v>
      </c>
      <c r="D43" s="38" t="s">
        <v>404</v>
      </c>
      <c r="E43" s="6">
        <v>1499</v>
      </c>
      <c r="F43" s="7">
        <v>1301947.6200000001</v>
      </c>
      <c r="G43" s="8">
        <f t="shared" si="1"/>
        <v>7.0272478610938966E-4</v>
      </c>
      <c r="H43" s="114"/>
    </row>
    <row r="44" spans="1:8" x14ac:dyDescent="0.25">
      <c r="A44" s="65" t="s">
        <v>472</v>
      </c>
      <c r="B44" s="65" t="s">
        <v>193</v>
      </c>
      <c r="C44" s="65" t="s">
        <v>194</v>
      </c>
      <c r="D44" s="65" t="s">
        <v>49</v>
      </c>
      <c r="E44" s="6">
        <v>136</v>
      </c>
      <c r="F44" s="7">
        <v>118519.92</v>
      </c>
      <c r="G44" s="8">
        <f t="shared" si="1"/>
        <v>6.3970995570238038E-5</v>
      </c>
      <c r="H44" s="114"/>
    </row>
    <row r="45" spans="1:8" x14ac:dyDescent="0.25">
      <c r="A45" s="5" t="s">
        <v>34</v>
      </c>
      <c r="B45" s="5" t="s">
        <v>103</v>
      </c>
      <c r="C45" s="5" t="s">
        <v>104</v>
      </c>
      <c r="D45" s="70" t="s">
        <v>83</v>
      </c>
      <c r="E45" s="6">
        <v>22100</v>
      </c>
      <c r="F45" s="7">
        <v>18929534</v>
      </c>
      <c r="G45" s="8">
        <f t="shared" si="1"/>
        <v>1.0217195013805868E-2</v>
      </c>
      <c r="H45" s="114"/>
    </row>
    <row r="46" spans="1:8" x14ac:dyDescent="0.25">
      <c r="A46" s="5" t="s">
        <v>211</v>
      </c>
      <c r="B46" s="5" t="s">
        <v>125</v>
      </c>
      <c r="C46" s="5">
        <v>1064205128745</v>
      </c>
      <c r="D46" s="5" t="s">
        <v>93</v>
      </c>
      <c r="E46" s="6">
        <v>2350</v>
      </c>
      <c r="F46" s="7">
        <v>1152440</v>
      </c>
      <c r="G46" s="8">
        <f t="shared" si="1"/>
        <v>6.2202821378014035E-4</v>
      </c>
      <c r="H46" s="114"/>
    </row>
    <row r="47" spans="1:8" x14ac:dyDescent="0.25">
      <c r="A47" s="115" t="s">
        <v>273</v>
      </c>
      <c r="B47" s="115" t="s">
        <v>294</v>
      </c>
      <c r="C47" s="115" t="s">
        <v>295</v>
      </c>
      <c r="D47" s="115" t="s">
        <v>284</v>
      </c>
      <c r="E47" s="6">
        <v>2314</v>
      </c>
      <c r="F47" s="7">
        <v>1116412.44</v>
      </c>
      <c r="G47" s="8">
        <f t="shared" si="1"/>
        <v>6.0258237816730416E-4</v>
      </c>
      <c r="H47" s="114"/>
    </row>
    <row r="48" spans="1:8" x14ac:dyDescent="0.25">
      <c r="A48" s="5" t="s">
        <v>402</v>
      </c>
      <c r="B48" s="5" t="s">
        <v>103</v>
      </c>
      <c r="C48" s="5" t="s">
        <v>104</v>
      </c>
      <c r="D48" s="5" t="s">
        <v>399</v>
      </c>
      <c r="E48" s="6">
        <v>37020</v>
      </c>
      <c r="F48" s="7">
        <v>38146518.600000001</v>
      </c>
      <c r="G48" s="8">
        <f t="shared" si="1"/>
        <v>2.0589541170636997E-2</v>
      </c>
      <c r="H48" s="114"/>
    </row>
    <row r="49" spans="1:8" x14ac:dyDescent="0.25">
      <c r="A49" s="5" t="s">
        <v>227</v>
      </c>
      <c r="B49" s="5" t="s">
        <v>147</v>
      </c>
      <c r="C49" s="5" t="s">
        <v>148</v>
      </c>
      <c r="D49" s="5" t="s">
        <v>91</v>
      </c>
      <c r="E49" s="6">
        <v>5000</v>
      </c>
      <c r="F49" s="7">
        <v>4781950</v>
      </c>
      <c r="G49" s="8">
        <f t="shared" si="1"/>
        <v>2.5810522169361894E-3</v>
      </c>
      <c r="H49" s="114"/>
    </row>
    <row r="50" spans="1:8" ht="30" x14ac:dyDescent="0.25">
      <c r="A50" s="5" t="s">
        <v>381</v>
      </c>
      <c r="B50" s="5" t="s">
        <v>123</v>
      </c>
      <c r="C50" s="38" t="s">
        <v>124</v>
      </c>
      <c r="D50" s="124" t="s">
        <v>379</v>
      </c>
      <c r="E50" s="6">
        <v>4600</v>
      </c>
      <c r="F50" s="7">
        <v>4158308</v>
      </c>
      <c r="G50" s="8">
        <f t="shared" si="1"/>
        <v>2.2444421380615632E-3</v>
      </c>
      <c r="H50" s="114"/>
    </row>
    <row r="51" spans="1:8" x14ac:dyDescent="0.25">
      <c r="A51" s="5" t="s">
        <v>247</v>
      </c>
      <c r="B51" s="5" t="s">
        <v>167</v>
      </c>
      <c r="C51" s="5" t="s">
        <v>168</v>
      </c>
      <c r="D51" s="123" t="s">
        <v>88</v>
      </c>
      <c r="E51" s="6">
        <v>950</v>
      </c>
      <c r="F51" s="7">
        <v>825360</v>
      </c>
      <c r="G51" s="8">
        <f t="shared" si="1"/>
        <v>4.4548714599074711E-4</v>
      </c>
      <c r="H51" s="114"/>
    </row>
    <row r="52" spans="1:8" ht="30" x14ac:dyDescent="0.25">
      <c r="A52" s="5" t="s">
        <v>219</v>
      </c>
      <c r="B52" s="5" t="s">
        <v>129</v>
      </c>
      <c r="C52" s="5" t="s">
        <v>130</v>
      </c>
      <c r="D52" s="5" t="s">
        <v>69</v>
      </c>
      <c r="E52" s="6">
        <v>13000</v>
      </c>
      <c r="F52" s="7">
        <v>11351600</v>
      </c>
      <c r="G52" s="8">
        <f t="shared" si="1"/>
        <v>6.1270135291612935E-3</v>
      </c>
      <c r="H52" s="114"/>
    </row>
    <row r="53" spans="1:8" x14ac:dyDescent="0.25">
      <c r="A53" s="5" t="s">
        <v>274</v>
      </c>
      <c r="B53" s="5" t="s">
        <v>296</v>
      </c>
      <c r="C53" s="9" t="s">
        <v>297</v>
      </c>
      <c r="D53" s="115" t="s">
        <v>285</v>
      </c>
      <c r="E53" s="6">
        <v>11990</v>
      </c>
      <c r="F53" s="7">
        <v>11191128</v>
      </c>
      <c r="G53" s="8">
        <f t="shared" si="1"/>
        <v>6.0403989448690725E-3</v>
      </c>
      <c r="H53" s="114"/>
    </row>
    <row r="54" spans="1:8" x14ac:dyDescent="0.25">
      <c r="A54" s="5" t="s">
        <v>345</v>
      </c>
      <c r="B54" s="5" t="s">
        <v>103</v>
      </c>
      <c r="C54" s="123" t="s">
        <v>104</v>
      </c>
      <c r="D54" s="88" t="s">
        <v>344</v>
      </c>
      <c r="E54" s="6">
        <v>23044</v>
      </c>
      <c r="F54" s="7">
        <v>20903212.399999999</v>
      </c>
      <c r="G54" s="8">
        <f t="shared" si="1"/>
        <v>1.1282485744541042E-2</v>
      </c>
      <c r="H54" s="114"/>
    </row>
    <row r="55" spans="1:8" x14ac:dyDescent="0.25">
      <c r="A55" s="5" t="s">
        <v>271</v>
      </c>
      <c r="B55" s="5" t="s">
        <v>133</v>
      </c>
      <c r="C55" s="5" t="s">
        <v>134</v>
      </c>
      <c r="D55" s="5" t="s">
        <v>282</v>
      </c>
      <c r="E55" s="6">
        <v>3000</v>
      </c>
      <c r="F55" s="7">
        <v>2704620</v>
      </c>
      <c r="G55" s="8">
        <f t="shared" si="1"/>
        <v>1.4598156498854978E-3</v>
      </c>
      <c r="H55" s="114"/>
    </row>
    <row r="56" spans="1:8" x14ac:dyDescent="0.25">
      <c r="A56" s="115" t="s">
        <v>222</v>
      </c>
      <c r="B56" s="115" t="s">
        <v>133</v>
      </c>
      <c r="C56" s="115" t="s">
        <v>134</v>
      </c>
      <c r="D56" s="115" t="s">
        <v>50</v>
      </c>
      <c r="E56" s="6">
        <v>1000</v>
      </c>
      <c r="F56" s="7">
        <v>847910</v>
      </c>
      <c r="G56" s="8">
        <f t="shared" si="1"/>
        <v>4.5765848351872441E-4</v>
      </c>
      <c r="H56" s="114"/>
    </row>
    <row r="57" spans="1:8" x14ac:dyDescent="0.25">
      <c r="A57" s="5" t="s">
        <v>209</v>
      </c>
      <c r="B57" s="5" t="s">
        <v>117</v>
      </c>
      <c r="C57" s="115">
        <v>1027700103210</v>
      </c>
      <c r="D57" s="5" t="s">
        <v>71</v>
      </c>
      <c r="E57" s="6">
        <v>23500</v>
      </c>
      <c r="F57" s="7">
        <v>21562190</v>
      </c>
      <c r="G57" s="8">
        <f t="shared" si="1"/>
        <v>1.1638168174384787E-2</v>
      </c>
      <c r="H57" s="114"/>
    </row>
    <row r="58" spans="1:8" ht="30" x14ac:dyDescent="0.25">
      <c r="A58" s="5" t="s">
        <v>239</v>
      </c>
      <c r="B58" s="5" t="s">
        <v>161</v>
      </c>
      <c r="C58" s="95" t="s">
        <v>162</v>
      </c>
      <c r="D58" s="80" t="s">
        <v>89</v>
      </c>
      <c r="E58" s="6">
        <v>3250</v>
      </c>
      <c r="F58" s="7">
        <v>2998545.65</v>
      </c>
      <c r="G58" s="8">
        <f t="shared" si="1"/>
        <v>1.6184616939777428E-3</v>
      </c>
      <c r="H58" s="114"/>
    </row>
    <row r="59" spans="1:8" x14ac:dyDescent="0.25">
      <c r="A59" s="5" t="s">
        <v>448</v>
      </c>
      <c r="B59" s="5" t="s">
        <v>139</v>
      </c>
      <c r="C59" s="88" t="s">
        <v>140</v>
      </c>
      <c r="D59" s="70" t="s">
        <v>447</v>
      </c>
      <c r="E59" s="6">
        <v>460</v>
      </c>
      <c r="F59" s="7">
        <v>439640.4</v>
      </c>
      <c r="G59" s="8">
        <f t="shared" si="1"/>
        <v>2.3729541903924406E-4</v>
      </c>
      <c r="H59" s="114"/>
    </row>
    <row r="60" spans="1:8" x14ac:dyDescent="0.25">
      <c r="A60" s="5" t="s">
        <v>39</v>
      </c>
      <c r="B60" s="88" t="s">
        <v>103</v>
      </c>
      <c r="C60" s="88" t="s">
        <v>104</v>
      </c>
      <c r="D60" s="88" t="s">
        <v>62</v>
      </c>
      <c r="E60" s="6">
        <v>31000</v>
      </c>
      <c r="F60" s="7">
        <v>36751814.829999998</v>
      </c>
      <c r="G60" s="8">
        <f t="shared" si="1"/>
        <v>1.9836751355283892E-2</v>
      </c>
      <c r="H60" s="114"/>
    </row>
    <row r="61" spans="1:8" x14ac:dyDescent="0.25">
      <c r="A61" s="72" t="s">
        <v>265</v>
      </c>
      <c r="B61" s="72" t="s">
        <v>288</v>
      </c>
      <c r="C61" s="83" t="s">
        <v>289</v>
      </c>
      <c r="D61" s="72" t="s">
        <v>275</v>
      </c>
      <c r="E61" s="6">
        <v>28800</v>
      </c>
      <c r="F61" s="7">
        <v>17789184</v>
      </c>
      <c r="G61" s="8">
        <f t="shared" si="1"/>
        <v>9.6016923641371807E-3</v>
      </c>
      <c r="H61" s="114"/>
    </row>
    <row r="62" spans="1:8" ht="30" x14ac:dyDescent="0.25">
      <c r="A62" s="5" t="s">
        <v>220</v>
      </c>
      <c r="B62" s="5" t="s">
        <v>131</v>
      </c>
      <c r="C62" s="71" t="s">
        <v>132</v>
      </c>
      <c r="D62" s="66" t="s">
        <v>46</v>
      </c>
      <c r="E62" s="6">
        <v>2500</v>
      </c>
      <c r="F62" s="7">
        <v>2219575</v>
      </c>
      <c r="G62" s="8">
        <f t="shared" si="1"/>
        <v>1.1980131482776154E-3</v>
      </c>
      <c r="H62" s="114"/>
    </row>
    <row r="63" spans="1:8" x14ac:dyDescent="0.25">
      <c r="A63" s="5" t="s">
        <v>308</v>
      </c>
      <c r="B63" s="5" t="s">
        <v>195</v>
      </c>
      <c r="C63" s="66" t="s">
        <v>196</v>
      </c>
      <c r="D63" s="65" t="s">
        <v>42</v>
      </c>
      <c r="E63" s="6">
        <v>6555</v>
      </c>
      <c r="F63" s="7">
        <v>5151217.25</v>
      </c>
      <c r="G63" s="8">
        <f t="shared" si="1"/>
        <v>2.7803638061946363E-3</v>
      </c>
      <c r="H63" s="114"/>
    </row>
    <row r="64" spans="1:8" ht="30" x14ac:dyDescent="0.25">
      <c r="A64" s="115" t="s">
        <v>372</v>
      </c>
      <c r="B64" s="115" t="s">
        <v>129</v>
      </c>
      <c r="C64" s="115" t="s">
        <v>130</v>
      </c>
      <c r="D64" s="115" t="s">
        <v>369</v>
      </c>
      <c r="E64" s="6">
        <v>9900</v>
      </c>
      <c r="F64" s="7">
        <v>8369757</v>
      </c>
      <c r="G64" s="8">
        <f t="shared" si="1"/>
        <v>4.517567072024423E-3</v>
      </c>
      <c r="H64" s="114"/>
    </row>
    <row r="65" spans="1:8" x14ac:dyDescent="0.25">
      <c r="A65" s="5" t="s">
        <v>403</v>
      </c>
      <c r="B65" s="5" t="s">
        <v>115</v>
      </c>
      <c r="C65" s="9" t="s">
        <v>116</v>
      </c>
      <c r="D65" s="5" t="s">
        <v>400</v>
      </c>
      <c r="E65" s="6">
        <v>3000</v>
      </c>
      <c r="F65" s="7">
        <v>2985540</v>
      </c>
      <c r="G65" s="8">
        <f t="shared" si="1"/>
        <v>1.6114419087927877E-3</v>
      </c>
      <c r="H65" s="114"/>
    </row>
    <row r="66" spans="1:8" x14ac:dyDescent="0.25">
      <c r="A66" s="5" t="s">
        <v>409</v>
      </c>
      <c r="B66" s="5" t="s">
        <v>159</v>
      </c>
      <c r="C66" s="123">
        <v>1032304945947</v>
      </c>
      <c r="D66" s="54" t="s">
        <v>410</v>
      </c>
      <c r="E66" s="6">
        <v>3000</v>
      </c>
      <c r="F66" s="7">
        <v>2954970</v>
      </c>
      <c r="G66" s="8">
        <f t="shared" si="1"/>
        <v>1.5949417851462127E-3</v>
      </c>
      <c r="H66" s="114"/>
    </row>
    <row r="67" spans="1:8" x14ac:dyDescent="0.25">
      <c r="A67" s="5" t="s">
        <v>411</v>
      </c>
      <c r="B67" s="5" t="s">
        <v>375</v>
      </c>
      <c r="C67" s="9" t="s">
        <v>377</v>
      </c>
      <c r="D67" s="32" t="s">
        <v>412</v>
      </c>
      <c r="E67" s="6">
        <v>5000</v>
      </c>
      <c r="F67" s="7">
        <v>4901350</v>
      </c>
      <c r="G67" s="8">
        <f t="shared" si="1"/>
        <v>2.6454982347118208E-3</v>
      </c>
      <c r="H67" s="114"/>
    </row>
    <row r="68" spans="1:8" x14ac:dyDescent="0.25">
      <c r="A68" s="5" t="s">
        <v>431</v>
      </c>
      <c r="B68" s="5" t="s">
        <v>103</v>
      </c>
      <c r="C68" s="123" t="s">
        <v>104</v>
      </c>
      <c r="D68" s="5" t="s">
        <v>433</v>
      </c>
      <c r="E68" s="6">
        <v>10000</v>
      </c>
      <c r="F68" s="7">
        <v>8022300</v>
      </c>
      <c r="G68" s="8">
        <f t="shared" si="1"/>
        <v>4.3300275410506576E-3</v>
      </c>
      <c r="H68" s="114"/>
    </row>
    <row r="69" spans="1:8" x14ac:dyDescent="0.25">
      <c r="A69" s="72" t="s">
        <v>424</v>
      </c>
      <c r="B69" s="72" t="s">
        <v>422</v>
      </c>
      <c r="C69" s="9" t="s">
        <v>423</v>
      </c>
      <c r="D69" s="72" t="s">
        <v>421</v>
      </c>
      <c r="E69" s="6">
        <v>4000</v>
      </c>
      <c r="F69" s="7">
        <v>3776680</v>
      </c>
      <c r="G69" s="8">
        <f t="shared" ref="G69:G100" si="2">F69/$F$197</f>
        <v>2.0384588476789946E-3</v>
      </c>
      <c r="H69" s="114"/>
    </row>
    <row r="70" spans="1:8" x14ac:dyDescent="0.25">
      <c r="A70" s="5" t="s">
        <v>419</v>
      </c>
      <c r="B70" s="5" t="s">
        <v>418</v>
      </c>
      <c r="C70" s="9" t="s">
        <v>420</v>
      </c>
      <c r="D70" s="5" t="s">
        <v>413</v>
      </c>
      <c r="E70" s="6">
        <v>7033</v>
      </c>
      <c r="F70" s="7">
        <v>6730159.0199999996</v>
      </c>
      <c r="G70" s="8">
        <f t="shared" si="2"/>
        <v>3.6325958780213281E-3</v>
      </c>
      <c r="H70" s="114"/>
    </row>
    <row r="71" spans="1:8" ht="30" x14ac:dyDescent="0.25">
      <c r="A71" s="5" t="s">
        <v>416</v>
      </c>
      <c r="B71" s="5" t="s">
        <v>415</v>
      </c>
      <c r="C71" s="123" t="s">
        <v>417</v>
      </c>
      <c r="D71" s="5" t="s">
        <v>414</v>
      </c>
      <c r="E71" s="6">
        <v>8000</v>
      </c>
      <c r="F71" s="7">
        <v>8031360</v>
      </c>
      <c r="G71" s="8">
        <f t="shared" si="2"/>
        <v>4.3349176660175525E-3</v>
      </c>
      <c r="H71" s="114"/>
    </row>
    <row r="72" spans="1:8" ht="30" x14ac:dyDescent="0.25">
      <c r="A72" s="5" t="s">
        <v>425</v>
      </c>
      <c r="B72" s="5" t="s">
        <v>119</v>
      </c>
      <c r="C72" s="115" t="s">
        <v>120</v>
      </c>
      <c r="D72" s="5" t="s">
        <v>426</v>
      </c>
      <c r="E72" s="6">
        <v>6250</v>
      </c>
      <c r="F72" s="7">
        <v>6252625</v>
      </c>
      <c r="G72" s="8">
        <f t="shared" si="2"/>
        <v>3.3748474195507356E-3</v>
      </c>
      <c r="H72" s="114"/>
    </row>
    <row r="73" spans="1:8" x14ac:dyDescent="0.25">
      <c r="A73" s="5" t="s">
        <v>455</v>
      </c>
      <c r="B73" s="5" t="s">
        <v>103</v>
      </c>
      <c r="C73" s="95" t="s">
        <v>104</v>
      </c>
      <c r="D73" s="5" t="s">
        <v>454</v>
      </c>
      <c r="E73" s="6">
        <v>15300</v>
      </c>
      <c r="F73" s="7">
        <v>16713899.92</v>
      </c>
      <c r="G73" s="8">
        <f t="shared" si="2"/>
        <v>9.0213089727340517E-3</v>
      </c>
      <c r="H73" s="114"/>
    </row>
    <row r="74" spans="1:8" x14ac:dyDescent="0.25">
      <c r="A74" s="5" t="s">
        <v>427</v>
      </c>
      <c r="B74" s="5" t="s">
        <v>139</v>
      </c>
      <c r="C74" s="115" t="s">
        <v>140</v>
      </c>
      <c r="D74" s="54" t="s">
        <v>428</v>
      </c>
      <c r="E74" s="6">
        <v>8000</v>
      </c>
      <c r="F74" s="7">
        <v>7875520</v>
      </c>
      <c r="G74" s="8">
        <f t="shared" si="2"/>
        <v>4.250803198595823E-3</v>
      </c>
      <c r="H74" s="114"/>
    </row>
    <row r="75" spans="1:8" ht="30" x14ac:dyDescent="0.25">
      <c r="A75" s="5" t="s">
        <v>437</v>
      </c>
      <c r="B75" s="5" t="s">
        <v>119</v>
      </c>
      <c r="C75" s="115" t="s">
        <v>120</v>
      </c>
      <c r="D75" s="65" t="s">
        <v>435</v>
      </c>
      <c r="E75" s="6">
        <v>2500</v>
      </c>
      <c r="F75" s="7">
        <v>2533375</v>
      </c>
      <c r="G75" s="8">
        <f t="shared" si="2"/>
        <v>1.3673863507733704E-3</v>
      </c>
      <c r="H75" s="114"/>
    </row>
    <row r="76" spans="1:8" x14ac:dyDescent="0.25">
      <c r="A76" s="5" t="s">
        <v>429</v>
      </c>
      <c r="B76" s="5" t="s">
        <v>375</v>
      </c>
      <c r="C76" s="9" t="s">
        <v>377</v>
      </c>
      <c r="D76" s="5" t="s">
        <v>430</v>
      </c>
      <c r="E76" s="6">
        <v>68995</v>
      </c>
      <c r="F76" s="7">
        <v>68699701.400000006</v>
      </c>
      <c r="G76" s="8">
        <f t="shared" si="2"/>
        <v>3.7080587752135477E-2</v>
      </c>
      <c r="H76" s="114"/>
    </row>
    <row r="77" spans="1:8" x14ac:dyDescent="0.25">
      <c r="A77" s="66" t="s">
        <v>439</v>
      </c>
      <c r="B77" s="66" t="s">
        <v>438</v>
      </c>
      <c r="C77" s="9" t="s">
        <v>440</v>
      </c>
      <c r="D77" s="66" t="s">
        <v>436</v>
      </c>
      <c r="E77" s="6">
        <v>2000</v>
      </c>
      <c r="F77" s="7">
        <v>1780320</v>
      </c>
      <c r="G77" s="8">
        <f t="shared" si="2"/>
        <v>9.6092574846157663E-4</v>
      </c>
      <c r="H77" s="114"/>
    </row>
    <row r="78" spans="1:8" x14ac:dyDescent="0.25">
      <c r="A78" s="5" t="s">
        <v>503</v>
      </c>
      <c r="B78" s="5" t="s">
        <v>184</v>
      </c>
      <c r="C78" s="123" t="s">
        <v>185</v>
      </c>
      <c r="D78" s="70" t="s">
        <v>504</v>
      </c>
      <c r="E78" s="6">
        <v>20000</v>
      </c>
      <c r="F78" s="7">
        <v>19457200</v>
      </c>
      <c r="G78" s="8">
        <f t="shared" si="2"/>
        <v>1.0502002152964967E-2</v>
      </c>
      <c r="H78" s="114"/>
    </row>
    <row r="79" spans="1:8" x14ac:dyDescent="0.25">
      <c r="A79" s="5" t="s">
        <v>442</v>
      </c>
      <c r="B79" s="5" t="s">
        <v>135</v>
      </c>
      <c r="C79" s="83" t="s">
        <v>136</v>
      </c>
      <c r="D79" s="5" t="s">
        <v>441</v>
      </c>
      <c r="E79" s="6">
        <v>8000</v>
      </c>
      <c r="F79" s="7">
        <v>7276560</v>
      </c>
      <c r="G79" s="8">
        <f t="shared" si="2"/>
        <v>3.9275152018881836E-3</v>
      </c>
      <c r="H79" s="114"/>
    </row>
    <row r="80" spans="1:8" x14ac:dyDescent="0.25">
      <c r="A80" s="5" t="s">
        <v>450</v>
      </c>
      <c r="B80" s="5" t="s">
        <v>135</v>
      </c>
      <c r="C80" s="83" t="s">
        <v>136</v>
      </c>
      <c r="D80" s="5" t="s">
        <v>449</v>
      </c>
      <c r="E80" s="6">
        <v>6000</v>
      </c>
      <c r="F80" s="7">
        <v>6074460</v>
      </c>
      <c r="G80" s="8">
        <f t="shared" si="2"/>
        <v>3.2786830581018633E-3</v>
      </c>
      <c r="H80" s="114"/>
    </row>
    <row r="81" spans="1:8" ht="30" x14ac:dyDescent="0.25">
      <c r="A81" s="5" t="s">
        <v>485</v>
      </c>
      <c r="B81" s="5" t="s">
        <v>486</v>
      </c>
      <c r="C81" s="9" t="s">
        <v>487</v>
      </c>
      <c r="D81" s="5" t="s">
        <v>484</v>
      </c>
      <c r="E81" s="6">
        <v>27500</v>
      </c>
      <c r="F81" s="7">
        <v>27239300</v>
      </c>
      <c r="G81" s="8">
        <f t="shared" si="2"/>
        <v>1.470238201001473E-2</v>
      </c>
      <c r="H81" s="114"/>
    </row>
    <row r="82" spans="1:8" x14ac:dyDescent="0.25">
      <c r="A82" s="5" t="s">
        <v>475</v>
      </c>
      <c r="B82" s="5" t="s">
        <v>418</v>
      </c>
      <c r="C82" s="9" t="s">
        <v>420</v>
      </c>
      <c r="D82" s="5" t="s">
        <v>476</v>
      </c>
      <c r="E82" s="6">
        <v>2000</v>
      </c>
      <c r="F82" s="7">
        <v>1913920</v>
      </c>
      <c r="G82" s="8">
        <f t="shared" si="2"/>
        <v>1.0330362005120321E-3</v>
      </c>
      <c r="H82" s="114"/>
    </row>
    <row r="83" spans="1:8" x14ac:dyDescent="0.25">
      <c r="A83" s="5" t="s">
        <v>477</v>
      </c>
      <c r="B83" s="5" t="s">
        <v>193</v>
      </c>
      <c r="C83" s="123" t="s">
        <v>194</v>
      </c>
      <c r="D83" s="5" t="s">
        <v>478</v>
      </c>
      <c r="E83" s="6">
        <v>23000</v>
      </c>
      <c r="F83" s="7">
        <v>21916010</v>
      </c>
      <c r="G83" s="8">
        <f t="shared" si="2"/>
        <v>1.1829142127562123E-2</v>
      </c>
      <c r="H83" s="114"/>
    </row>
    <row r="84" spans="1:8" ht="30" x14ac:dyDescent="0.25">
      <c r="A84" s="5" t="s">
        <v>481</v>
      </c>
      <c r="B84" s="5" t="s">
        <v>179</v>
      </c>
      <c r="C84" s="88" t="s">
        <v>180</v>
      </c>
      <c r="D84" s="5" t="s">
        <v>480</v>
      </c>
      <c r="E84" s="6">
        <v>3000</v>
      </c>
      <c r="F84" s="7">
        <v>2720850</v>
      </c>
      <c r="G84" s="8">
        <f t="shared" si="2"/>
        <v>1.468575774412286E-3</v>
      </c>
      <c r="H84" s="114"/>
    </row>
    <row r="85" spans="1:8" ht="30" x14ac:dyDescent="0.25">
      <c r="A85" s="5" t="s">
        <v>502</v>
      </c>
      <c r="B85" s="5" t="s">
        <v>149</v>
      </c>
      <c r="C85" s="88" t="s">
        <v>150</v>
      </c>
      <c r="D85" s="5" t="s">
        <v>493</v>
      </c>
      <c r="E85" s="6">
        <v>28223</v>
      </c>
      <c r="F85" s="7">
        <v>27606891.91</v>
      </c>
      <c r="G85" s="8">
        <f t="shared" si="2"/>
        <v>1.4900789336363461E-2</v>
      </c>
      <c r="H85" s="114"/>
    </row>
    <row r="86" spans="1:8" x14ac:dyDescent="0.25">
      <c r="A86" s="5" t="s">
        <v>510</v>
      </c>
      <c r="B86" s="5" t="s">
        <v>512</v>
      </c>
      <c r="C86" s="9" t="s">
        <v>511</v>
      </c>
      <c r="D86" s="5" t="s">
        <v>509</v>
      </c>
      <c r="E86" s="6">
        <v>10000</v>
      </c>
      <c r="F86" s="7">
        <v>9707000</v>
      </c>
      <c r="G86" s="8">
        <f t="shared" si="2"/>
        <v>5.2393425004024696E-3</v>
      </c>
      <c r="H86" s="114"/>
    </row>
    <row r="87" spans="1:8" x14ac:dyDescent="0.25">
      <c r="A87" s="5" t="s">
        <v>514</v>
      </c>
      <c r="B87" s="5" t="s">
        <v>139</v>
      </c>
      <c r="C87" s="123" t="s">
        <v>140</v>
      </c>
      <c r="D87" s="5" t="s">
        <v>515</v>
      </c>
      <c r="E87" s="6">
        <v>15000</v>
      </c>
      <c r="F87" s="7">
        <v>14489550</v>
      </c>
      <c r="G87" s="8">
        <f t="shared" si="2"/>
        <v>7.8207185666742153E-3</v>
      </c>
      <c r="H87" s="114"/>
    </row>
    <row r="88" spans="1:8" x14ac:dyDescent="0.25">
      <c r="A88" s="5" t="s">
        <v>517</v>
      </c>
      <c r="B88" s="5" t="s">
        <v>193</v>
      </c>
      <c r="C88" s="95" t="s">
        <v>194</v>
      </c>
      <c r="D88" s="5" t="s">
        <v>516</v>
      </c>
      <c r="E88" s="6">
        <v>10000</v>
      </c>
      <c r="F88" s="7">
        <v>9768500</v>
      </c>
      <c r="G88" s="8">
        <f t="shared" si="2"/>
        <v>5.2725370572969535E-3</v>
      </c>
      <c r="H88" s="114"/>
    </row>
    <row r="89" spans="1:8" ht="30" x14ac:dyDescent="0.25">
      <c r="A89" s="62" t="s">
        <v>520</v>
      </c>
      <c r="B89" s="62" t="s">
        <v>169</v>
      </c>
      <c r="C89" s="88" t="s">
        <v>170</v>
      </c>
      <c r="D89" s="62" t="s">
        <v>521</v>
      </c>
      <c r="E89" s="6">
        <v>15000</v>
      </c>
      <c r="F89" s="7">
        <v>14479500</v>
      </c>
      <c r="G89" s="8">
        <f t="shared" si="2"/>
        <v>7.8152940903036521E-3</v>
      </c>
      <c r="H89" s="114"/>
    </row>
    <row r="90" spans="1:8" ht="30" x14ac:dyDescent="0.25">
      <c r="A90" s="5" t="s">
        <v>525</v>
      </c>
      <c r="B90" s="5" t="s">
        <v>446</v>
      </c>
      <c r="C90" s="11">
        <v>1057746555812</v>
      </c>
      <c r="D90" s="5" t="s">
        <v>523</v>
      </c>
      <c r="E90" s="6">
        <v>15000</v>
      </c>
      <c r="F90" s="7">
        <v>14208300</v>
      </c>
      <c r="G90" s="8">
        <f t="shared" si="2"/>
        <v>7.668914190632369E-3</v>
      </c>
      <c r="H90" s="114"/>
    </row>
    <row r="91" spans="1:8" x14ac:dyDescent="0.25">
      <c r="A91" s="5" t="s">
        <v>580</v>
      </c>
      <c r="B91" s="5" t="s">
        <v>103</v>
      </c>
      <c r="C91" s="123" t="s">
        <v>104</v>
      </c>
      <c r="D91" s="5" t="s">
        <v>581</v>
      </c>
      <c r="E91" s="6">
        <v>26500</v>
      </c>
      <c r="F91" s="7">
        <v>24635195</v>
      </c>
      <c r="G91" s="8">
        <f t="shared" si="2"/>
        <v>1.3296819220068241E-2</v>
      </c>
      <c r="H91" s="114"/>
    </row>
    <row r="92" spans="1:8" ht="30" x14ac:dyDescent="0.25">
      <c r="A92" s="5" t="s">
        <v>540</v>
      </c>
      <c r="B92" s="5" t="s">
        <v>169</v>
      </c>
      <c r="C92" s="95" t="s">
        <v>170</v>
      </c>
      <c r="D92" s="5" t="s">
        <v>541</v>
      </c>
      <c r="E92" s="6">
        <v>12000</v>
      </c>
      <c r="F92" s="7">
        <v>11849520</v>
      </c>
      <c r="G92" s="8">
        <f t="shared" si="2"/>
        <v>6.3957652977613133E-3</v>
      </c>
      <c r="H92" s="114"/>
    </row>
    <row r="93" spans="1:8" x14ac:dyDescent="0.25">
      <c r="A93" s="5" t="s">
        <v>538</v>
      </c>
      <c r="B93" s="5" t="s">
        <v>167</v>
      </c>
      <c r="C93" s="80" t="s">
        <v>168</v>
      </c>
      <c r="D93" s="5" t="s">
        <v>539</v>
      </c>
      <c r="E93" s="6">
        <v>11000</v>
      </c>
      <c r="F93" s="7">
        <v>10741390</v>
      </c>
      <c r="G93" s="8">
        <f t="shared" si="2"/>
        <v>5.7976533574119792E-3</v>
      </c>
      <c r="H93" s="114"/>
    </row>
    <row r="94" spans="1:8" x14ac:dyDescent="0.25">
      <c r="A94" s="88" t="s">
        <v>544</v>
      </c>
      <c r="B94" s="88" t="s">
        <v>165</v>
      </c>
      <c r="C94" s="88" t="s">
        <v>166</v>
      </c>
      <c r="D94" s="88" t="s">
        <v>543</v>
      </c>
      <c r="E94" s="6">
        <v>13000</v>
      </c>
      <c r="F94" s="7">
        <v>12920700</v>
      </c>
      <c r="G94" s="8">
        <f t="shared" si="2"/>
        <v>6.9739335165293279E-3</v>
      </c>
      <c r="H94" s="114"/>
    </row>
    <row r="95" spans="1:8" x14ac:dyDescent="0.25">
      <c r="A95" s="72" t="s">
        <v>533</v>
      </c>
      <c r="B95" s="72" t="s">
        <v>534</v>
      </c>
      <c r="C95" s="9" t="s">
        <v>535</v>
      </c>
      <c r="D95" s="72" t="s">
        <v>532</v>
      </c>
      <c r="E95" s="39">
        <v>7000</v>
      </c>
      <c r="F95" s="7">
        <v>6932730</v>
      </c>
      <c r="G95" s="8">
        <f t="shared" si="2"/>
        <v>3.7419333401478533E-3</v>
      </c>
      <c r="H95" s="114"/>
    </row>
    <row r="96" spans="1:8" x14ac:dyDescent="0.25">
      <c r="A96" s="92" t="s">
        <v>555</v>
      </c>
      <c r="B96" s="92" t="s">
        <v>512</v>
      </c>
      <c r="C96" s="9" t="s">
        <v>511</v>
      </c>
      <c r="D96" s="92" t="s">
        <v>554</v>
      </c>
      <c r="E96" s="6">
        <v>9000</v>
      </c>
      <c r="F96" s="7">
        <v>8875080</v>
      </c>
      <c r="G96" s="8">
        <f t="shared" si="2"/>
        <v>4.7903146016763107E-3</v>
      </c>
      <c r="H96" s="114"/>
    </row>
    <row r="97" spans="1:8" x14ac:dyDescent="0.25">
      <c r="A97" s="72" t="s">
        <v>559</v>
      </c>
      <c r="B97" s="72" t="s">
        <v>560</v>
      </c>
      <c r="C97" s="9" t="s">
        <v>561</v>
      </c>
      <c r="D97" s="72" t="s">
        <v>558</v>
      </c>
      <c r="E97" s="6">
        <v>4000</v>
      </c>
      <c r="F97" s="7">
        <v>3988520</v>
      </c>
      <c r="G97" s="8">
        <f t="shared" si="2"/>
        <v>2.1527992530859441E-3</v>
      </c>
      <c r="H97" s="114"/>
    </row>
    <row r="98" spans="1:8" x14ac:dyDescent="0.25">
      <c r="A98" s="5" t="s">
        <v>576</v>
      </c>
      <c r="B98" s="5" t="s">
        <v>545</v>
      </c>
      <c r="C98" s="9" t="s">
        <v>192</v>
      </c>
      <c r="D98" s="5" t="s">
        <v>575</v>
      </c>
      <c r="E98" s="6">
        <v>4000</v>
      </c>
      <c r="F98" s="7">
        <v>3785880</v>
      </c>
      <c r="G98" s="8">
        <f t="shared" si="2"/>
        <v>2.043424537490852E-3</v>
      </c>
      <c r="H98" s="114"/>
    </row>
    <row r="99" spans="1:8" ht="30" x14ac:dyDescent="0.25">
      <c r="A99" s="5" t="s">
        <v>577</v>
      </c>
      <c r="B99" s="5" t="s">
        <v>149</v>
      </c>
      <c r="C99" s="123" t="s">
        <v>150</v>
      </c>
      <c r="D99" s="5" t="s">
        <v>568</v>
      </c>
      <c r="E99" s="6">
        <v>15000</v>
      </c>
      <c r="F99" s="7">
        <v>15471150</v>
      </c>
      <c r="G99" s="8">
        <f t="shared" si="2"/>
        <v>8.3505360796437278E-3</v>
      </c>
      <c r="H99" s="114"/>
    </row>
    <row r="100" spans="1:8" x14ac:dyDescent="0.25">
      <c r="A100" s="5" t="s">
        <v>569</v>
      </c>
      <c r="B100" s="5" t="s">
        <v>184</v>
      </c>
      <c r="C100" s="115" t="s">
        <v>185</v>
      </c>
      <c r="D100" s="5" t="s">
        <v>570</v>
      </c>
      <c r="E100" s="6">
        <v>18000</v>
      </c>
      <c r="F100" s="7">
        <v>16710840</v>
      </c>
      <c r="G100" s="8">
        <f t="shared" si="2"/>
        <v>9.0196573843026283E-3</v>
      </c>
      <c r="H100" s="114"/>
    </row>
    <row r="101" spans="1:8" x14ac:dyDescent="0.25">
      <c r="A101" s="70" t="s">
        <v>640</v>
      </c>
      <c r="B101" s="70" t="s">
        <v>103</v>
      </c>
      <c r="C101" s="115" t="s">
        <v>104</v>
      </c>
      <c r="D101" s="70" t="s">
        <v>639</v>
      </c>
      <c r="E101" s="6">
        <v>3300</v>
      </c>
      <c r="F101" s="7">
        <v>2891394</v>
      </c>
      <c r="G101" s="8">
        <f t="shared" ref="G101:G132" si="3">F101/$F$197</f>
        <v>1.5606267095507056E-3</v>
      </c>
      <c r="H101" s="114"/>
    </row>
    <row r="102" spans="1:8" ht="30" x14ac:dyDescent="0.25">
      <c r="A102" s="5" t="s">
        <v>597</v>
      </c>
      <c r="B102" s="5" t="s">
        <v>169</v>
      </c>
      <c r="C102" s="115" t="s">
        <v>170</v>
      </c>
      <c r="D102" s="5" t="s">
        <v>596</v>
      </c>
      <c r="E102" s="6">
        <v>20000</v>
      </c>
      <c r="F102" s="7">
        <v>19576800</v>
      </c>
      <c r="G102" s="8">
        <f t="shared" si="3"/>
        <v>1.0566556120519117E-2</v>
      </c>
      <c r="H102" s="114"/>
    </row>
    <row r="103" spans="1:8" x14ac:dyDescent="0.25">
      <c r="A103" s="92" t="s">
        <v>594</v>
      </c>
      <c r="B103" s="92" t="s">
        <v>593</v>
      </c>
      <c r="C103" s="9" t="s">
        <v>595</v>
      </c>
      <c r="D103" s="92" t="s">
        <v>592</v>
      </c>
      <c r="E103" s="39">
        <v>10000</v>
      </c>
      <c r="F103" s="7">
        <v>9632800</v>
      </c>
      <c r="G103" s="8">
        <f t="shared" si="3"/>
        <v>5.1992931325720521E-3</v>
      </c>
      <c r="H103" s="114"/>
    </row>
    <row r="104" spans="1:8" x14ac:dyDescent="0.25">
      <c r="A104" s="71" t="s">
        <v>591</v>
      </c>
      <c r="B104" s="71" t="s">
        <v>512</v>
      </c>
      <c r="C104" s="9" t="s">
        <v>511</v>
      </c>
      <c r="D104" s="71" t="s">
        <v>590</v>
      </c>
      <c r="E104" s="6">
        <v>10000</v>
      </c>
      <c r="F104" s="7">
        <v>9954700</v>
      </c>
      <c r="G104" s="8">
        <f t="shared" si="3"/>
        <v>5.3730383010978126E-3</v>
      </c>
      <c r="H104" s="114"/>
    </row>
    <row r="105" spans="1:8" ht="30" x14ac:dyDescent="0.25">
      <c r="A105" s="80" t="s">
        <v>621</v>
      </c>
      <c r="B105" s="80" t="s">
        <v>129</v>
      </c>
      <c r="C105" s="123" t="s">
        <v>130</v>
      </c>
      <c r="D105" s="80" t="s">
        <v>620</v>
      </c>
      <c r="E105" s="6">
        <v>64177</v>
      </c>
      <c r="F105" s="7">
        <v>65137087.920000002</v>
      </c>
      <c r="G105" s="8">
        <f t="shared" si="3"/>
        <v>3.5157671071567767E-2</v>
      </c>
      <c r="H105" s="114"/>
    </row>
    <row r="106" spans="1:8" x14ac:dyDescent="0.25">
      <c r="A106" s="80" t="s">
        <v>633</v>
      </c>
      <c r="B106" s="80" t="s">
        <v>153</v>
      </c>
      <c r="C106" s="88" t="s">
        <v>154</v>
      </c>
      <c r="D106" s="80" t="s">
        <v>632</v>
      </c>
      <c r="E106" s="6">
        <v>8566</v>
      </c>
      <c r="F106" s="7">
        <v>8762846.6799999997</v>
      </c>
      <c r="G106" s="8">
        <f t="shared" si="3"/>
        <v>4.7297367914942495E-3</v>
      </c>
      <c r="H106" s="114"/>
    </row>
    <row r="107" spans="1:8" x14ac:dyDescent="0.25">
      <c r="A107" s="72" t="s">
        <v>641</v>
      </c>
      <c r="B107" s="72" t="s">
        <v>193</v>
      </c>
      <c r="C107" s="115" t="s">
        <v>194</v>
      </c>
      <c r="D107" s="72" t="s">
        <v>634</v>
      </c>
      <c r="E107" s="6">
        <v>10200</v>
      </c>
      <c r="F107" s="7">
        <v>10425828</v>
      </c>
      <c r="G107" s="8">
        <f t="shared" si="3"/>
        <v>5.6273291173674746E-3</v>
      </c>
      <c r="H107" s="114"/>
    </row>
    <row r="108" spans="1:8" ht="30" x14ac:dyDescent="0.25">
      <c r="A108" s="92" t="s">
        <v>678</v>
      </c>
      <c r="B108" s="92" t="s">
        <v>346</v>
      </c>
      <c r="C108" s="115" t="s">
        <v>183</v>
      </c>
      <c r="D108" s="92" t="s">
        <v>677</v>
      </c>
      <c r="E108" s="6">
        <v>30000</v>
      </c>
      <c r="F108" s="7">
        <v>30171600</v>
      </c>
      <c r="G108" s="8">
        <f t="shared" si="3"/>
        <v>1.6285087687765855E-2</v>
      </c>
      <c r="H108" s="114"/>
    </row>
    <row r="109" spans="1:8" ht="16.5" customHeight="1" x14ac:dyDescent="0.25">
      <c r="A109" s="5" t="s">
        <v>199</v>
      </c>
      <c r="B109" s="5"/>
      <c r="C109" s="5"/>
      <c r="D109" s="5"/>
      <c r="E109" s="6"/>
      <c r="F109" s="7">
        <f>SUM(F5:F108)</f>
        <v>1411916664.5700002</v>
      </c>
      <c r="G109" s="8">
        <f t="shared" si="3"/>
        <v>0.76208045613558251</v>
      </c>
      <c r="H109" s="114"/>
    </row>
    <row r="110" spans="1:8" ht="16.5" customHeight="1" x14ac:dyDescent="0.25">
      <c r="A110" s="13"/>
      <c r="B110" s="13"/>
      <c r="C110" s="13"/>
      <c r="D110" s="13"/>
      <c r="E110" s="14"/>
      <c r="F110" s="15"/>
      <c r="G110" s="16"/>
      <c r="H110" s="114"/>
    </row>
    <row r="111" spans="1:8" ht="16.5" customHeight="1" x14ac:dyDescent="0.25">
      <c r="A111" s="17" t="s">
        <v>312</v>
      </c>
      <c r="B111" s="13"/>
      <c r="C111" s="13"/>
      <c r="D111" s="13"/>
      <c r="E111" s="14"/>
      <c r="F111" s="15"/>
      <c r="G111" s="16"/>
      <c r="H111" s="114"/>
    </row>
    <row r="112" spans="1:8" ht="45" x14ac:dyDescent="0.25">
      <c r="A112" s="5" t="s">
        <v>0</v>
      </c>
      <c r="B112" s="5" t="s">
        <v>20</v>
      </c>
      <c r="C112" s="5" t="s">
        <v>1</v>
      </c>
      <c r="D112" s="5" t="s">
        <v>22</v>
      </c>
      <c r="E112" s="5" t="s">
        <v>10</v>
      </c>
      <c r="F112" s="5" t="s">
        <v>6</v>
      </c>
      <c r="G112" s="5" t="s">
        <v>310</v>
      </c>
      <c r="H112" s="114"/>
    </row>
    <row r="113" spans="1:8" ht="30" x14ac:dyDescent="0.25">
      <c r="A113" s="5" t="s">
        <v>254</v>
      </c>
      <c r="B113" s="5" t="s">
        <v>186</v>
      </c>
      <c r="C113" s="5" t="s">
        <v>187</v>
      </c>
      <c r="D113" s="5" t="s">
        <v>94</v>
      </c>
      <c r="E113" s="6">
        <v>5</v>
      </c>
      <c r="F113" s="7">
        <v>347.5</v>
      </c>
      <c r="G113" s="8">
        <f t="shared" ref="G113:G126" si="4">F113/$F$197</f>
        <v>1.8756274017614691E-7</v>
      </c>
      <c r="H113" s="114"/>
    </row>
    <row r="114" spans="1:8" ht="30" x14ac:dyDescent="0.25">
      <c r="A114" s="5" t="s">
        <v>255</v>
      </c>
      <c r="B114" s="5" t="s">
        <v>149</v>
      </c>
      <c r="C114" s="5" t="s">
        <v>150</v>
      </c>
      <c r="D114" s="5" t="s">
        <v>96</v>
      </c>
      <c r="E114" s="6">
        <v>390</v>
      </c>
      <c r="F114" s="7">
        <v>6307080</v>
      </c>
      <c r="G114" s="8">
        <f t="shared" si="4"/>
        <v>3.4042394454969001E-3</v>
      </c>
      <c r="H114" s="114"/>
    </row>
    <row r="115" spans="1:8" x14ac:dyDescent="0.25">
      <c r="A115" s="5" t="s">
        <v>258</v>
      </c>
      <c r="B115" s="5" t="s">
        <v>157</v>
      </c>
      <c r="C115" s="5" t="s">
        <v>158</v>
      </c>
      <c r="D115" s="5" t="s">
        <v>98</v>
      </c>
      <c r="E115" s="6">
        <v>20000</v>
      </c>
      <c r="F115" s="7">
        <v>4968000</v>
      </c>
      <c r="G115" s="8">
        <f t="shared" si="4"/>
        <v>2.6814724984031593E-3</v>
      </c>
      <c r="H115" s="114"/>
    </row>
    <row r="116" spans="1:8" ht="30" x14ac:dyDescent="0.25">
      <c r="A116" s="5" t="s">
        <v>257</v>
      </c>
      <c r="B116" s="5" t="s">
        <v>190</v>
      </c>
      <c r="C116" s="5" t="s">
        <v>191</v>
      </c>
      <c r="D116" s="5" t="s">
        <v>97</v>
      </c>
      <c r="E116" s="6">
        <v>1740</v>
      </c>
      <c r="F116" s="7">
        <v>11717160</v>
      </c>
      <c r="G116" s="8">
        <f t="shared" si="4"/>
        <v>6.3243241343376739E-3</v>
      </c>
      <c r="H116" s="114"/>
    </row>
    <row r="117" spans="1:8" x14ac:dyDescent="0.25">
      <c r="A117" s="5" t="s">
        <v>261</v>
      </c>
      <c r="B117" s="5" t="s">
        <v>298</v>
      </c>
      <c r="C117" s="5" t="s">
        <v>299</v>
      </c>
      <c r="D117" s="5" t="s">
        <v>286</v>
      </c>
      <c r="E117" s="6">
        <v>43</v>
      </c>
      <c r="F117" s="7">
        <v>2375.54</v>
      </c>
      <c r="G117" s="8">
        <f t="shared" si="4"/>
        <v>1.2821950843109182E-6</v>
      </c>
      <c r="H117" s="114"/>
    </row>
    <row r="118" spans="1:8" ht="16.5" customHeight="1" x14ac:dyDescent="0.25">
      <c r="A118" s="5" t="s">
        <v>264</v>
      </c>
      <c r="B118" s="5" t="s">
        <v>184</v>
      </c>
      <c r="C118" s="5" t="s">
        <v>185</v>
      </c>
      <c r="D118" s="5" t="s">
        <v>101</v>
      </c>
      <c r="E118" s="6">
        <v>55000</v>
      </c>
      <c r="F118" s="7">
        <v>14892350</v>
      </c>
      <c r="G118" s="8">
        <f t="shared" si="4"/>
        <v>8.0381294206107682E-3</v>
      </c>
      <c r="H118" s="114"/>
    </row>
    <row r="119" spans="1:8" ht="30" x14ac:dyDescent="0.25">
      <c r="A119" s="5" t="s">
        <v>262</v>
      </c>
      <c r="B119" s="5" t="s">
        <v>175</v>
      </c>
      <c r="C119" s="5" t="s">
        <v>176</v>
      </c>
      <c r="D119" s="5" t="s">
        <v>102</v>
      </c>
      <c r="E119" s="6">
        <v>4200</v>
      </c>
      <c r="F119" s="7">
        <v>2981160</v>
      </c>
      <c r="G119" s="8">
        <f t="shared" si="4"/>
        <v>1.6090778086432292E-3</v>
      </c>
      <c r="H119" s="114"/>
    </row>
    <row r="120" spans="1:8" ht="30" x14ac:dyDescent="0.25">
      <c r="A120" s="5" t="s">
        <v>387</v>
      </c>
      <c r="B120" s="5" t="s">
        <v>386</v>
      </c>
      <c r="C120" s="5" t="s">
        <v>389</v>
      </c>
      <c r="D120" s="5" t="s">
        <v>384</v>
      </c>
      <c r="E120" s="6">
        <v>4900</v>
      </c>
      <c r="F120" s="7">
        <v>874650</v>
      </c>
      <c r="G120" s="8">
        <f t="shared" si="4"/>
        <v>4.7209136890666737E-4</v>
      </c>
      <c r="H120" s="114"/>
    </row>
    <row r="121" spans="1:8" ht="16.5" customHeight="1" x14ac:dyDescent="0.25">
      <c r="A121" s="5" t="s">
        <v>388</v>
      </c>
      <c r="B121" s="5" t="s">
        <v>171</v>
      </c>
      <c r="C121" s="5" t="s">
        <v>172</v>
      </c>
      <c r="D121" s="5" t="s">
        <v>385</v>
      </c>
      <c r="E121" s="6">
        <v>1000</v>
      </c>
      <c r="F121" s="7">
        <v>1407000</v>
      </c>
      <c r="G121" s="8">
        <f t="shared" si="4"/>
        <v>7.5942669187867263E-4</v>
      </c>
      <c r="H121" s="114"/>
    </row>
    <row r="122" spans="1:8" ht="30" x14ac:dyDescent="0.25">
      <c r="A122" s="5" t="s">
        <v>408</v>
      </c>
      <c r="B122" s="5" t="s">
        <v>407</v>
      </c>
      <c r="C122" s="18">
        <v>1027402166835</v>
      </c>
      <c r="D122" s="5" t="s">
        <v>406</v>
      </c>
      <c r="E122" s="6">
        <v>10000</v>
      </c>
      <c r="F122" s="7">
        <v>521050</v>
      </c>
      <c r="G122" s="8">
        <f t="shared" si="4"/>
        <v>2.8123616048570174E-4</v>
      </c>
      <c r="H122" s="114"/>
    </row>
    <row r="123" spans="1:8" ht="30" x14ac:dyDescent="0.25">
      <c r="A123" s="5" t="s">
        <v>259</v>
      </c>
      <c r="B123" s="5" t="s">
        <v>163</v>
      </c>
      <c r="C123" s="5" t="s">
        <v>164</v>
      </c>
      <c r="D123" s="5" t="s">
        <v>100</v>
      </c>
      <c r="E123" s="6">
        <v>2704</v>
      </c>
      <c r="F123" s="7">
        <v>1603742.4</v>
      </c>
      <c r="G123" s="8">
        <f t="shared" si="4"/>
        <v>8.6561818440480649E-4</v>
      </c>
      <c r="H123" s="114"/>
    </row>
    <row r="124" spans="1:8" x14ac:dyDescent="0.25">
      <c r="A124" s="5" t="s">
        <v>444</v>
      </c>
      <c r="B124" s="5" t="s">
        <v>165</v>
      </c>
      <c r="C124" s="5" t="s">
        <v>166</v>
      </c>
      <c r="D124" s="5" t="s">
        <v>443</v>
      </c>
      <c r="E124" s="6">
        <v>20</v>
      </c>
      <c r="F124" s="7">
        <v>213060</v>
      </c>
      <c r="G124" s="8">
        <f t="shared" si="4"/>
        <v>1.1499889905591328E-4</v>
      </c>
      <c r="H124" s="114"/>
    </row>
    <row r="125" spans="1:8" ht="30" x14ac:dyDescent="0.25">
      <c r="A125" s="5" t="s">
        <v>263</v>
      </c>
      <c r="B125" s="5" t="s">
        <v>300</v>
      </c>
      <c r="C125" s="5" t="s">
        <v>301</v>
      </c>
      <c r="D125" s="5" t="s">
        <v>287</v>
      </c>
      <c r="E125" s="6">
        <v>3</v>
      </c>
      <c r="F125" s="7">
        <v>567.92999999999995</v>
      </c>
      <c r="G125" s="8">
        <f t="shared" si="4"/>
        <v>3.0653958857047227E-7</v>
      </c>
      <c r="H125" s="114"/>
    </row>
    <row r="126" spans="1:8" ht="16.5" customHeight="1" x14ac:dyDescent="0.25">
      <c r="A126" s="5" t="s">
        <v>199</v>
      </c>
      <c r="B126" s="5"/>
      <c r="C126" s="5"/>
      <c r="D126" s="5"/>
      <c r="E126" s="6"/>
      <c r="F126" s="7">
        <f>SUM(F113:F125)</f>
        <v>45488543.369999997</v>
      </c>
      <c r="G126" s="8">
        <f t="shared" si="4"/>
        <v>2.4552390909636547E-2</v>
      </c>
    </row>
    <row r="128" spans="1:8" x14ac:dyDescent="0.25">
      <c r="A128" s="3" t="s">
        <v>313</v>
      </c>
    </row>
    <row r="129" spans="1:8" ht="45" customHeight="1" x14ac:dyDescent="0.25">
      <c r="A129" s="5" t="s">
        <v>3</v>
      </c>
      <c r="B129" s="5" t="s">
        <v>1</v>
      </c>
      <c r="C129" s="5" t="s">
        <v>321</v>
      </c>
      <c r="D129" s="5" t="s">
        <v>7</v>
      </c>
      <c r="E129" s="5" t="s">
        <v>5</v>
      </c>
      <c r="F129" s="5" t="s">
        <v>12</v>
      </c>
      <c r="G129" s="5" t="s">
        <v>310</v>
      </c>
    </row>
    <row r="130" spans="1:8" ht="16.5" customHeight="1" x14ac:dyDescent="0.25">
      <c r="A130" s="123" t="s">
        <v>201</v>
      </c>
      <c r="B130" s="11">
        <v>1027700167110</v>
      </c>
      <c r="C130" s="55" t="s">
        <v>627</v>
      </c>
      <c r="D130" s="56">
        <v>45302</v>
      </c>
      <c r="E130" s="2">
        <v>14600000</v>
      </c>
      <c r="F130" s="57">
        <v>15042400</v>
      </c>
      <c r="G130" s="58">
        <f t="shared" ref="G130:G139" si="5">F130/$F$197</f>
        <v>8.1191187419443808E-3</v>
      </c>
    </row>
    <row r="131" spans="1:8" ht="16.5" customHeight="1" x14ac:dyDescent="0.25">
      <c r="A131" s="123" t="s">
        <v>201</v>
      </c>
      <c r="B131" s="11">
        <v>1027700167110</v>
      </c>
      <c r="C131" s="55" t="s">
        <v>628</v>
      </c>
      <c r="D131" s="56">
        <v>45316</v>
      </c>
      <c r="E131" s="2">
        <v>21300000</v>
      </c>
      <c r="F131" s="57">
        <v>21822871.23</v>
      </c>
      <c r="G131" s="58">
        <f t="shared" si="5"/>
        <v>1.1778870579597128E-2</v>
      </c>
    </row>
    <row r="132" spans="1:8" ht="16.5" customHeight="1" x14ac:dyDescent="0.25">
      <c r="A132" s="123" t="s">
        <v>201</v>
      </c>
      <c r="B132" s="11">
        <v>1027700167110</v>
      </c>
      <c r="C132" s="55" t="s">
        <v>679</v>
      </c>
      <c r="D132" s="56">
        <v>45348</v>
      </c>
      <c r="E132" s="2">
        <v>4000000</v>
      </c>
      <c r="F132" s="57">
        <v>3996967.21</v>
      </c>
      <c r="G132" s="58">
        <f t="shared" si="5"/>
        <v>2.1573586253289465E-3</v>
      </c>
      <c r="H132" s="114"/>
    </row>
    <row r="133" spans="1:8" ht="16.5" customHeight="1" x14ac:dyDescent="0.25">
      <c r="A133" s="123" t="s">
        <v>201</v>
      </c>
      <c r="B133" s="11">
        <v>1027700167110</v>
      </c>
      <c r="C133" s="55" t="s">
        <v>680</v>
      </c>
      <c r="D133" s="56">
        <v>45377</v>
      </c>
      <c r="E133" s="2">
        <v>7400000</v>
      </c>
      <c r="F133" s="57">
        <v>7393301.3600000003</v>
      </c>
      <c r="G133" s="58">
        <f t="shared" si="5"/>
        <v>3.9905262216680107E-3</v>
      </c>
      <c r="H133" s="114"/>
    </row>
    <row r="134" spans="1:8" ht="16.5" customHeight="1" x14ac:dyDescent="0.25">
      <c r="A134" s="59" t="s">
        <v>636</v>
      </c>
      <c r="B134" s="60">
        <v>1027739609391</v>
      </c>
      <c r="C134" s="55" t="s">
        <v>681</v>
      </c>
      <c r="D134" s="56">
        <v>45376</v>
      </c>
      <c r="E134" s="2">
        <v>17200000</v>
      </c>
      <c r="F134" s="57">
        <v>17231289.859999999</v>
      </c>
      <c r="G134" s="58">
        <f t="shared" si="5"/>
        <v>9.3005696198879273E-3</v>
      </c>
      <c r="H134" s="114"/>
    </row>
    <row r="135" spans="1:8" ht="16.5" customHeight="1" x14ac:dyDescent="0.25">
      <c r="A135" s="123" t="s">
        <v>636</v>
      </c>
      <c r="B135" s="11">
        <v>1027739609391</v>
      </c>
      <c r="C135" s="55" t="s">
        <v>642</v>
      </c>
      <c r="D135" s="56">
        <v>45330</v>
      </c>
      <c r="E135" s="2">
        <v>90000000</v>
      </c>
      <c r="F135" s="57">
        <v>91873972.599999994</v>
      </c>
      <c r="G135" s="58">
        <f t="shared" si="5"/>
        <v>4.9588874968990622E-2</v>
      </c>
    </row>
    <row r="136" spans="1:8" ht="16.5" customHeight="1" x14ac:dyDescent="0.25">
      <c r="A136" s="59" t="s">
        <v>119</v>
      </c>
      <c r="B136" s="60">
        <v>1027700342890</v>
      </c>
      <c r="C136" s="117" t="s">
        <v>682</v>
      </c>
      <c r="D136" s="118">
        <v>45377</v>
      </c>
      <c r="E136" s="119">
        <v>17500000</v>
      </c>
      <c r="F136" s="119">
        <v>17453672.75</v>
      </c>
      <c r="G136" s="58">
        <f t="shared" si="5"/>
        <v>9.4206005384971109E-3</v>
      </c>
      <c r="H136" s="114"/>
    </row>
    <row r="137" spans="1:8" ht="16.5" customHeight="1" x14ac:dyDescent="0.25">
      <c r="A137" s="123" t="s">
        <v>201</v>
      </c>
      <c r="B137" s="11">
        <v>1027700167110</v>
      </c>
      <c r="C137" s="55" t="s">
        <v>683</v>
      </c>
      <c r="D137" s="56">
        <v>45362</v>
      </c>
      <c r="E137" s="57">
        <v>18000000</v>
      </c>
      <c r="F137" s="57">
        <v>17990324.280000001</v>
      </c>
      <c r="G137" s="58">
        <f t="shared" si="5"/>
        <v>9.7102576075230734E-3</v>
      </c>
      <c r="H137" s="114"/>
    </row>
    <row r="138" spans="1:8" ht="16.5" customHeight="1" x14ac:dyDescent="0.25">
      <c r="A138" s="59" t="s">
        <v>201</v>
      </c>
      <c r="B138" s="11">
        <v>1027700167110</v>
      </c>
      <c r="C138" s="55" t="s">
        <v>643</v>
      </c>
      <c r="D138" s="56">
        <v>45348</v>
      </c>
      <c r="E138" s="57">
        <v>4500000</v>
      </c>
      <c r="F138" s="57">
        <v>4545607.45</v>
      </c>
      <c r="G138" s="58">
        <f t="shared" si="5"/>
        <v>2.4534865873010298E-3</v>
      </c>
    </row>
    <row r="139" spans="1:8" ht="17.25" customHeight="1" x14ac:dyDescent="0.25">
      <c r="A139" s="5" t="s">
        <v>199</v>
      </c>
      <c r="B139" s="5"/>
      <c r="C139" s="5"/>
      <c r="D139" s="5"/>
      <c r="E139" s="6"/>
      <c r="F139" s="7">
        <f>SUM(F130:F138)</f>
        <v>197350406.73999998</v>
      </c>
      <c r="G139" s="8">
        <f t="shared" si="5"/>
        <v>0.10651966349073821</v>
      </c>
      <c r="H139" s="42"/>
    </row>
    <row r="141" spans="1:8" x14ac:dyDescent="0.25">
      <c r="A141" s="3" t="s">
        <v>314</v>
      </c>
    </row>
    <row r="142" spans="1:8" ht="58.5" customHeight="1" x14ac:dyDescent="0.25">
      <c r="A142" s="5" t="s">
        <v>11</v>
      </c>
      <c r="B142" s="5" t="s">
        <v>8</v>
      </c>
      <c r="C142" s="5" t="s">
        <v>9</v>
      </c>
      <c r="D142" s="5" t="s">
        <v>17</v>
      </c>
      <c r="E142" s="5" t="s">
        <v>10</v>
      </c>
      <c r="F142" s="5" t="s">
        <v>6</v>
      </c>
      <c r="G142" s="5" t="s">
        <v>310</v>
      </c>
    </row>
    <row r="143" spans="1:8" ht="45" hidden="1" customHeight="1" x14ac:dyDescent="0.25">
      <c r="A143" s="5"/>
      <c r="B143" s="5"/>
      <c r="C143" s="5"/>
      <c r="D143" s="5"/>
      <c r="E143" s="20"/>
      <c r="F143" s="7"/>
      <c r="G143" s="8">
        <f>F143/$F$197</f>
        <v>0</v>
      </c>
    </row>
    <row r="144" spans="1:8" ht="17.25" customHeight="1" x14ac:dyDescent="0.25">
      <c r="A144" s="5" t="s">
        <v>199</v>
      </c>
      <c r="B144" s="5"/>
      <c r="C144" s="5"/>
      <c r="D144" s="5"/>
      <c r="E144" s="6"/>
      <c r="F144" s="7"/>
      <c r="G144" s="8">
        <f>F144/$F$197</f>
        <v>0</v>
      </c>
    </row>
    <row r="146" spans="1:23" x14ac:dyDescent="0.25">
      <c r="A146" s="3" t="s">
        <v>315</v>
      </c>
    </row>
    <row r="147" spans="1:23" ht="42.75" customHeight="1" x14ac:dyDescent="0.25">
      <c r="A147" s="5" t="s">
        <v>15</v>
      </c>
      <c r="B147" s="5" t="s">
        <v>14</v>
      </c>
      <c r="C147" s="5" t="s">
        <v>16</v>
      </c>
      <c r="D147" s="130" t="s">
        <v>13</v>
      </c>
      <c r="E147" s="131"/>
      <c r="F147" s="5" t="s">
        <v>6</v>
      </c>
      <c r="G147" s="5" t="s">
        <v>310</v>
      </c>
    </row>
    <row r="148" spans="1:23" ht="17.25" customHeight="1" x14ac:dyDescent="0.25">
      <c r="A148" s="5" t="s">
        <v>199</v>
      </c>
      <c r="B148" s="5"/>
      <c r="C148" s="5"/>
      <c r="D148" s="130"/>
      <c r="E148" s="131"/>
      <c r="F148" s="7"/>
      <c r="G148" s="8"/>
    </row>
    <row r="150" spans="1:23" x14ac:dyDescent="0.25">
      <c r="A150" s="3" t="s">
        <v>316</v>
      </c>
    </row>
    <row r="151" spans="1:23" ht="47.25" customHeight="1" x14ac:dyDescent="0.25">
      <c r="A151" s="5" t="s">
        <v>3</v>
      </c>
      <c r="B151" s="5" t="s">
        <v>1</v>
      </c>
      <c r="C151" s="5" t="s">
        <v>321</v>
      </c>
      <c r="D151" s="130" t="s">
        <v>4</v>
      </c>
      <c r="E151" s="131"/>
      <c r="F151" s="10" t="s">
        <v>18</v>
      </c>
      <c r="G151" s="5" t="s">
        <v>310</v>
      </c>
    </row>
    <row r="152" spans="1:23" x14ac:dyDescent="0.25">
      <c r="A152" s="5" t="s">
        <v>201</v>
      </c>
      <c r="B152" s="11">
        <v>1027700167110</v>
      </c>
      <c r="C152" s="23" t="s">
        <v>335</v>
      </c>
      <c r="D152" s="150" t="s">
        <v>200</v>
      </c>
      <c r="E152" s="150"/>
      <c r="F152" s="7">
        <v>129812.81</v>
      </c>
      <c r="G152" s="8">
        <f t="shared" ref="G152:G158" si="6">F152/$F$197</f>
        <v>7.006632044191518E-5</v>
      </c>
      <c r="V152" s="43"/>
      <c r="W152" s="43"/>
    </row>
    <row r="153" spans="1:23" x14ac:dyDescent="0.25">
      <c r="A153" s="5" t="s">
        <v>201</v>
      </c>
      <c r="B153" s="11">
        <v>1027700167110</v>
      </c>
      <c r="C153" s="23" t="s">
        <v>336</v>
      </c>
      <c r="D153" s="150" t="s">
        <v>200</v>
      </c>
      <c r="E153" s="150"/>
      <c r="F153" s="7">
        <v>107480.79</v>
      </c>
      <c r="G153" s="8">
        <f t="shared" si="6"/>
        <v>5.8012637377545348E-5</v>
      </c>
      <c r="V153" s="43"/>
      <c r="W153" s="43"/>
    </row>
    <row r="154" spans="1:23" ht="30" x14ac:dyDescent="0.25">
      <c r="A154" s="5" t="s">
        <v>302</v>
      </c>
      <c r="B154" s="11">
        <v>1021600000124</v>
      </c>
      <c r="C154" s="23" t="s">
        <v>337</v>
      </c>
      <c r="D154" s="150" t="s">
        <v>200</v>
      </c>
      <c r="E154" s="150"/>
      <c r="F154" s="7">
        <v>57672.88</v>
      </c>
      <c r="G154" s="8">
        <f t="shared" si="6"/>
        <v>3.1128873112662157E-5</v>
      </c>
      <c r="V154" s="43"/>
      <c r="W154" s="43"/>
    </row>
    <row r="155" spans="1:23" ht="30" x14ac:dyDescent="0.25">
      <c r="A155" s="5" t="s">
        <v>302</v>
      </c>
      <c r="B155" s="11">
        <v>1021600000124</v>
      </c>
      <c r="C155" s="23" t="s">
        <v>338</v>
      </c>
      <c r="D155" s="150" t="s">
        <v>200</v>
      </c>
      <c r="E155" s="150"/>
      <c r="F155" s="7">
        <v>39809.53</v>
      </c>
      <c r="G155" s="8">
        <f t="shared" si="6"/>
        <v>2.148714973215691E-5</v>
      </c>
      <c r="V155" s="43"/>
      <c r="W155" s="43"/>
    </row>
    <row r="156" spans="1:23" ht="30" x14ac:dyDescent="0.25">
      <c r="A156" s="5" t="s">
        <v>302</v>
      </c>
      <c r="B156" s="11">
        <v>1021600000124</v>
      </c>
      <c r="C156" s="23" t="s">
        <v>339</v>
      </c>
      <c r="D156" s="150" t="s">
        <v>200</v>
      </c>
      <c r="E156" s="150"/>
      <c r="F156" s="7">
        <v>1043410.42</v>
      </c>
      <c r="G156" s="8">
        <f t="shared" si="6"/>
        <v>5.6317961871523554E-4</v>
      </c>
      <c r="V156" s="43"/>
      <c r="W156" s="43"/>
    </row>
    <row r="157" spans="1:23" x14ac:dyDescent="0.25">
      <c r="A157" s="103" t="s">
        <v>201</v>
      </c>
      <c r="B157" s="11">
        <v>1027700167110</v>
      </c>
      <c r="C157" s="67" t="s">
        <v>492</v>
      </c>
      <c r="D157" s="150" t="s">
        <v>200</v>
      </c>
      <c r="E157" s="150"/>
      <c r="F157" s="7">
        <v>9836.74</v>
      </c>
      <c r="G157" s="8">
        <f t="shared" si="6"/>
        <v>5.3093695217275151E-6</v>
      </c>
      <c r="V157" s="43"/>
      <c r="W157" s="43"/>
    </row>
    <row r="158" spans="1:23" x14ac:dyDescent="0.25">
      <c r="A158" s="5" t="s">
        <v>199</v>
      </c>
      <c r="B158" s="148"/>
      <c r="C158" s="148"/>
      <c r="D158" s="147"/>
      <c r="E158" s="147"/>
      <c r="F158" s="7">
        <f>SUM(F152:F157)</f>
        <v>1388023.1700000002</v>
      </c>
      <c r="G158" s="8">
        <f t="shared" si="6"/>
        <v>7.4918396890124271E-4</v>
      </c>
    </row>
    <row r="160" spans="1:23" ht="15.75" x14ac:dyDescent="0.25">
      <c r="A160" s="3" t="s">
        <v>317</v>
      </c>
      <c r="B160" s="26"/>
    </row>
    <row r="161" spans="1:7" ht="44.25" customHeight="1" x14ac:dyDescent="0.25">
      <c r="A161" s="5" t="s">
        <v>19</v>
      </c>
      <c r="B161" s="12" t="s">
        <v>1</v>
      </c>
      <c r="C161" s="12" t="s">
        <v>326</v>
      </c>
      <c r="D161" s="154" t="s">
        <v>328</v>
      </c>
      <c r="E161" s="155"/>
      <c r="F161" s="10" t="s">
        <v>18</v>
      </c>
      <c r="G161" s="5" t="s">
        <v>310</v>
      </c>
    </row>
    <row r="162" spans="1:7" ht="29.25" customHeight="1" x14ac:dyDescent="0.25">
      <c r="A162" s="5" t="s">
        <v>303</v>
      </c>
      <c r="B162" s="27">
        <v>1027700075941</v>
      </c>
      <c r="C162" s="5" t="s">
        <v>340</v>
      </c>
      <c r="D162" s="151" t="s">
        <v>341</v>
      </c>
      <c r="E162" s="152"/>
      <c r="F162" s="7">
        <v>15940.21</v>
      </c>
      <c r="G162" s="8">
        <f>F162/$F$197</f>
        <v>8.6037106952035071E-6</v>
      </c>
    </row>
    <row r="163" spans="1:7" ht="30" x14ac:dyDescent="0.25">
      <c r="A163" s="5" t="s">
        <v>304</v>
      </c>
      <c r="B163" s="27">
        <v>1027708015576</v>
      </c>
      <c r="C163" s="5" t="s">
        <v>327</v>
      </c>
      <c r="D163" s="151" t="s">
        <v>342</v>
      </c>
      <c r="E163" s="152"/>
      <c r="F163" s="7">
        <v>123545.06</v>
      </c>
      <c r="G163" s="8">
        <f>F163/$F$197</f>
        <v>6.6683309320363972E-5</v>
      </c>
    </row>
    <row r="164" spans="1:7" ht="45" x14ac:dyDescent="0.25">
      <c r="A164" s="5" t="s">
        <v>644</v>
      </c>
      <c r="B164" s="27">
        <v>1047796383030</v>
      </c>
      <c r="C164" s="5" t="s">
        <v>644</v>
      </c>
      <c r="D164" s="151" t="s">
        <v>343</v>
      </c>
      <c r="E164" s="152"/>
      <c r="F164" s="7">
        <v>22786.85</v>
      </c>
      <c r="G164" s="8">
        <f>F164/$F$197</f>
        <v>1.2299177053188009E-5</v>
      </c>
    </row>
    <row r="165" spans="1:7" x14ac:dyDescent="0.25">
      <c r="A165" s="5" t="s">
        <v>199</v>
      </c>
      <c r="B165" s="153"/>
      <c r="C165" s="154"/>
      <c r="D165" s="154"/>
      <c r="E165" s="155"/>
      <c r="F165" s="7">
        <f>SUM(F162:F164)</f>
        <v>162272.12</v>
      </c>
      <c r="G165" s="8">
        <f>F165/$F$197</f>
        <v>8.7586197068755491E-5</v>
      </c>
    </row>
    <row r="167" spans="1:7" x14ac:dyDescent="0.25">
      <c r="A167" s="3" t="s">
        <v>318</v>
      </c>
    </row>
    <row r="168" spans="1:7" ht="47.25" customHeight="1" x14ac:dyDescent="0.25">
      <c r="A168" s="5" t="s">
        <v>20</v>
      </c>
      <c r="B168" s="148" t="s">
        <v>1</v>
      </c>
      <c r="C168" s="148"/>
      <c r="D168" s="148" t="s">
        <v>22</v>
      </c>
      <c r="E168" s="148"/>
      <c r="F168" s="29" t="s">
        <v>21</v>
      </c>
      <c r="G168" s="5" t="s">
        <v>310</v>
      </c>
    </row>
    <row r="169" spans="1:7" hidden="1" x14ac:dyDescent="0.25">
      <c r="A169" s="90" t="s">
        <v>589</v>
      </c>
      <c r="B169" s="128" t="s">
        <v>156</v>
      </c>
      <c r="C169" s="129"/>
      <c r="D169" s="130" t="s">
        <v>469</v>
      </c>
      <c r="E169" s="131"/>
      <c r="F169" s="37">
        <v>0</v>
      </c>
      <c r="G169" s="8">
        <f>F169/$F$197</f>
        <v>0</v>
      </c>
    </row>
    <row r="170" spans="1:7" ht="24.75" hidden="1" customHeight="1" x14ac:dyDescent="0.25">
      <c r="A170" s="88" t="s">
        <v>572</v>
      </c>
      <c r="B170" s="128" t="s">
        <v>160</v>
      </c>
      <c r="C170" s="129"/>
      <c r="D170" s="130" t="s">
        <v>410</v>
      </c>
      <c r="E170" s="131"/>
      <c r="F170" s="37"/>
      <c r="G170" s="8">
        <f>F170/$F$197</f>
        <v>0</v>
      </c>
    </row>
    <row r="171" spans="1:7" ht="24.75" hidden="1" customHeight="1" x14ac:dyDescent="0.25">
      <c r="A171" s="88" t="s">
        <v>571</v>
      </c>
      <c r="B171" s="128" t="s">
        <v>297</v>
      </c>
      <c r="C171" s="129"/>
      <c r="D171" s="130" t="s">
        <v>480</v>
      </c>
      <c r="E171" s="131"/>
      <c r="F171" s="37"/>
      <c r="G171" s="8">
        <f>F171/$F$197</f>
        <v>0</v>
      </c>
    </row>
    <row r="172" spans="1:7" ht="25.5" hidden="1" customHeight="1" x14ac:dyDescent="0.25">
      <c r="A172" s="88" t="s">
        <v>578</v>
      </c>
      <c r="B172" s="128" t="s">
        <v>579</v>
      </c>
      <c r="C172" s="129"/>
      <c r="D172" s="130" t="s">
        <v>278</v>
      </c>
      <c r="E172" s="131"/>
      <c r="F172" s="37"/>
      <c r="G172" s="8">
        <f>F172/$F$197</f>
        <v>0</v>
      </c>
    </row>
    <row r="173" spans="1:7" ht="15" customHeight="1" x14ac:dyDescent="0.25">
      <c r="A173" s="5" t="s">
        <v>199</v>
      </c>
      <c r="B173" s="135"/>
      <c r="C173" s="136"/>
      <c r="D173" s="130"/>
      <c r="E173" s="131"/>
      <c r="F173" s="7">
        <f>SUM(F172:F172)</f>
        <v>0</v>
      </c>
      <c r="G173" s="8">
        <f>F173/$F$197</f>
        <v>0</v>
      </c>
    </row>
    <row r="175" spans="1:7" x14ac:dyDescent="0.25">
      <c r="A175" s="3" t="s">
        <v>319</v>
      </c>
    </row>
    <row r="176" spans="1:7" ht="42" customHeight="1" x14ac:dyDescent="0.25">
      <c r="A176" s="5" t="s">
        <v>23</v>
      </c>
      <c r="B176" s="130" t="s">
        <v>20</v>
      </c>
      <c r="C176" s="131"/>
      <c r="D176" s="5" t="s">
        <v>22</v>
      </c>
      <c r="E176" s="5" t="s">
        <v>24</v>
      </c>
      <c r="F176" s="5" t="s">
        <v>21</v>
      </c>
      <c r="G176" s="5" t="s">
        <v>310</v>
      </c>
    </row>
    <row r="177" spans="1:7" ht="42" customHeight="1" x14ac:dyDescent="0.25">
      <c r="A177" s="70" t="s">
        <v>203</v>
      </c>
      <c r="B177" s="135" t="s">
        <v>103</v>
      </c>
      <c r="C177" s="136"/>
      <c r="D177" s="123" t="s">
        <v>669</v>
      </c>
      <c r="E177" s="6">
        <v>29129</v>
      </c>
      <c r="F177" s="7">
        <v>20016847.449999999</v>
      </c>
      <c r="G177" s="8">
        <f>F177/$F$197</f>
        <v>1.0804071244345091E-2</v>
      </c>
    </row>
    <row r="178" spans="1:7" ht="42" customHeight="1" x14ac:dyDescent="0.25">
      <c r="A178" s="5" t="s">
        <v>203</v>
      </c>
      <c r="B178" s="135" t="s">
        <v>103</v>
      </c>
      <c r="C178" s="136"/>
      <c r="D178" s="123" t="s">
        <v>84</v>
      </c>
      <c r="E178" s="6">
        <v>179439</v>
      </c>
      <c r="F178" s="7">
        <v>112056577.84999999</v>
      </c>
      <c r="G178" s="8">
        <f>F178/$F$197</f>
        <v>6.04824138023244E-2</v>
      </c>
    </row>
    <row r="179" spans="1:7" ht="42" customHeight="1" x14ac:dyDescent="0.25">
      <c r="A179" s="32" t="s">
        <v>203</v>
      </c>
      <c r="B179" s="135" t="s">
        <v>103</v>
      </c>
      <c r="C179" s="136"/>
      <c r="D179" s="6" t="s">
        <v>671</v>
      </c>
      <c r="E179" s="6">
        <v>65431</v>
      </c>
      <c r="F179" s="7">
        <v>63977075.020000003</v>
      </c>
      <c r="G179" s="8">
        <f>E179/$F$197</f>
        <v>3.5316309791267541E-5</v>
      </c>
    </row>
    <row r="180" spans="1:7" x14ac:dyDescent="0.25">
      <c r="A180" s="5" t="s">
        <v>199</v>
      </c>
      <c r="B180" s="138"/>
      <c r="C180" s="138"/>
      <c r="D180" s="30"/>
      <c r="E180" s="1"/>
      <c r="F180" s="7">
        <f>SUM(F177:F179)</f>
        <v>196050500.31999999</v>
      </c>
      <c r="G180" s="8">
        <f>F180/$F$197</f>
        <v>0.1058180404400684</v>
      </c>
    </row>
    <row r="182" spans="1:7" x14ac:dyDescent="0.25">
      <c r="A182" s="3" t="s">
        <v>320</v>
      </c>
    </row>
    <row r="183" spans="1:7" ht="47.25" customHeight="1" x14ac:dyDescent="0.25">
      <c r="A183" s="139" t="s">
        <v>25</v>
      </c>
      <c r="B183" s="140"/>
      <c r="C183" s="140"/>
      <c r="D183" s="140"/>
      <c r="E183" s="141"/>
      <c r="F183" s="5" t="s">
        <v>21</v>
      </c>
      <c r="G183" s="5" t="s">
        <v>310</v>
      </c>
    </row>
    <row r="184" spans="1:7" ht="15" hidden="1" customHeight="1" x14ac:dyDescent="0.25">
      <c r="A184" s="89" t="s">
        <v>601</v>
      </c>
      <c r="B184" s="52"/>
      <c r="C184" s="52"/>
      <c r="D184" s="52"/>
      <c r="E184" s="53"/>
      <c r="F184" s="7"/>
      <c r="G184" s="8">
        <f t="shared" ref="G184:G194" si="7">F184/$F$197</f>
        <v>0</v>
      </c>
    </row>
    <row r="185" spans="1:7" hidden="1" x14ac:dyDescent="0.25">
      <c r="A185" s="85" t="s">
        <v>602</v>
      </c>
      <c r="B185" s="52"/>
      <c r="C185" s="52"/>
      <c r="D185" s="52"/>
      <c r="E185" s="53"/>
      <c r="F185" s="7"/>
      <c r="G185" s="8">
        <f t="shared" si="7"/>
        <v>0</v>
      </c>
    </row>
    <row r="186" spans="1:7" hidden="1" x14ac:dyDescent="0.25">
      <c r="A186" s="110" t="s">
        <v>625</v>
      </c>
      <c r="B186" s="108"/>
      <c r="C186" s="108"/>
      <c r="D186" s="108"/>
      <c r="E186" s="109"/>
      <c r="F186" s="7"/>
      <c r="G186" s="8">
        <f t="shared" si="7"/>
        <v>0</v>
      </c>
    </row>
    <row r="187" spans="1:7" x14ac:dyDescent="0.25">
      <c r="A187" s="122" t="s">
        <v>675</v>
      </c>
      <c r="B187" s="120"/>
      <c r="C187" s="120"/>
      <c r="D187" s="120"/>
      <c r="E187" s="121"/>
      <c r="F187" s="7">
        <v>356978.7</v>
      </c>
      <c r="G187" s="8">
        <f>F187/$F$197</f>
        <v>1.9267885800437038E-4</v>
      </c>
    </row>
    <row r="188" spans="1:7" hidden="1" x14ac:dyDescent="0.25">
      <c r="A188" s="77" t="s">
        <v>531</v>
      </c>
      <c r="B188" s="78"/>
      <c r="C188" s="78"/>
      <c r="D188" s="78"/>
      <c r="E188" s="79"/>
      <c r="F188" s="7"/>
      <c r="G188" s="8">
        <f t="shared" ref="G188:G189" si="8">F188/$F$197</f>
        <v>0</v>
      </c>
    </row>
    <row r="189" spans="1:7" hidden="1" x14ac:dyDescent="0.25">
      <c r="A189" s="125" t="s">
        <v>617</v>
      </c>
      <c r="B189" s="126"/>
      <c r="C189" s="126"/>
      <c r="D189" s="126"/>
      <c r="E189" s="127"/>
      <c r="F189" s="7"/>
      <c r="G189" s="8">
        <f t="shared" si="8"/>
        <v>0</v>
      </c>
    </row>
    <row r="190" spans="1:7" hidden="1" x14ac:dyDescent="0.25">
      <c r="A190" s="125" t="s">
        <v>616</v>
      </c>
      <c r="B190" s="126"/>
      <c r="C190" s="126"/>
      <c r="D190" s="126"/>
      <c r="E190" s="127"/>
      <c r="F190" s="7"/>
      <c r="G190" s="8">
        <f t="shared" si="7"/>
        <v>0</v>
      </c>
    </row>
    <row r="191" spans="1:7" hidden="1" x14ac:dyDescent="0.25">
      <c r="A191" s="77" t="s">
        <v>528</v>
      </c>
      <c r="B191" s="63"/>
      <c r="C191" s="63"/>
      <c r="D191" s="63"/>
      <c r="E191" s="64"/>
      <c r="F191" s="7"/>
      <c r="G191" s="8">
        <f t="shared" si="7"/>
        <v>0</v>
      </c>
    </row>
    <row r="192" spans="1:7" hidden="1" x14ac:dyDescent="0.25">
      <c r="A192" s="77" t="s">
        <v>529</v>
      </c>
      <c r="B192" s="63"/>
      <c r="C192" s="63"/>
      <c r="D192" s="63"/>
      <c r="E192" s="64"/>
      <c r="F192" s="7"/>
      <c r="G192" s="8">
        <f t="shared" si="7"/>
        <v>0</v>
      </c>
    </row>
    <row r="193" spans="1:7" hidden="1" x14ac:dyDescent="0.25">
      <c r="A193" s="110" t="s">
        <v>626</v>
      </c>
      <c r="B193" s="86"/>
      <c r="C193" s="86"/>
      <c r="D193" s="86"/>
      <c r="E193" s="87"/>
      <c r="F193" s="7"/>
      <c r="G193" s="8">
        <f t="shared" si="7"/>
        <v>0</v>
      </c>
    </row>
    <row r="194" spans="1:7" hidden="1" x14ac:dyDescent="0.25">
      <c r="A194" s="110" t="s">
        <v>629</v>
      </c>
      <c r="B194" s="111"/>
      <c r="C194" s="111"/>
      <c r="D194" s="111"/>
      <c r="E194" s="112"/>
      <c r="F194" s="7"/>
      <c r="G194" s="8">
        <f t="shared" si="7"/>
        <v>0</v>
      </c>
    </row>
    <row r="195" spans="1:7" x14ac:dyDescent="0.25">
      <c r="A195" s="130" t="s">
        <v>199</v>
      </c>
      <c r="B195" s="137"/>
      <c r="C195" s="137"/>
      <c r="D195" s="137"/>
      <c r="E195" s="131"/>
      <c r="F195" s="7">
        <f>F187</f>
        <v>356978.7</v>
      </c>
      <c r="G195" s="8">
        <f>F195/$F$197</f>
        <v>1.9267885800437038E-4</v>
      </c>
    </row>
    <row r="197" spans="1:7" x14ac:dyDescent="0.25">
      <c r="A197" s="132" t="s">
        <v>26</v>
      </c>
      <c r="B197" s="133"/>
      <c r="C197" s="133"/>
      <c r="D197" s="133"/>
      <c r="E197" s="134"/>
      <c r="F197" s="7">
        <f>F109+F126+F139+F144+F158+F165+F180+F173+F195</f>
        <v>1852713388.99</v>
      </c>
      <c r="G197" s="8">
        <f>F197/$F$197</f>
        <v>1</v>
      </c>
    </row>
  </sheetData>
  <mergeCells count="39">
    <mergeCell ref="D169:E169"/>
    <mergeCell ref="B171:C171"/>
    <mergeCell ref="D171:E171"/>
    <mergeCell ref="A197:E197"/>
    <mergeCell ref="B176:C176"/>
    <mergeCell ref="B180:C180"/>
    <mergeCell ref="A183:E183"/>
    <mergeCell ref="A195:E195"/>
    <mergeCell ref="B178:C178"/>
    <mergeCell ref="A190:E190"/>
    <mergeCell ref="B177:C177"/>
    <mergeCell ref="B179:C179"/>
    <mergeCell ref="A189:E189"/>
    <mergeCell ref="A1:G1"/>
    <mergeCell ref="D147:E147"/>
    <mergeCell ref="D151:E151"/>
    <mergeCell ref="D152:E152"/>
    <mergeCell ref="D148:E148"/>
    <mergeCell ref="D153:E153"/>
    <mergeCell ref="D154:E154"/>
    <mergeCell ref="D155:E155"/>
    <mergeCell ref="D156:E156"/>
    <mergeCell ref="D157:E157"/>
    <mergeCell ref="B168:C168"/>
    <mergeCell ref="D168:E168"/>
    <mergeCell ref="B173:C173"/>
    <mergeCell ref="B158:C158"/>
    <mergeCell ref="D158:E158"/>
    <mergeCell ref="B165:E165"/>
    <mergeCell ref="D161:E161"/>
    <mergeCell ref="D162:E162"/>
    <mergeCell ref="D163:E163"/>
    <mergeCell ref="D164:E164"/>
    <mergeCell ref="B172:C172"/>
    <mergeCell ref="D172:E172"/>
    <mergeCell ref="B170:C170"/>
    <mergeCell ref="D170:E170"/>
    <mergeCell ref="D173:E173"/>
    <mergeCell ref="B169:C1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2024-06-21T11:21:47Z</dcterms:modified>
</cp:coreProperties>
</file>