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4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накопления'!$A$4:$J$4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30" i="4" l="1"/>
  <c r="F144" i="4"/>
  <c r="F165" i="4"/>
  <c r="F173" i="4"/>
  <c r="F194" i="4"/>
  <c r="F214" i="4"/>
  <c r="F263" i="1" l="1"/>
  <c r="F242" i="1"/>
  <c r="F203" i="1"/>
  <c r="F193" i="1"/>
  <c r="F173" i="1"/>
  <c r="F158" i="1"/>
  <c r="F146" i="1"/>
  <c r="F112" i="4" l="1"/>
  <c r="F216" i="4" s="1"/>
  <c r="F185" i="4" l="1"/>
  <c r="F225" i="1" l="1"/>
  <c r="F264" i="1" s="1"/>
  <c r="G164" i="1" l="1"/>
  <c r="G165" i="1"/>
  <c r="G143" i="1"/>
  <c r="G144" i="1"/>
  <c r="G66" i="1"/>
  <c r="G145" i="1"/>
  <c r="G75" i="1"/>
  <c r="G74" i="1"/>
  <c r="G238" i="1"/>
  <c r="G239" i="1"/>
  <c r="G236" i="1"/>
  <c r="G237" i="1"/>
  <c r="G170" i="1"/>
  <c r="G167" i="1"/>
  <c r="G168" i="1"/>
  <c r="G172" i="1"/>
  <c r="G169" i="1"/>
  <c r="G171" i="1"/>
  <c r="G142" i="1"/>
  <c r="G141" i="1"/>
  <c r="G258" i="1"/>
  <c r="G259" i="1"/>
  <c r="G140" i="1"/>
  <c r="G53" i="1"/>
  <c r="G139" i="1"/>
  <c r="G132" i="1"/>
  <c r="G262" i="1"/>
  <c r="G261" i="1"/>
  <c r="G218" i="1"/>
  <c r="G128" i="1"/>
  <c r="G246" i="1"/>
  <c r="G260" i="1"/>
  <c r="G213" i="1"/>
  <c r="G216" i="1"/>
  <c r="G212" i="1"/>
  <c r="G220" i="1"/>
  <c r="G131" i="1"/>
  <c r="G130" i="1"/>
  <c r="G208" i="1"/>
  <c r="G133" i="1"/>
  <c r="G134" i="1"/>
  <c r="G135" i="1"/>
  <c r="G233" i="1"/>
  <c r="G116" i="1"/>
  <c r="G124" i="1"/>
  <c r="G138" i="1"/>
  <c r="G127" i="1"/>
  <c r="G129" i="1"/>
  <c r="G214" i="1"/>
  <c r="G221" i="1"/>
  <c r="G222" i="1"/>
  <c r="G163" i="1"/>
  <c r="G232" i="1"/>
  <c r="G123" i="1"/>
  <c r="G166" i="1"/>
  <c r="G224" i="1"/>
  <c r="G223" i="1"/>
  <c r="G215" i="1"/>
  <c r="G162" i="1"/>
  <c r="G231" i="1"/>
  <c r="G36" i="1"/>
  <c r="G136" i="1"/>
  <c r="G137" i="1"/>
  <c r="G219" i="1"/>
  <c r="G217" i="1"/>
  <c r="G173" i="1"/>
  <c r="G263" i="1"/>
  <c r="G242" i="1"/>
  <c r="G146" i="1"/>
  <c r="G203" i="1"/>
  <c r="G193" i="1"/>
  <c r="G158" i="1"/>
  <c r="G225" i="1"/>
  <c r="G110" i="4" l="1"/>
  <c r="G111" i="4"/>
  <c r="G99" i="4"/>
  <c r="G109" i="4"/>
  <c r="G172" i="4"/>
  <c r="G192" i="4"/>
  <c r="G193" i="4"/>
  <c r="G108" i="4"/>
  <c r="G137" i="4"/>
  <c r="G138" i="4"/>
  <c r="G139" i="4"/>
  <c r="G106" i="4"/>
  <c r="G107" i="4"/>
  <c r="G104" i="4"/>
  <c r="G105" i="4"/>
  <c r="G92" i="4"/>
  <c r="G96" i="4"/>
  <c r="G198" i="4"/>
  <c r="G200" i="4"/>
  <c r="G163" i="4"/>
  <c r="G184" i="4"/>
  <c r="G82" i="4"/>
  <c r="G103" i="4"/>
  <c r="G90" i="4"/>
  <c r="G102" i="4"/>
  <c r="G203" i="4"/>
  <c r="G213" i="4"/>
  <c r="G101" i="4"/>
  <c r="G125" i="4"/>
  <c r="G100" i="4"/>
  <c r="G112" i="4"/>
  <c r="G125" i="1"/>
  <c r="G126" i="1"/>
  <c r="G255" i="1"/>
  <c r="G248" i="1"/>
  <c r="G211" i="1"/>
  <c r="G210" i="1"/>
  <c r="G119" i="1"/>
  <c r="G207" i="1"/>
  <c r="G121" i="1"/>
  <c r="G120" i="1"/>
  <c r="G122" i="1"/>
  <c r="G155" i="1"/>
  <c r="G209" i="1"/>
  <c r="G52" i="1"/>
  <c r="G230" i="1"/>
  <c r="G109" i="1"/>
  <c r="G117" i="1"/>
  <c r="G118" i="1"/>
  <c r="G114" i="1"/>
  <c r="G115" i="1"/>
  <c r="G192" i="1"/>
  <c r="G188" i="1"/>
  <c r="G191" i="1"/>
  <c r="G187" i="1"/>
  <c r="G190" i="1"/>
  <c r="G186" i="1"/>
  <c r="G189" i="1"/>
  <c r="G185" i="1"/>
  <c r="G110" i="1"/>
  <c r="G112" i="1"/>
  <c r="G111" i="1"/>
  <c r="G113" i="1"/>
  <c r="G252" i="1"/>
  <c r="G251" i="1"/>
  <c r="G249" i="1"/>
  <c r="G59" i="1"/>
  <c r="G108" i="1"/>
  <c r="G105" i="1"/>
  <c r="G107" i="1"/>
  <c r="G104" i="1"/>
  <c r="G106" i="1"/>
  <c r="G101" i="1"/>
  <c r="G103" i="1"/>
  <c r="G100" i="1"/>
  <c r="G89" i="1"/>
  <c r="G102" i="1"/>
  <c r="G256" i="1"/>
  <c r="G257" i="1"/>
  <c r="G21" i="1"/>
  <c r="G88" i="1"/>
  <c r="G241" i="1" l="1"/>
  <c r="G247" i="1"/>
  <c r="G44" i="1"/>
  <c r="G99" i="1"/>
  <c r="G22" i="1"/>
  <c r="G254" i="1"/>
  <c r="G253" i="1"/>
  <c r="G250" i="1"/>
  <c r="G98" i="1"/>
  <c r="G90" i="1"/>
  <c r="G96" i="1"/>
  <c r="G95" i="1"/>
  <c r="G97" i="1"/>
  <c r="G16" i="1"/>
  <c r="G94" i="1"/>
  <c r="G83" i="1"/>
  <c r="G93" i="1"/>
  <c r="G235" i="1"/>
  <c r="G91" i="1"/>
  <c r="G92" i="1"/>
  <c r="G87" i="1"/>
  <c r="G6" i="1"/>
  <c r="G229" i="1" l="1"/>
  <c r="G234" i="1" l="1"/>
  <c r="G85" i="1"/>
  <c r="G84" i="1"/>
  <c r="G69" i="1"/>
  <c r="G65" i="1"/>
  <c r="G54" i="1"/>
  <c r="G29" i="1"/>
  <c r="G31" i="1"/>
  <c r="G34" i="1"/>
  <c r="G73" i="1"/>
  <c r="G72" i="1"/>
  <c r="G23" i="1"/>
  <c r="G68" i="1"/>
  <c r="G37" i="1"/>
  <c r="G32" i="1"/>
  <c r="G33" i="1"/>
  <c r="G45" i="1"/>
  <c r="G62" i="1"/>
  <c r="G61" i="1"/>
  <c r="G38" i="1"/>
  <c r="G56" i="1"/>
  <c r="G51" i="1"/>
  <c r="G18" i="1"/>
  <c r="G48" i="1"/>
  <c r="G80" i="1"/>
  <c r="G50" i="1"/>
  <c r="G35" i="1"/>
  <c r="G78" i="1"/>
  <c r="G17" i="1"/>
  <c r="G41" i="1"/>
  <c r="G46" i="1"/>
  <c r="G14" i="1"/>
  <c r="G27" i="1"/>
  <c r="G42" i="1"/>
  <c r="G55" i="1"/>
  <c r="G7" i="1"/>
  <c r="G70" i="1"/>
  <c r="G77" i="1"/>
  <c r="G10" i="1"/>
  <c r="G79" i="1"/>
  <c r="G12" i="1"/>
  <c r="G64" i="1"/>
  <c r="G76" i="1"/>
  <c r="G8" i="1"/>
  <c r="G43" i="1"/>
  <c r="G20" i="1"/>
  <c r="G63" i="1"/>
  <c r="G28" i="1"/>
  <c r="G71" i="1"/>
  <c r="G67" i="1"/>
  <c r="G82" i="1"/>
  <c r="G58" i="1"/>
  <c r="G15" i="1"/>
  <c r="G60" i="1"/>
  <c r="G9" i="1"/>
  <c r="G13" i="1"/>
  <c r="G57" i="1"/>
  <c r="G11" i="1"/>
  <c r="G49" i="1"/>
  <c r="G81" i="1"/>
  <c r="G25" i="1"/>
  <c r="G40" i="1"/>
  <c r="G19" i="1"/>
  <c r="G30" i="1"/>
  <c r="G24" i="1"/>
  <c r="G47" i="1"/>
  <c r="G26" i="1"/>
  <c r="G39" i="1"/>
  <c r="G86" i="1"/>
  <c r="G150" i="1"/>
  <c r="G151" i="1"/>
  <c r="G154" i="1"/>
  <c r="G157" i="1"/>
  <c r="G152" i="1"/>
  <c r="G153" i="1"/>
  <c r="G156" i="1"/>
  <c r="G5" i="1"/>
  <c r="G264" i="1"/>
  <c r="G199" i="1"/>
  <c r="G201" i="1"/>
  <c r="G200" i="1"/>
  <c r="G198" i="1"/>
  <c r="G197" i="1"/>
  <c r="G202" i="1"/>
  <c r="G162" i="4" l="1"/>
  <c r="G202" i="4"/>
  <c r="G201" i="4"/>
  <c r="G141" i="4"/>
  <c r="G144" i="4"/>
  <c r="G142" i="4"/>
  <c r="G143" i="4"/>
  <c r="G140" i="4"/>
  <c r="G73" i="4"/>
  <c r="G41" i="4"/>
  <c r="G98" i="4"/>
  <c r="G97" i="4"/>
  <c r="G136" i="4"/>
  <c r="G6" i="4"/>
  <c r="G27" i="4"/>
  <c r="G71" i="4"/>
  <c r="G134" i="4"/>
  <c r="G50" i="4"/>
  <c r="G31" i="4"/>
  <c r="G160" i="4"/>
  <c r="G206" i="4"/>
  <c r="G60" i="4"/>
  <c r="G40" i="4"/>
  <c r="G52" i="4"/>
  <c r="G91" i="4"/>
  <c r="G214" i="4"/>
  <c r="G16" i="4"/>
  <c r="G124" i="4"/>
  <c r="G19" i="4"/>
  <c r="G88" i="4"/>
  <c r="G66" i="4"/>
  <c r="G171" i="4"/>
  <c r="G62" i="4"/>
  <c r="G207" i="4"/>
  <c r="G55" i="4"/>
  <c r="G78" i="4"/>
  <c r="G120" i="4"/>
  <c r="G39" i="4"/>
  <c r="G80" i="4"/>
  <c r="G81" i="4"/>
  <c r="G18" i="4"/>
  <c r="G32" i="4"/>
  <c r="G165" i="4"/>
  <c r="G37" i="4"/>
  <c r="G84" i="4"/>
  <c r="G209" i="4"/>
  <c r="G35" i="4"/>
  <c r="G51" i="4"/>
  <c r="G36" i="4"/>
  <c r="G189" i="4"/>
  <c r="G183" i="4"/>
  <c r="G69" i="4"/>
  <c r="G159" i="4"/>
  <c r="G129" i="4"/>
  <c r="G212" i="4"/>
  <c r="G149" i="4"/>
  <c r="G21" i="4"/>
  <c r="G30" i="4"/>
  <c r="G94" i="4"/>
  <c r="G83" i="4"/>
  <c r="G173" i="4"/>
  <c r="G25" i="4"/>
  <c r="G20" i="4"/>
  <c r="G158" i="4"/>
  <c r="G93" i="4"/>
  <c r="G7" i="4"/>
  <c r="G130" i="4"/>
  <c r="G118" i="4"/>
  <c r="G12" i="4"/>
  <c r="G65" i="4"/>
  <c r="G182" i="4"/>
  <c r="G17" i="4"/>
  <c r="G157" i="4"/>
  <c r="G179" i="4"/>
  <c r="G208" i="4"/>
  <c r="G199" i="4"/>
  <c r="G14" i="4"/>
  <c r="G59" i="4"/>
  <c r="G11" i="4"/>
  <c r="G216" i="4"/>
  <c r="G85" i="4"/>
  <c r="G210" i="4"/>
  <c r="G126" i="4"/>
  <c r="G68" i="4"/>
  <c r="G42" i="4"/>
  <c r="G185" i="4"/>
  <c r="G15" i="4"/>
  <c r="G63" i="4"/>
  <c r="G57" i="4"/>
  <c r="G61" i="4"/>
  <c r="G161" i="4"/>
  <c r="G56" i="4"/>
  <c r="G44" i="4"/>
  <c r="G123" i="4"/>
  <c r="G170" i="4"/>
  <c r="G53" i="4"/>
  <c r="G121" i="4"/>
  <c r="G119" i="4"/>
  <c r="G211" i="4"/>
  <c r="G89" i="4"/>
  <c r="G116" i="4"/>
  <c r="G5" i="4"/>
  <c r="G77" i="4"/>
  <c r="G76" i="4"/>
  <c r="G72" i="4"/>
  <c r="G23" i="4"/>
  <c r="G28" i="4"/>
  <c r="G117" i="4"/>
  <c r="G180" i="4"/>
  <c r="G38" i="4"/>
  <c r="G54" i="4"/>
  <c r="G74" i="4"/>
  <c r="G64" i="4"/>
  <c r="G87" i="4"/>
  <c r="G26" i="4"/>
  <c r="G178" i="4"/>
  <c r="G135" i="4"/>
  <c r="G204" i="4"/>
  <c r="G181" i="4"/>
  <c r="G58" i="4"/>
  <c r="G24" i="4"/>
  <c r="G43" i="4"/>
  <c r="G33" i="4"/>
  <c r="G34" i="4"/>
  <c r="G190" i="4"/>
  <c r="G46" i="4"/>
  <c r="G191" i="4"/>
  <c r="G8" i="4"/>
  <c r="G75" i="4"/>
  <c r="G10" i="4"/>
  <c r="G148" i="4"/>
  <c r="G95" i="4"/>
  <c r="G127" i="4"/>
  <c r="G164" i="4"/>
  <c r="G13" i="4"/>
  <c r="G9" i="4"/>
  <c r="G49" i="4"/>
  <c r="G86" i="4"/>
  <c r="G47" i="4"/>
  <c r="G122" i="4"/>
  <c r="G48" i="4"/>
  <c r="G67" i="4"/>
  <c r="G79" i="4"/>
  <c r="G70" i="4"/>
  <c r="G205" i="4"/>
  <c r="G194" i="4"/>
  <c r="G22" i="4"/>
  <c r="G29" i="4"/>
  <c r="G177" i="4"/>
  <c r="G45" i="4"/>
  <c r="G169" i="4"/>
</calcChain>
</file>

<file path=xl/sharedStrings.xml><?xml version="1.0" encoding="utf-8"?>
<sst xmlns="http://schemas.openxmlformats.org/spreadsheetml/2006/main" count="1524" uniqueCount="687">
  <si>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</si>
  <si>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</si>
  <si>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</si>
  <si>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</si>
  <si>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</si>
  <si>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</si>
  <si>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</si>
  <si>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</si>
  <si>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</si>
  <si>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</si>
  <si>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</si>
  <si>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</si>
  <si>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</si>
  <si>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</si>
  <si>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</si>
  <si>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</si>
  <si>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</si>
  <si>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</si>
  <si>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</si>
  <si>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</si>
  <si>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</si>
  <si>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</si>
  <si>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</si>
  <si>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</si>
  <si>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</si>
  <si>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</si>
  <si>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</si>
  <si>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</si>
  <si>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</si>
  <si>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</si>
  <si>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</si>
  <si>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</si>
  <si>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</si>
  <si>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</si>
  <si>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</si>
  <si>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29006RMFS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</si>
  <si>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</si>
  <si>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</si>
  <si>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</si>
  <si>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</si>
  <si>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</si>
  <si>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</si>
  <si>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</si>
  <si>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</si>
  <si>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</si>
  <si>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</si>
  <si>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</si>
  <si>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</si>
  <si>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</si>
  <si>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</si>
  <si>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RU000A0ZYUW3</t>
  </si>
  <si>
    <t>RU000A101137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</si>
  <si>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</si>
  <si>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</si>
  <si>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</si>
  <si>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</si>
  <si>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</si>
  <si>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</si>
  <si>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</si>
  <si>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</si>
  <si>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</si>
  <si>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RU000A101ZH4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</si>
  <si>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</si>
  <si>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</si>
  <si>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</si>
  <si>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</si>
  <si>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</si>
  <si>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</si>
  <si>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</si>
  <si>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RU000A0ZYT40</t>
  </si>
  <si>
    <t>RU000A0ZYVU5</t>
  </si>
  <si>
    <t>RU000A0JV1X3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</si>
  <si>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</si>
  <si>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</si>
  <si>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</si>
  <si>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</si>
  <si>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</si>
  <si>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</si>
  <si>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</si>
  <si>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</si>
  <si>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</si>
  <si>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</si>
  <si>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</si>
  <si>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</si>
  <si>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</si>
  <si>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</si>
  <si>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</si>
  <si>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</si>
  <si>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</si>
  <si>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</si>
  <si>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</si>
  <si>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</si>
  <si>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</si>
  <si>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</si>
  <si>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</si>
  <si>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</si>
  <si>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</si>
  <si>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</si>
  <si>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</si>
  <si>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</si>
  <si>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</si>
  <si>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</si>
  <si>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</si>
  <si>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</si>
  <si>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</si>
  <si>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</si>
  <si>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</si>
  <si>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</si>
  <si>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</si>
  <si>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</si>
  <si>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</si>
  <si>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</si>
  <si>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</si>
  <si>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</si>
  <si>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</si>
  <si>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Акционерное общество Холдинговая компания "Новотранс"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</si>
  <si>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</si>
  <si>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</si>
  <si>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</si>
  <si>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</si>
  <si>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</si>
  <si>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</si>
  <si>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</si>
  <si>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</si>
  <si>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</si>
  <si>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</si>
  <si>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</si>
  <si>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</si>
  <si>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</si>
  <si>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</si>
  <si>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</si>
  <si>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</si>
  <si>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</si>
  <si>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</si>
  <si>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</si>
  <si>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</si>
  <si>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</si>
  <si>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</si>
  <si>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</si>
  <si>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</si>
  <si>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</si>
  <si>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</si>
  <si>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</si>
  <si>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</si>
  <si>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</si>
  <si>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</si>
  <si>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</si>
  <si>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</si>
  <si>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</si>
  <si>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</si>
  <si>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</si>
  <si>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</si>
  <si>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</si>
  <si>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</si>
  <si>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</si>
  <si>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</si>
  <si>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</si>
  <si>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</si>
  <si>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</si>
  <si>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</si>
  <si>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</si>
  <si>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</si>
  <si>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"Транснефть"</t>
  </si>
  <si>
    <t>1027700049486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</si>
  <si>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</si>
  <si>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</si>
  <si>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</si>
  <si>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</si>
  <si>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</si>
  <si>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</si>
  <si>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</si>
  <si>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</si>
  <si>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</si>
  <si>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</si>
  <si>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</si>
  <si>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</si>
  <si>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</si>
  <si>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</si>
  <si>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</si>
  <si>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</si>
  <si>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</si>
  <si>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</si>
  <si>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</si>
  <si>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</si>
  <si>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</si>
  <si>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</si>
  <si>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</si>
  <si>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"ДОМ.РФ" 4B02-05-00739-A-001P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</si>
  <si>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</si>
  <si>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</si>
  <si>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</si>
  <si>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"Почта России" 4B02-10-16643-A-001P</t>
  </si>
  <si>
    <t>облигации АО "Росагролизинг" 4-01-05886-A-001P</t>
  </si>
  <si>
    <t>облигации АО "Россельхозбанк" 4B020903349B</t>
  </si>
  <si>
    <t>облигации АО ХК "Новотранс" 4B02-01-12414-F-001P</t>
  </si>
  <si>
    <t>облигации Банк "ВБРР" (АО) 4B02-05-03287-B-001P</t>
  </si>
  <si>
    <t>облигации ОАО "РЖД" 4-23-65045-D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</si>
  <si>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</si>
  <si>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</si>
  <si>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</si>
  <si>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</si>
  <si>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</si>
  <si>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</si>
  <si>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</si>
  <si>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4B02-02-36400-R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</si>
  <si>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</si>
  <si>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</si>
  <si>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</si>
  <si>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</si>
  <si>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</si>
  <si>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</si>
  <si>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</si>
  <si>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</si>
  <si>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</si>
  <si>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</si>
  <si>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"Газпром нефть" 4B02-01-00146-A-003P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</si>
  <si>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</si>
  <si>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</si>
  <si>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</si>
  <si>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4B02-03-00122-A</t>
  </si>
  <si>
    <t>облигации ПАО "НК "Роснефть" 4B02-04-00122-A-002P</t>
  </si>
  <si>
    <t>облигации ПАО "НК "Роснефть" 4B02-05-00122-A-002P</t>
  </si>
  <si>
    <t>облигации ПАО "НК "Роснефть" 4B02-09-00122-A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</si>
  <si>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</si>
  <si>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</si>
  <si>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</si>
  <si>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</si>
  <si>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</si>
  <si>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</si>
  <si>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4B02-12-01669-A-001P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</si>
  <si>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</si>
  <si>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</si>
  <si>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</si>
  <si>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</si>
  <si>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</si>
  <si>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привилегированные ПАО "Сургутнефтегаз" 2-01-00155-A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</si>
  <si>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</si>
  <si>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</si>
  <si>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</si>
  <si>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государственные ЦБ субъектов РФ RU35003SVS0</t>
  </si>
  <si>
    <t>облигации АО "ДОМ.РФ" 4-30-00739-A</t>
  </si>
  <si>
    <t>облигации ООО "ГАЗПРОМ КАПИТАЛ" 4B02-01-36400-R</t>
  </si>
  <si>
    <t>облигации ООО "ГАЗПРОМ КАПИТАЛ" 4B02-04-36400-R</t>
  </si>
  <si>
    <t>облигации ПАО "БЕЛУГА ГРУПП" 4B02-01-55052-E-002P</t>
  </si>
  <si>
    <t>RU000A102A15</t>
  </si>
  <si>
    <t>RU000A0JWZ77</t>
  </si>
  <si>
    <t>RU000A0JX0Z8</t>
  </si>
  <si>
    <t>RU000A0JUKX4</t>
  </si>
  <si>
    <t>RU000A0ZYUV5</t>
  </si>
  <si>
    <t>RU000A0ZYV04</t>
  </si>
  <si>
    <t>RU000A1015E0</t>
  </si>
  <si>
    <t>RU000A101MG4</t>
  </si>
  <si>
    <t>RU0009029524</t>
  </si>
  <si>
    <t>Комитет финансов Санкт-Петербурга</t>
  </si>
  <si>
    <t>1027810256352</t>
  </si>
  <si>
    <t>Министерство финансов Свердловской области</t>
  </si>
  <si>
    <t>1026605256589</t>
  </si>
  <si>
    <t>Публичное акционерное общество "Белуга Групп"</t>
  </si>
  <si>
    <t>1047796969450</t>
  </si>
  <si>
    <t>1087760000019</t>
  </si>
  <si>
    <t>Публичное акционерное общество "Сургутнефтегаз"</t>
  </si>
  <si>
    <t>1028600584540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</si>
  <si>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</si>
  <si>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</si>
  <si>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</si>
  <si>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</si>
  <si>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</si>
  <si>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</si>
  <si>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</si>
  <si>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</si>
  <si>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</si>
  <si>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</si>
  <si>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</si>
  <si>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</si>
  <si>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</si>
  <si>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</si>
  <si>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</si>
  <si>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</si>
  <si>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</si>
  <si>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</si>
  <si>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</si>
  <si>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</si>
  <si>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</si>
  <si>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</si>
  <si>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</si>
  <si>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</si>
  <si>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</si>
  <si>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</si>
  <si>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</si>
  <si>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</si>
  <si>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</si>
  <si>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</si>
  <si>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</si>
  <si>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</si>
  <si>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</si>
  <si>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</si>
  <si>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</si>
  <si>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</si>
  <si>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</si>
  <si>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</si>
  <si>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</si>
  <si>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</si>
  <si>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</si>
  <si>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</si>
  <si>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</si>
  <si>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</si>
  <si>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</si>
  <si>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RU000A0JV219</t>
  </si>
  <si>
    <t>RU000A0JVWB3</t>
  </si>
  <si>
    <t>RU000A0ZYWY5</t>
  </si>
  <si>
    <t>RU000A0JWTN2</t>
  </si>
  <si>
    <t>RU000A100SZ3</t>
  </si>
  <si>
    <t>RU000A0JXS59</t>
  </si>
  <si>
    <t>RU000A101LX1</t>
  </si>
  <si>
    <t>RU000A0JXPN8</t>
  </si>
  <si>
    <t>RU000A0JWST1</t>
  </si>
  <si>
    <t>RU000A0JQRD9</t>
  </si>
  <si>
    <t>RU000A101LJ0</t>
  </si>
  <si>
    <t>RU000A0JXE06</t>
  </si>
  <si>
    <t>RU000A0ZYU05</t>
  </si>
  <si>
    <t>RU000A0ZYJ91</t>
  </si>
  <si>
    <t>RU000A1009Z8</t>
  </si>
  <si>
    <t>RU000A101012</t>
  </si>
  <si>
    <t>RU000A1004W6</t>
  </si>
  <si>
    <t>RU000A0ZZES2</t>
  </si>
  <si>
    <t>RU000A100XC2</t>
  </si>
  <si>
    <t>RU000A102QP4</t>
  </si>
  <si>
    <t>облигации ПАО "Полюс" 4B02-01-55192-E-001P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</si>
  <si>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</si>
  <si>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</si>
  <si>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</si>
  <si>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RU000A0ZYDD9</t>
  </si>
  <si>
    <t>RU000A101EF3</t>
  </si>
  <si>
    <t>облигации ПАО "Транснефть" 4B02-08-00206-A-001P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</si>
  <si>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</si>
  <si>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</si>
  <si>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</si>
  <si>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</si>
  <si>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</si>
  <si>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</si>
  <si>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</si>
  <si>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</si>
  <si>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</si>
  <si>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</si>
  <si>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</si>
  <si>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</si>
  <si>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</si>
  <si>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</si>
  <si>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</si>
  <si>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</si>
  <si>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</si>
  <si>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</si>
  <si>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</si>
  <si>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</si>
  <si>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</si>
  <si>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</si>
  <si>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</si>
  <si>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</si>
  <si>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</si>
  <si>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</si>
  <si>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</si>
  <si>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</si>
  <si>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</si>
  <si>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</si>
  <si>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</si>
  <si>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</si>
  <si>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</si>
  <si>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</si>
  <si>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</si>
  <si>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</si>
  <si>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</si>
  <si>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RU000A0JNAA8</t>
  </si>
  <si>
    <t>акции обыкновенные ПАО "Полюс" 1-01-55192-E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</si>
  <si>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</si>
  <si>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</si>
  <si>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</si>
  <si>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</si>
  <si>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</si>
  <si>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облигации ПАО "МТС" 4B02-20-04715-A-001P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</si>
  <si>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</si>
  <si>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</si>
  <si>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</si>
  <si>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</si>
  <si>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</si>
  <si>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</si>
  <si>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</si>
  <si>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</si>
  <si>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облигации ПАО "Группа ЛСР" 4B02-05-55234-E-001P</t>
  </si>
  <si>
    <t>RU000A102T63</t>
  </si>
  <si>
    <t>RU000A100ZL8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</si>
  <si>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</si>
  <si>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</si>
  <si>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</si>
  <si>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</si>
  <si>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</si>
  <si>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</si>
  <si>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</si>
  <si>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</si>
  <si>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</si>
  <si>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</si>
  <si>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</si>
  <si>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</si>
  <si>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</si>
  <si>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RU000A104JQ3</t>
  </si>
  <si>
    <t>облигации ПАО "ГК "САМОЛЕТ" 4B02-11-16493-A-001P</t>
  </si>
  <si>
    <t>публичное акционерное общество "ГРУППА КОМПАНИЙ "САМОЛЕТ"</t>
  </si>
  <si>
    <t>1187746590283</t>
  </si>
  <si>
    <t>RU000A0JXN05</t>
  </si>
  <si>
    <t>облигации ОАО "РЖД" 4B02-01-65045-D-001P</t>
  </si>
  <si>
    <t>RU000A1055Q0</t>
  </si>
  <si>
    <t>облигации АО "ДОМ.РФ" 4B02-12-00739-A-001P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</si>
  <si>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</si>
  <si>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</si>
  <si>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</si>
  <si>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</si>
  <si>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</si>
  <si>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</si>
  <si>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</si>
  <si>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</si>
  <si>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</si>
  <si>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облигации ПАО Сбербанк 4B02-500-01481-B-001P</t>
  </si>
  <si>
    <t>RU000A103WV8</t>
  </si>
  <si>
    <t>RU000A105GE2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</si>
  <si>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</si>
  <si>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</si>
  <si>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</si>
  <si>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</si>
  <si>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облигации ПАО "Альфа-Банк" 4B02-18-01326-B-002P</t>
  </si>
  <si>
    <t>1027700067328</t>
  </si>
  <si>
    <t>Акционерное общество "Альфа-Банк"</t>
  </si>
  <si>
    <t>государственные ЦБ субъектов РФ RU34013MOO0</t>
  </si>
  <si>
    <t>облигации ООО "ИКС 5 ФИНАНС" 4B02-02-36241-R-002P</t>
  </si>
  <si>
    <t>RU000A105JP2</t>
  </si>
  <si>
    <t>RU000A105JU2</t>
  </si>
  <si>
    <t>облигации  ВЭБ.РФ 4B02-439-00004-T-001P</t>
  </si>
  <si>
    <t>RU000A105KP0</t>
  </si>
  <si>
    <t>облигации ПАО "Газпром нефть" 4B02-05-00146-A-003P</t>
  </si>
  <si>
    <t>облигации ПАО "РусГидро" 4B02-08-55038-E-001P</t>
  </si>
  <si>
    <t>RU000A105MW2</t>
  </si>
  <si>
    <t>облигации ПАО "РОССЕТИ" 4B02-07-65018-D-001P</t>
  </si>
  <si>
    <t>RU000A105PH6</t>
  </si>
  <si>
    <t>RU000A101988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</si>
  <si>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</si>
  <si>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</si>
  <si>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</si>
  <si>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</si>
  <si>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</si>
  <si>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</si>
  <si>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</si>
  <si>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</si>
  <si>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</si>
  <si>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</si>
  <si>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</si>
  <si>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</si>
  <si>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</si>
  <si>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</si>
  <si>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</si>
  <si>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</si>
  <si>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RU000A105ZP8</t>
  </si>
  <si>
    <t>облигации ПАО "МТС" 4B02-24-04715-A-001P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</si>
  <si>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</si>
  <si>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</si>
  <si>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</si>
  <si>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</si>
  <si>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</si>
  <si>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</si>
  <si>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</si>
  <si>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</si>
  <si>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</si>
  <si>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</si>
  <si>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</si>
  <si>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</si>
  <si>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RU000A106938</t>
  </si>
  <si>
    <t>облигации ПАО "НОВАТЭК" 4B02-01-00268-E-001P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</si>
  <si>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</si>
  <si>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</si>
  <si>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</si>
  <si>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</si>
  <si>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</si>
  <si>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</si>
  <si>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</si>
  <si>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</si>
  <si>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</si>
  <si>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</si>
  <si>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</si>
  <si>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</si>
  <si>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</si>
  <si>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</si>
  <si>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</si>
  <si>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</si>
  <si>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</si>
  <si>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облигации ООО "Газпром капитал" 4B02-07-36400-R-001P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</si>
  <si>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</si>
  <si>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</si>
  <si>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</si>
  <si>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</si>
  <si>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</si>
  <si>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</si>
  <si>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</si>
  <si>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</si>
  <si>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</si>
  <si>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</si>
  <si>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</si>
  <si>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</si>
  <si>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</si>
  <si>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</si>
  <si>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погашение номинала облигаций ПАО "ЯТЭК" 4B02-01-20510-F-001P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</si>
  <si>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</si>
  <si>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</si>
  <si>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</si>
  <si>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</si>
  <si>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</si>
  <si>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</si>
  <si>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</si>
  <si>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</si>
  <si>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</si>
  <si>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</si>
  <si>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</si>
  <si>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</si>
  <si>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</si>
  <si>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АО "Россельхозбанк"</t>
  </si>
  <si>
    <t>42005810000037577626</t>
  </si>
  <si>
    <t>42005810338000000403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</si>
  <si>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</si>
  <si>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</si>
  <si>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</si>
  <si>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</si>
  <si>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</si>
  <si>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RU0009091573</t>
  </si>
  <si>
    <t>Публичное акционерное общество «Транснефть»</t>
  </si>
  <si>
    <t>акции привилегированные ПАО "Транснефть" 2-01-00206-А</t>
  </si>
  <si>
    <t>ПАО "РусГидро"</t>
  </si>
  <si>
    <t>положительная переоценка по сделкам Т+ (покупка облигаций  26243RMFS)</t>
  </si>
  <si>
    <t>RU000A107RZ0</t>
  </si>
  <si>
    <t>облигации ПАО "ГК "САМОЛЕТ" 4B02-13-16493-A-001P</t>
  </si>
  <si>
    <t>RU000A107SM6</t>
  </si>
  <si>
    <t>облигации ПАО АФК "Система" 4B02-28-01669-A-001P</t>
  </si>
  <si>
    <t>42005810500000000985</t>
  </si>
  <si>
    <t>42005810100075277626</t>
  </si>
  <si>
    <t>ВЭБ.РФ</t>
  </si>
  <si>
    <t>оплата комиссий по сделкам Т+  (продажа облигаций 25072RMFS)</t>
  </si>
  <si>
    <t>RU000A107TH4</t>
  </si>
  <si>
    <t>облигации ПАО "Альфа-Банк" 4B02-26-01326-B-002P</t>
  </si>
  <si>
    <t>RU000A100WA9</t>
  </si>
  <si>
    <t>RU000A1083A6</t>
  </si>
  <si>
    <t>облигации ПАО "ГМК "Норильский никель" 4B02-07-40155-F-001P</t>
  </si>
  <si>
    <t>RU000A1083W0</t>
  </si>
  <si>
    <t>облигации ПАО "МТС" 4B02-05-04715-A-002P</t>
  </si>
  <si>
    <t>АО «Банк ДОМ. РФ»</t>
  </si>
  <si>
    <t>начисление дивидендов (акции обыкновенные ПАО Новатэк 1-02-00268-E)</t>
  </si>
  <si>
    <t>RU000A107UA7</t>
  </si>
  <si>
    <t>«Газпромбанк» (Акционерное общество)</t>
  </si>
  <si>
    <t>1027700167110</t>
  </si>
  <si>
    <t>облигации Банк ГПБ (АО) 4B02-03-00354-B-005P</t>
  </si>
  <si>
    <t>RU000A1084B2</t>
  </si>
  <si>
    <t>1027804904445</t>
  </si>
  <si>
    <t>Общество с ограниченной ответственностью "Сэтл Групп"</t>
  </si>
  <si>
    <t>облигации ООО "Сэтл Групп" 4B02-03-36160-R-002P</t>
  </si>
  <si>
    <t>акции привилегированные ПАО «Транснефть» 2-01-00206-A</t>
  </si>
  <si>
    <t>RU000A1085D5</t>
  </si>
  <si>
    <t>облигации ПАО "РОСТЕЛЕКОМ" 4B02-14-00124-A-002P</t>
  </si>
  <si>
    <t>RU000A0ZZ1N0</t>
  </si>
  <si>
    <t>облигации АО "ДОМ.РФ" 4B02-03-00739-A-001P</t>
  </si>
  <si>
    <t>42005810226800000367</t>
  </si>
  <si>
    <t>оплата комиссий по сделкам Т+  (покупка облигаций 4B02-10-03349-B-002P)</t>
  </si>
  <si>
    <t>RU000A1082Y8</t>
  </si>
  <si>
    <t>облигации АО "СТМ" 4B02-04-55323-E-001P</t>
  </si>
  <si>
    <t>1076672030820</t>
  </si>
  <si>
    <t>RU000A1089J4</t>
  </si>
  <si>
    <t>облигации АО "Селектел" 4B02-04-00575-R-001P</t>
  </si>
  <si>
    <t>акционерное общество "Синара - Транспортные Машины"</t>
  </si>
  <si>
    <t>акционерное общество "Селектел"</t>
  </si>
  <si>
    <t>1089847357126</t>
  </si>
  <si>
    <t>RU000A0JRH43</t>
  </si>
  <si>
    <t>Публичное акционерное общество "МТС-Банк"</t>
  </si>
  <si>
    <t>акции обыкновенные ПАО «МТС-Банк» 10102268B</t>
  </si>
  <si>
    <t>1027739053704</t>
  </si>
  <si>
    <t>42005810626800000365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</si>
  <si>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</si>
  <si>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</si>
  <si>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</si>
  <si>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</si>
  <si>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</si>
  <si>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</si>
  <si>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</si>
  <si>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</si>
  <si>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</si>
  <si>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</si>
  <si>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42004810900002276493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</si>
  <si>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</si>
  <si>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</si>
  <si>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</si>
  <si>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RU000A106Z61</t>
  </si>
  <si>
    <t>облигации федерального займа РФ 29025RMFS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</si>
  <si>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</si>
  <si>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</si>
  <si>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</si>
  <si>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</si>
  <si>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</si>
  <si>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</si>
  <si>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</si>
  <si>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</si>
  <si>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</si>
  <si>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</si>
  <si>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</si>
  <si>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</si>
  <si>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RU000A0DQZE3</t>
  </si>
  <si>
    <t>RU000A0JP5V6</t>
  </si>
  <si>
    <t>акции обыкновенные ПАО АФК «Система»  1-05-01669-A</t>
  </si>
  <si>
    <t>Публичное акционерное общество Акционерная финансовая корпорация «Система»</t>
  </si>
  <si>
    <t>1027739609391</t>
  </si>
  <si>
    <t>акции обыкновенные Банк «ВТБ» (ПАО) 10401000B</t>
  </si>
  <si>
    <t xml:space="preserve"> Банк ВТБ (публичное акционерное общество)</t>
  </si>
  <si>
    <t>42004810800002376493</t>
  </si>
  <si>
    <t>RU000A0JVW48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</si>
  <si>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</si>
  <si>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</si>
  <si>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</si>
  <si>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</si>
  <si>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</si>
  <si>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</si>
  <si>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</si>
  <si>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</si>
  <si>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</si>
  <si>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RU000A1075E4</t>
  </si>
  <si>
    <t>облигации ПАО "МТС" 4B02-01-04715-A-002P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</si>
  <si>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</si>
  <si>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</si>
  <si>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</si>
  <si>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42003810843240000104</t>
  </si>
  <si>
    <t>40701810100022780688</t>
  </si>
  <si>
    <t>RU000A109528</t>
  </si>
  <si>
    <t>облигации ПАО "РОССЕТИ" 4B02-13-65018-D-001P</t>
  </si>
  <si>
    <t>RU000A1095L7</t>
  </si>
  <si>
    <t>облигации ПАО "ГК "САМОЛЕТ" 4B02-14-16493-A-001P</t>
  </si>
  <si>
    <t>RU000A0JTK38</t>
  </si>
  <si>
    <t>RU000A0JV4Q1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</si>
  <si>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</si>
  <si>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</si>
  <si>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</si>
  <si>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</si>
  <si>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</si>
  <si>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</si>
  <si>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</si>
  <si>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</si>
  <si>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</si>
  <si>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</si>
  <si>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</si>
  <si>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</si>
  <si>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</si>
  <si>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</si>
  <si>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42003810200001376493</t>
  </si>
  <si>
    <t>42004810600002576493</t>
  </si>
  <si>
    <t>42004810500002676493</t>
  </si>
  <si>
    <t>42003810712240000005</t>
  </si>
  <si>
    <t>33-НПФ от 07.06.2024</t>
  </si>
  <si>
    <t>оплата комиссий по сделкам Т+ (продажа облигаций АО "ХК "Металлоинвест"  4B02-04-25642-H)</t>
  </si>
  <si>
    <t>Состав инвестиционного портфеля фонда по обязательному пенсионному страхованию на 30.09.2024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</si>
  <si>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</si>
  <si>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</si>
  <si>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</si>
  <si>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</si>
  <si>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</si>
  <si>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</si>
  <si>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</si>
  <si>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облигации ПАО "ФосАгро" 4B02-04-06556-A-001P</t>
  </si>
  <si>
    <t>Публичное акционерное общество «ФосАгро»</t>
  </si>
  <si>
    <t>42003810400480035361</t>
  </si>
  <si>
    <t>42003810000480084301</t>
  </si>
  <si>
    <t>42003810800003974785</t>
  </si>
  <si>
    <t>42003810900003874785</t>
  </si>
  <si>
    <t>42003810000003774785</t>
  </si>
  <si>
    <t>42003810800480045359</t>
  </si>
  <si>
    <t>RU000A106E90</t>
  </si>
  <si>
    <t>RU000A1028E3</t>
  </si>
  <si>
    <t xml:space="preserve">начисленный процентный доход по подтверждению №40 от 19.09.2024 к Генеральному соглашению №М61-4785/2016 от 15.02.2016 о порядке поддержания МНО на счетах </t>
  </si>
  <si>
    <t>Состав средств пенсионных резервов фонда на 30.09.2024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</si>
  <si>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</si>
  <si>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</si>
  <si>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</si>
  <si>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</si>
  <si>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>42004810312240000093</t>
  </si>
  <si>
    <t>42004810400002776493</t>
  </si>
  <si>
    <t>RU000A108EH4</t>
  </si>
  <si>
    <t>RU000A105L19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</si>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</sst>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abSelected="1" zoomScale="80" zoomScaleNormal="80" workbookViewId="0">
      <selection activeCell="I16" sqref="I16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22.7109375" style="3" customWidth="1"/>
    <col min="9" max="9" width="13.85546875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6" t="s">
        <v>657</v>
      </c>
      <c r="B1" s="157"/>
      <c r="C1" s="157"/>
      <c r="D1" s="157"/>
      <c r="E1" s="157"/>
      <c r="F1" s="157"/>
      <c r="G1" s="157"/>
    </row>
    <row r="2" spans="1:8" ht="18.75" x14ac:dyDescent="0.3">
      <c r="A2" s="4"/>
      <c r="B2" s="4"/>
      <c r="C2" s="4"/>
    </row>
    <row r="3" spans="1:8" x14ac:dyDescent="0.25">
      <c r="A3" s="3" t="s">
        <v>271</v>
      </c>
    </row>
    <row r="4" spans="1:8" ht="30" x14ac:dyDescent="0.25">
      <c r="A4" s="25" t="s">
        <v>0</v>
      </c>
      <c r="B4" s="25" t="s">
        <v>20</v>
      </c>
      <c r="C4" s="25" t="s">
        <v>1</v>
      </c>
      <c r="D4" s="25" t="s">
        <v>22</v>
      </c>
      <c r="E4" s="25" t="s">
        <v>10</v>
      </c>
      <c r="F4" s="25" t="s">
        <v>6</v>
      </c>
      <c r="G4" s="25" t="s">
        <v>2</v>
      </c>
    </row>
    <row r="5" spans="1:8" ht="30" x14ac:dyDescent="0.25">
      <c r="A5" s="25" t="s">
        <v>196</v>
      </c>
      <c r="B5" s="25" t="s">
        <v>119</v>
      </c>
      <c r="C5" s="25" t="s">
        <v>120</v>
      </c>
      <c r="D5" s="25" t="s">
        <v>316</v>
      </c>
      <c r="E5" s="39">
        <v>5718</v>
      </c>
      <c r="F5" s="7">
        <v>5664936.96</v>
      </c>
      <c r="G5" s="8">
        <f t="shared" ref="G5:G36" si="0">F5/$F$264</f>
        <v>9.9373551188091172E-4</v>
      </c>
      <c r="H5" s="106"/>
    </row>
    <row r="6" spans="1:8" x14ac:dyDescent="0.25">
      <c r="A6" s="99" t="s">
        <v>374</v>
      </c>
      <c r="B6" s="99" t="s">
        <v>95</v>
      </c>
      <c r="C6" s="99" t="s">
        <v>96</v>
      </c>
      <c r="D6" s="99" t="s">
        <v>375</v>
      </c>
      <c r="E6" s="39">
        <v>10000</v>
      </c>
      <c r="F6" s="7">
        <v>8305200</v>
      </c>
      <c r="G6" s="8">
        <f t="shared" si="0"/>
        <v>1.4568868517953197E-3</v>
      </c>
      <c r="H6" s="106"/>
    </row>
    <row r="7" spans="1:8" x14ac:dyDescent="0.25">
      <c r="A7" s="121" t="s">
        <v>266</v>
      </c>
      <c r="B7" s="121" t="s">
        <v>176</v>
      </c>
      <c r="C7" s="9" t="s">
        <v>177</v>
      </c>
      <c r="D7" s="121" t="s">
        <v>47</v>
      </c>
      <c r="E7" s="39">
        <v>4000</v>
      </c>
      <c r="F7" s="7">
        <v>3882960</v>
      </c>
      <c r="G7" s="8">
        <f t="shared" si="0"/>
        <v>6.8114354501362456E-4</v>
      </c>
      <c r="H7" s="106"/>
    </row>
    <row r="8" spans="1:8" x14ac:dyDescent="0.25">
      <c r="A8" s="76" t="s">
        <v>335</v>
      </c>
      <c r="B8" s="76" t="s">
        <v>176</v>
      </c>
      <c r="C8" s="9" t="s">
        <v>177</v>
      </c>
      <c r="D8" s="76" t="s">
        <v>336</v>
      </c>
      <c r="E8" s="39">
        <v>986</v>
      </c>
      <c r="F8" s="7">
        <v>984057.58</v>
      </c>
      <c r="G8" s="8">
        <f t="shared" si="0"/>
        <v>1.7262203796555422E-4</v>
      </c>
      <c r="H8" s="106"/>
    </row>
    <row r="9" spans="1:8" x14ac:dyDescent="0.25">
      <c r="A9" s="99" t="s">
        <v>265</v>
      </c>
      <c r="B9" s="99" t="s">
        <v>176</v>
      </c>
      <c r="C9" s="121" t="s">
        <v>177</v>
      </c>
      <c r="D9" s="99" t="s">
        <v>46</v>
      </c>
      <c r="E9" s="39">
        <v>40000</v>
      </c>
      <c r="F9" s="7">
        <v>44849965.600000001</v>
      </c>
      <c r="G9" s="8">
        <f t="shared" si="0"/>
        <v>7.8675197690738791E-3</v>
      </c>
      <c r="H9" s="106"/>
    </row>
    <row r="10" spans="1:8" ht="30" x14ac:dyDescent="0.25">
      <c r="A10" s="25" t="s">
        <v>219</v>
      </c>
      <c r="B10" s="25" t="s">
        <v>148</v>
      </c>
      <c r="C10" s="99" t="s">
        <v>149</v>
      </c>
      <c r="D10" s="25" t="s">
        <v>71</v>
      </c>
      <c r="E10" s="39">
        <v>53130</v>
      </c>
      <c r="F10" s="7">
        <v>54149033.399999999</v>
      </c>
      <c r="G10" s="8">
        <f t="shared" si="0"/>
        <v>9.4987495542413914E-3</v>
      </c>
      <c r="H10" s="106"/>
    </row>
    <row r="11" spans="1:8" ht="30" x14ac:dyDescent="0.25">
      <c r="A11" s="25" t="s">
        <v>222</v>
      </c>
      <c r="B11" s="25" t="s">
        <v>148</v>
      </c>
      <c r="C11" s="25" t="s">
        <v>149</v>
      </c>
      <c r="D11" s="33" t="s">
        <v>307</v>
      </c>
      <c r="E11" s="39">
        <v>18</v>
      </c>
      <c r="F11" s="7">
        <v>18298.439999999999</v>
      </c>
      <c r="G11" s="8">
        <f t="shared" si="0"/>
        <v>3.2098873771089854E-6</v>
      </c>
      <c r="H11" s="106"/>
    </row>
    <row r="12" spans="1:8" x14ac:dyDescent="0.25">
      <c r="A12" s="69" t="s">
        <v>35</v>
      </c>
      <c r="B12" s="69" t="s">
        <v>95</v>
      </c>
      <c r="C12" s="69" t="s">
        <v>96</v>
      </c>
      <c r="D12" s="121" t="s">
        <v>80</v>
      </c>
      <c r="E12" s="39">
        <v>81337</v>
      </c>
      <c r="F12" s="7">
        <v>83548553.030000001</v>
      </c>
      <c r="G12" s="8">
        <f t="shared" si="0"/>
        <v>1.4655973172943579E-2</v>
      </c>
      <c r="H12" s="106"/>
    </row>
    <row r="13" spans="1:8" x14ac:dyDescent="0.25">
      <c r="A13" s="58" t="s">
        <v>36</v>
      </c>
      <c r="B13" s="58" t="s">
        <v>95</v>
      </c>
      <c r="C13" s="66" t="s">
        <v>96</v>
      </c>
      <c r="D13" s="58" t="s">
        <v>81</v>
      </c>
      <c r="E13" s="39">
        <v>32000</v>
      </c>
      <c r="F13" s="7">
        <v>33104320</v>
      </c>
      <c r="G13" s="8">
        <f t="shared" si="0"/>
        <v>5.8071146445148629E-3</v>
      </c>
      <c r="H13" s="106"/>
    </row>
    <row r="14" spans="1:8" ht="30" x14ac:dyDescent="0.25">
      <c r="A14" s="132" t="s">
        <v>193</v>
      </c>
      <c r="B14" s="132" t="s">
        <v>109</v>
      </c>
      <c r="C14" s="9" t="s">
        <v>110</v>
      </c>
      <c r="D14" s="132" t="s">
        <v>308</v>
      </c>
      <c r="E14" s="39">
        <v>225</v>
      </c>
      <c r="F14" s="7">
        <v>231772.5</v>
      </c>
      <c r="G14" s="8">
        <f t="shared" si="0"/>
        <v>4.0657215703141493E-5</v>
      </c>
      <c r="H14" s="106"/>
    </row>
    <row r="15" spans="1:8" ht="30" x14ac:dyDescent="0.25">
      <c r="A15" s="68" t="s">
        <v>212</v>
      </c>
      <c r="B15" s="68" t="s">
        <v>137</v>
      </c>
      <c r="C15" s="132" t="s">
        <v>138</v>
      </c>
      <c r="D15" s="99" t="s">
        <v>55</v>
      </c>
      <c r="E15" s="39">
        <v>34629</v>
      </c>
      <c r="F15" s="7">
        <v>33015981.18</v>
      </c>
      <c r="G15" s="8">
        <f t="shared" si="0"/>
        <v>5.7916183692462223E-3</v>
      </c>
      <c r="H15" s="106"/>
    </row>
    <row r="16" spans="1:8" ht="30" x14ac:dyDescent="0.25">
      <c r="A16" s="132" t="s">
        <v>391</v>
      </c>
      <c r="B16" s="132" t="s">
        <v>166</v>
      </c>
      <c r="C16" s="132" t="s">
        <v>167</v>
      </c>
      <c r="D16" s="132" t="s">
        <v>392</v>
      </c>
      <c r="E16" s="39">
        <v>1455</v>
      </c>
      <c r="F16" s="7">
        <v>1457458.95</v>
      </c>
      <c r="G16" s="8">
        <f t="shared" si="0"/>
        <v>2.5566546034850603E-4</v>
      </c>
      <c r="H16" s="106"/>
    </row>
    <row r="17" spans="1:8" x14ac:dyDescent="0.25">
      <c r="A17" s="79" t="s">
        <v>345</v>
      </c>
      <c r="B17" s="79" t="s">
        <v>95</v>
      </c>
      <c r="C17" s="121" t="s">
        <v>96</v>
      </c>
      <c r="D17" s="79" t="s">
        <v>343</v>
      </c>
      <c r="E17" s="39">
        <v>13000</v>
      </c>
      <c r="F17" s="7">
        <v>10905050</v>
      </c>
      <c r="G17" s="8">
        <f t="shared" si="0"/>
        <v>1.9129489913753493E-3</v>
      </c>
      <c r="H17" s="106"/>
    </row>
    <row r="18" spans="1:8" ht="30" x14ac:dyDescent="0.25">
      <c r="A18" s="68" t="s">
        <v>213</v>
      </c>
      <c r="B18" s="68" t="s">
        <v>137</v>
      </c>
      <c r="C18" s="68" t="s">
        <v>138</v>
      </c>
      <c r="D18" s="68" t="s">
        <v>315</v>
      </c>
      <c r="E18" s="39">
        <v>7087</v>
      </c>
      <c r="F18" s="7">
        <v>6763620.1900000004</v>
      </c>
      <c r="G18" s="8">
        <f t="shared" si="0"/>
        <v>1.1864650249660889E-3</v>
      </c>
      <c r="H18" s="106"/>
    </row>
    <row r="19" spans="1:8" x14ac:dyDescent="0.25">
      <c r="A19" s="89" t="s">
        <v>223</v>
      </c>
      <c r="B19" s="89" t="s">
        <v>152</v>
      </c>
      <c r="C19" s="89" t="s">
        <v>153</v>
      </c>
      <c r="D19" s="89" t="s">
        <v>310</v>
      </c>
      <c r="E19" s="39">
        <v>530</v>
      </c>
      <c r="F19" s="7">
        <v>536354.69999999995</v>
      </c>
      <c r="G19" s="8">
        <f t="shared" si="0"/>
        <v>9.4086609633557659E-5</v>
      </c>
      <c r="H19" s="106"/>
    </row>
    <row r="20" spans="1:8" ht="28.5" customHeight="1" x14ac:dyDescent="0.25">
      <c r="A20" s="25" t="s">
        <v>209</v>
      </c>
      <c r="B20" s="25" t="s">
        <v>137</v>
      </c>
      <c r="C20" s="66" t="s">
        <v>138</v>
      </c>
      <c r="D20" s="68" t="s">
        <v>318</v>
      </c>
      <c r="E20" s="39">
        <v>21096</v>
      </c>
      <c r="F20" s="7">
        <v>21237765.120000001</v>
      </c>
      <c r="G20" s="8">
        <f t="shared" si="0"/>
        <v>3.7254997790354535E-3</v>
      </c>
      <c r="H20" s="106"/>
    </row>
    <row r="21" spans="1:8" ht="28.5" customHeight="1" x14ac:dyDescent="0.25">
      <c r="A21" s="132" t="s">
        <v>27</v>
      </c>
      <c r="B21" s="132" t="s">
        <v>95</v>
      </c>
      <c r="C21" s="132" t="s">
        <v>96</v>
      </c>
      <c r="D21" s="132" t="s">
        <v>72</v>
      </c>
      <c r="E21" s="39">
        <v>17000</v>
      </c>
      <c r="F21" s="7">
        <v>11262330</v>
      </c>
      <c r="G21" s="8">
        <f t="shared" si="0"/>
        <v>1.9756225614771445E-3</v>
      </c>
      <c r="H21" s="106"/>
    </row>
    <row r="22" spans="1:8" ht="28.5" customHeight="1" x14ac:dyDescent="0.25">
      <c r="A22" s="113" t="s">
        <v>408</v>
      </c>
      <c r="B22" s="113" t="s">
        <v>119</v>
      </c>
      <c r="C22" s="113" t="s">
        <v>120</v>
      </c>
      <c r="D22" s="113" t="s">
        <v>407</v>
      </c>
      <c r="E22" s="39">
        <v>20000</v>
      </c>
      <c r="F22" s="7">
        <v>19447800</v>
      </c>
      <c r="G22" s="8">
        <f t="shared" si="0"/>
        <v>3.411506540040579E-3</v>
      </c>
      <c r="H22" s="106"/>
    </row>
    <row r="23" spans="1:8" ht="28.5" customHeight="1" x14ac:dyDescent="0.25">
      <c r="A23" s="132" t="s">
        <v>211</v>
      </c>
      <c r="B23" s="132" t="s">
        <v>137</v>
      </c>
      <c r="C23" s="132" t="s">
        <v>138</v>
      </c>
      <c r="D23" s="132" t="s">
        <v>52</v>
      </c>
      <c r="E23" s="39">
        <v>63997</v>
      </c>
      <c r="F23" s="7">
        <v>57518583.689999998</v>
      </c>
      <c r="G23" s="8">
        <f t="shared" si="0"/>
        <v>1.0089831468459485E-2</v>
      </c>
      <c r="H23" s="106"/>
    </row>
    <row r="24" spans="1:8" ht="32.25" customHeight="1" x14ac:dyDescent="0.25">
      <c r="A24" s="86" t="s">
        <v>224</v>
      </c>
      <c r="B24" s="86" t="s">
        <v>152</v>
      </c>
      <c r="C24" s="86" t="s">
        <v>153</v>
      </c>
      <c r="D24" s="86" t="s">
        <v>314</v>
      </c>
      <c r="E24" s="39">
        <v>5501</v>
      </c>
      <c r="F24" s="7">
        <v>5815822.2300000004</v>
      </c>
      <c r="G24" s="8">
        <f t="shared" si="0"/>
        <v>1.0202036000657342E-3</v>
      </c>
      <c r="H24" s="106"/>
    </row>
    <row r="25" spans="1:8" ht="33.75" customHeight="1" x14ac:dyDescent="0.25">
      <c r="A25" s="76" t="s">
        <v>189</v>
      </c>
      <c r="B25" s="76" t="s">
        <v>105</v>
      </c>
      <c r="C25" s="76" t="s">
        <v>106</v>
      </c>
      <c r="D25" s="76" t="s">
        <v>312</v>
      </c>
      <c r="E25" s="39">
        <v>4731</v>
      </c>
      <c r="F25" s="7">
        <v>4260975.1500000004</v>
      </c>
      <c r="G25" s="8">
        <f t="shared" si="0"/>
        <v>7.4745444683590892E-4</v>
      </c>
      <c r="H25" s="106"/>
    </row>
    <row r="26" spans="1:8" ht="30" x14ac:dyDescent="0.25">
      <c r="A26" s="62" t="s">
        <v>197</v>
      </c>
      <c r="B26" s="62" t="s">
        <v>119</v>
      </c>
      <c r="C26" s="66" t="s">
        <v>120</v>
      </c>
      <c r="D26" s="62" t="s">
        <v>63</v>
      </c>
      <c r="E26" s="39">
        <v>17452</v>
      </c>
      <c r="F26" s="7">
        <v>16223030.16</v>
      </c>
      <c r="G26" s="8">
        <f t="shared" si="0"/>
        <v>2.8458218148127582E-3</v>
      </c>
      <c r="H26" s="106"/>
    </row>
    <row r="27" spans="1:8" ht="30" x14ac:dyDescent="0.25">
      <c r="A27" s="66" t="s">
        <v>220</v>
      </c>
      <c r="B27" s="66" t="s">
        <v>148</v>
      </c>
      <c r="C27" s="113" t="s">
        <v>149</v>
      </c>
      <c r="D27" s="66" t="s">
        <v>69</v>
      </c>
      <c r="E27" s="39">
        <v>8520</v>
      </c>
      <c r="F27" s="7">
        <v>8285018.4000000004</v>
      </c>
      <c r="G27" s="8">
        <f t="shared" si="0"/>
        <v>1.453346623060528E-3</v>
      </c>
      <c r="H27" s="106"/>
    </row>
    <row r="28" spans="1:8" ht="30" x14ac:dyDescent="0.25">
      <c r="A28" s="25" t="s">
        <v>198</v>
      </c>
      <c r="B28" s="25" t="s">
        <v>119</v>
      </c>
      <c r="C28" s="25" t="s">
        <v>120</v>
      </c>
      <c r="D28" s="25" t="s">
        <v>319</v>
      </c>
      <c r="E28" s="39">
        <v>57683</v>
      </c>
      <c r="F28" s="7">
        <v>50507234.799999997</v>
      </c>
      <c r="G28" s="8">
        <f t="shared" si="0"/>
        <v>8.8599102129580266E-3</v>
      </c>
      <c r="H28" s="106"/>
    </row>
    <row r="29" spans="1:8" x14ac:dyDescent="0.25">
      <c r="A29" s="25" t="s">
        <v>346</v>
      </c>
      <c r="B29" s="25" t="s">
        <v>95</v>
      </c>
      <c r="C29" s="121" t="s">
        <v>96</v>
      </c>
      <c r="D29" s="25" t="s">
        <v>344</v>
      </c>
      <c r="E29" s="39">
        <v>5000</v>
      </c>
      <c r="F29" s="7">
        <v>3518000</v>
      </c>
      <c r="G29" s="8">
        <f t="shared" si="0"/>
        <v>6.1712275979096648E-4</v>
      </c>
      <c r="H29" s="106"/>
    </row>
    <row r="30" spans="1:8" x14ac:dyDescent="0.25">
      <c r="A30" s="76" t="s">
        <v>28</v>
      </c>
      <c r="B30" s="76" t="s">
        <v>95</v>
      </c>
      <c r="C30" s="76" t="s">
        <v>96</v>
      </c>
      <c r="D30" s="76" t="s">
        <v>73</v>
      </c>
      <c r="E30" s="39">
        <v>29000</v>
      </c>
      <c r="F30" s="7">
        <v>17794980</v>
      </c>
      <c r="G30" s="8">
        <f t="shared" si="0"/>
        <v>3.1215711108655633E-3</v>
      </c>
      <c r="H30" s="106"/>
    </row>
    <row r="31" spans="1:8" ht="30" x14ac:dyDescent="0.25">
      <c r="A31" s="25" t="s">
        <v>204</v>
      </c>
      <c r="B31" s="25" t="s">
        <v>123</v>
      </c>
      <c r="C31" s="25" t="s">
        <v>124</v>
      </c>
      <c r="D31" s="25" t="s">
        <v>50</v>
      </c>
      <c r="E31" s="39">
        <v>5000</v>
      </c>
      <c r="F31" s="7">
        <v>4821650</v>
      </c>
      <c r="G31" s="8">
        <f t="shared" si="0"/>
        <v>8.4580726399832674E-4</v>
      </c>
      <c r="H31" s="106"/>
    </row>
    <row r="32" spans="1:8" ht="30" x14ac:dyDescent="0.25">
      <c r="A32" s="25" t="s">
        <v>221</v>
      </c>
      <c r="B32" s="25" t="s">
        <v>148</v>
      </c>
      <c r="C32" s="66" t="s">
        <v>149</v>
      </c>
      <c r="D32" s="66" t="s">
        <v>70</v>
      </c>
      <c r="E32" s="39">
        <v>15000</v>
      </c>
      <c r="F32" s="7">
        <v>12070050</v>
      </c>
      <c r="G32" s="8">
        <f t="shared" si="0"/>
        <v>2.1173117017666159E-3</v>
      </c>
      <c r="H32" s="106"/>
    </row>
    <row r="33" spans="1:8" ht="30" x14ac:dyDescent="0.25">
      <c r="A33" s="89" t="s">
        <v>378</v>
      </c>
      <c r="B33" s="89" t="s">
        <v>143</v>
      </c>
      <c r="C33" s="9" t="s">
        <v>144</v>
      </c>
      <c r="D33" s="89" t="s">
        <v>309</v>
      </c>
      <c r="E33" s="39">
        <v>1943</v>
      </c>
      <c r="F33" s="7">
        <v>1873149.15</v>
      </c>
      <c r="G33" s="8">
        <f t="shared" si="0"/>
        <v>3.2858526803527654E-4</v>
      </c>
      <c r="H33" s="106"/>
    </row>
    <row r="34" spans="1:8" x14ac:dyDescent="0.25">
      <c r="A34" s="86" t="s">
        <v>226</v>
      </c>
      <c r="B34" s="86" t="s">
        <v>152</v>
      </c>
      <c r="C34" s="86" t="s">
        <v>153</v>
      </c>
      <c r="D34" s="86" t="s">
        <v>82</v>
      </c>
      <c r="E34" s="39">
        <v>52488</v>
      </c>
      <c r="F34" s="7">
        <v>51966269.280000001</v>
      </c>
      <c r="G34" s="8">
        <f t="shared" si="0"/>
        <v>9.1158520506293694E-3</v>
      </c>
      <c r="H34" s="106"/>
    </row>
    <row r="35" spans="1:8" x14ac:dyDescent="0.25">
      <c r="A35" s="25" t="s">
        <v>37</v>
      </c>
      <c r="B35" s="25" t="s">
        <v>95</v>
      </c>
      <c r="C35" s="79" t="s">
        <v>96</v>
      </c>
      <c r="D35" s="25" t="s">
        <v>59</v>
      </c>
      <c r="E35" s="39">
        <v>112363</v>
      </c>
      <c r="F35" s="7">
        <v>134131148.89</v>
      </c>
      <c r="G35" s="8">
        <f t="shared" si="0"/>
        <v>2.3529103120218824E-2</v>
      </c>
      <c r="H35" s="106"/>
    </row>
    <row r="36" spans="1:8" x14ac:dyDescent="0.25">
      <c r="A36" s="25" t="s">
        <v>562</v>
      </c>
      <c r="B36" s="25" t="s">
        <v>101</v>
      </c>
      <c r="C36" s="9" t="s">
        <v>102</v>
      </c>
      <c r="D36" s="25" t="s">
        <v>561</v>
      </c>
      <c r="E36" s="39">
        <v>736</v>
      </c>
      <c r="F36" s="7">
        <v>721353.6</v>
      </c>
      <c r="G36" s="8">
        <f t="shared" si="0"/>
        <v>1.2653886424592067E-4</v>
      </c>
      <c r="H36" s="106"/>
    </row>
    <row r="37" spans="1:8" ht="30" x14ac:dyDescent="0.25">
      <c r="A37" s="25" t="s">
        <v>199</v>
      </c>
      <c r="B37" s="25" t="s">
        <v>119</v>
      </c>
      <c r="C37" s="132" t="s">
        <v>120</v>
      </c>
      <c r="D37" s="25" t="s">
        <v>64</v>
      </c>
      <c r="E37" s="39">
        <v>26661</v>
      </c>
      <c r="F37" s="7">
        <v>26439713.699999999</v>
      </c>
      <c r="G37" s="8">
        <f t="shared" ref="G37:G68" si="1">F37/$F$264</f>
        <v>4.63801850103099E-3</v>
      </c>
      <c r="H37" s="106"/>
    </row>
    <row r="38" spans="1:8" ht="30" x14ac:dyDescent="0.25">
      <c r="A38" s="25" t="s">
        <v>201</v>
      </c>
      <c r="B38" s="25" t="s">
        <v>119</v>
      </c>
      <c r="C38" s="121" t="s">
        <v>120</v>
      </c>
      <c r="D38" s="25" t="s">
        <v>65</v>
      </c>
      <c r="E38" s="39">
        <v>28470</v>
      </c>
      <c r="F38" s="7">
        <v>29960119.800000001</v>
      </c>
      <c r="G38" s="8">
        <f t="shared" si="1"/>
        <v>5.2555633356009034E-3</v>
      </c>
      <c r="H38" s="106"/>
    </row>
    <row r="39" spans="1:8" x14ac:dyDescent="0.25">
      <c r="A39" s="121" t="s">
        <v>329</v>
      </c>
      <c r="B39" s="121" t="s">
        <v>171</v>
      </c>
      <c r="C39" s="9" t="s">
        <v>172</v>
      </c>
      <c r="D39" s="121" t="s">
        <v>324</v>
      </c>
      <c r="E39" s="39">
        <v>47</v>
      </c>
      <c r="F39" s="7">
        <v>43776.27</v>
      </c>
      <c r="G39" s="8">
        <f t="shared" si="1"/>
        <v>7.6791735519484054E-6</v>
      </c>
      <c r="H39" s="106"/>
    </row>
    <row r="40" spans="1:8" x14ac:dyDescent="0.25">
      <c r="A40" s="62" t="s">
        <v>29</v>
      </c>
      <c r="B40" s="62" t="s">
        <v>95</v>
      </c>
      <c r="C40" s="132" t="s">
        <v>96</v>
      </c>
      <c r="D40" s="62" t="s">
        <v>74</v>
      </c>
      <c r="E40" s="39">
        <v>110673</v>
      </c>
      <c r="F40" s="7">
        <v>96858796.140000001</v>
      </c>
      <c r="G40" s="8">
        <f t="shared" si="1"/>
        <v>1.6990837857858841E-2</v>
      </c>
      <c r="H40" s="106"/>
    </row>
    <row r="41" spans="1:8" ht="30" x14ac:dyDescent="0.25">
      <c r="A41" s="63" t="s">
        <v>214</v>
      </c>
      <c r="B41" s="63" t="s">
        <v>137</v>
      </c>
      <c r="C41" s="63" t="s">
        <v>138</v>
      </c>
      <c r="D41" s="63" t="s">
        <v>53</v>
      </c>
      <c r="E41" s="39">
        <v>9426</v>
      </c>
      <c r="F41" s="7">
        <v>7475477.8200000003</v>
      </c>
      <c r="G41" s="8">
        <f t="shared" si="1"/>
        <v>1.3113381191115854E-3</v>
      </c>
      <c r="H41" s="106"/>
    </row>
    <row r="42" spans="1:8" x14ac:dyDescent="0.25">
      <c r="A42" s="62" t="s">
        <v>187</v>
      </c>
      <c r="B42" s="62" t="s">
        <v>101</v>
      </c>
      <c r="C42" s="9" t="s">
        <v>102</v>
      </c>
      <c r="D42" s="62" t="s">
        <v>323</v>
      </c>
      <c r="E42" s="39">
        <v>2500</v>
      </c>
      <c r="F42" s="7">
        <v>2485475</v>
      </c>
      <c r="G42" s="8">
        <f t="shared" si="1"/>
        <v>4.3599863314140204E-4</v>
      </c>
      <c r="H42" s="106"/>
    </row>
    <row r="43" spans="1:8" x14ac:dyDescent="0.25">
      <c r="A43" s="25" t="s">
        <v>206</v>
      </c>
      <c r="B43" s="25" t="s">
        <v>129</v>
      </c>
      <c r="C43" s="132" t="s">
        <v>130</v>
      </c>
      <c r="D43" s="25" t="s">
        <v>321</v>
      </c>
      <c r="E43" s="39">
        <v>49775</v>
      </c>
      <c r="F43" s="7">
        <v>47813865</v>
      </c>
      <c r="G43" s="8">
        <f t="shared" si="1"/>
        <v>8.3874429576670552E-3</v>
      </c>
      <c r="H43" s="106"/>
    </row>
    <row r="44" spans="1:8" x14ac:dyDescent="0.25">
      <c r="A44" s="62" t="s">
        <v>30</v>
      </c>
      <c r="B44" s="62" t="s">
        <v>95</v>
      </c>
      <c r="C44" s="121" t="s">
        <v>96</v>
      </c>
      <c r="D44" s="62" t="s">
        <v>75</v>
      </c>
      <c r="E44" s="39">
        <v>26000</v>
      </c>
      <c r="F44" s="7">
        <v>18688800</v>
      </c>
      <c r="G44" s="8">
        <f t="shared" si="1"/>
        <v>3.2783637956740799E-3</v>
      </c>
      <c r="H44" s="106"/>
    </row>
    <row r="45" spans="1:8" x14ac:dyDescent="0.25">
      <c r="A45" s="79" t="s">
        <v>227</v>
      </c>
      <c r="B45" s="79" t="s">
        <v>158</v>
      </c>
      <c r="C45" s="123" t="s">
        <v>159</v>
      </c>
      <c r="D45" s="79" t="s">
        <v>85</v>
      </c>
      <c r="E45" s="39">
        <v>80000</v>
      </c>
      <c r="F45" s="7">
        <v>79573236</v>
      </c>
      <c r="G45" s="8">
        <f t="shared" si="1"/>
        <v>1.3958628483745844E-2</v>
      </c>
      <c r="H45" s="106"/>
    </row>
    <row r="46" spans="1:8" x14ac:dyDescent="0.25">
      <c r="A46" s="79" t="s">
        <v>32</v>
      </c>
      <c r="B46" s="79" t="s">
        <v>95</v>
      </c>
      <c r="C46" s="132" t="s">
        <v>96</v>
      </c>
      <c r="D46" s="79" t="s">
        <v>77</v>
      </c>
      <c r="E46" s="39">
        <v>24000</v>
      </c>
      <c r="F46" s="7">
        <v>14315040</v>
      </c>
      <c r="G46" s="8">
        <f t="shared" si="1"/>
        <v>2.5111247843428303E-3</v>
      </c>
      <c r="H46" s="106"/>
    </row>
    <row r="47" spans="1:8" x14ac:dyDescent="0.25">
      <c r="A47" s="25" t="s">
        <v>31</v>
      </c>
      <c r="B47" s="25" t="s">
        <v>95</v>
      </c>
      <c r="C47" s="9" t="s">
        <v>96</v>
      </c>
      <c r="D47" s="25" t="s">
        <v>76</v>
      </c>
      <c r="E47" s="39">
        <v>102469</v>
      </c>
      <c r="F47" s="7">
        <v>93973295.209999993</v>
      </c>
      <c r="G47" s="8">
        <f t="shared" si="1"/>
        <v>1.6484667221900628E-2</v>
      </c>
      <c r="H47" s="106"/>
    </row>
    <row r="48" spans="1:8" ht="30" x14ac:dyDescent="0.25">
      <c r="A48" s="25" t="s">
        <v>217</v>
      </c>
      <c r="B48" s="25" t="s">
        <v>143</v>
      </c>
      <c r="C48" s="9" t="s">
        <v>144</v>
      </c>
      <c r="D48" s="25" t="s">
        <v>58</v>
      </c>
      <c r="E48" s="39">
        <v>35060</v>
      </c>
      <c r="F48" s="7">
        <v>32619824</v>
      </c>
      <c r="G48" s="8">
        <f t="shared" si="1"/>
        <v>5.7221250172756121E-3</v>
      </c>
      <c r="H48" s="106"/>
    </row>
    <row r="49" spans="1:8" ht="30" x14ac:dyDescent="0.25">
      <c r="A49" s="25" t="s">
        <v>228</v>
      </c>
      <c r="B49" s="25" t="s">
        <v>306</v>
      </c>
      <c r="C49" s="9" t="s">
        <v>168</v>
      </c>
      <c r="D49" s="25" t="s">
        <v>42</v>
      </c>
      <c r="E49" s="39">
        <v>23250</v>
      </c>
      <c r="F49" s="7">
        <v>18641850</v>
      </c>
      <c r="G49" s="8">
        <f t="shared" si="1"/>
        <v>3.2701278907359944E-3</v>
      </c>
      <c r="H49" s="106"/>
    </row>
    <row r="50" spans="1:8" x14ac:dyDescent="0.25">
      <c r="A50" s="25" t="s">
        <v>190</v>
      </c>
      <c r="B50" s="25" t="s">
        <v>105</v>
      </c>
      <c r="C50" s="9" t="s">
        <v>106</v>
      </c>
      <c r="D50" s="25" t="s">
        <v>311</v>
      </c>
      <c r="E50" s="39">
        <v>4000</v>
      </c>
      <c r="F50" s="7">
        <v>3653219.56</v>
      </c>
      <c r="G50" s="8">
        <f t="shared" si="1"/>
        <v>6.4084279050299604E-4</v>
      </c>
      <c r="H50" s="106"/>
    </row>
    <row r="51" spans="1:8" x14ac:dyDescent="0.25">
      <c r="A51" s="25" t="s">
        <v>327</v>
      </c>
      <c r="B51" s="25" t="s">
        <v>150</v>
      </c>
      <c r="C51" s="9" t="s">
        <v>151</v>
      </c>
      <c r="D51" s="25" t="s">
        <v>325</v>
      </c>
      <c r="E51" s="39">
        <v>69802</v>
      </c>
      <c r="F51" s="7">
        <v>72131990.760000005</v>
      </c>
      <c r="G51" s="8">
        <f t="shared" si="1"/>
        <v>1.2653295397108497E-2</v>
      </c>
      <c r="H51" s="106"/>
    </row>
    <row r="52" spans="1:8" ht="30" x14ac:dyDescent="0.25">
      <c r="A52" s="25" t="s">
        <v>480</v>
      </c>
      <c r="B52" s="25" t="s">
        <v>481</v>
      </c>
      <c r="C52" s="9" t="s">
        <v>114</v>
      </c>
      <c r="D52" s="25" t="s">
        <v>479</v>
      </c>
      <c r="E52" s="39">
        <v>34483</v>
      </c>
      <c r="F52" s="7">
        <v>33311267.66</v>
      </c>
      <c r="G52" s="8">
        <f t="shared" si="1"/>
        <v>5.8434171206579785E-3</v>
      </c>
      <c r="H52" s="106"/>
    </row>
    <row r="53" spans="1:8" x14ac:dyDescent="0.25">
      <c r="A53" s="25" t="s">
        <v>387</v>
      </c>
      <c r="B53" s="25" t="s">
        <v>141</v>
      </c>
      <c r="C53" s="9" t="s">
        <v>142</v>
      </c>
      <c r="D53" s="25" t="s">
        <v>389</v>
      </c>
      <c r="E53" s="49">
        <v>15054</v>
      </c>
      <c r="F53" s="7">
        <v>6080160.0599999996</v>
      </c>
      <c r="G53" s="8">
        <f t="shared" si="1"/>
        <v>1.0665733815230266E-3</v>
      </c>
      <c r="H53" s="106"/>
    </row>
    <row r="54" spans="1:8" ht="30" x14ac:dyDescent="0.25">
      <c r="A54" s="25" t="s">
        <v>229</v>
      </c>
      <c r="B54" s="25" t="s">
        <v>306</v>
      </c>
      <c r="C54" s="9" t="s">
        <v>168</v>
      </c>
      <c r="D54" s="25" t="s">
        <v>322</v>
      </c>
      <c r="E54" s="39">
        <v>55000</v>
      </c>
      <c r="F54" s="7">
        <v>56084050</v>
      </c>
      <c r="G54" s="8">
        <f t="shared" si="1"/>
        <v>9.8381875259393268E-3</v>
      </c>
      <c r="H54" s="106"/>
    </row>
    <row r="55" spans="1:8" x14ac:dyDescent="0.25">
      <c r="A55" s="25" t="s">
        <v>215</v>
      </c>
      <c r="B55" s="25" t="s">
        <v>139</v>
      </c>
      <c r="C55" s="9" t="s">
        <v>140</v>
      </c>
      <c r="D55" s="25" t="s">
        <v>51</v>
      </c>
      <c r="E55" s="39">
        <v>2000</v>
      </c>
      <c r="F55" s="7">
        <v>2004440</v>
      </c>
      <c r="G55" s="8">
        <f t="shared" si="1"/>
        <v>3.5161612979971711E-4</v>
      </c>
      <c r="H55" s="106"/>
    </row>
    <row r="56" spans="1:8" x14ac:dyDescent="0.25">
      <c r="A56" s="58" t="s">
        <v>267</v>
      </c>
      <c r="B56" s="58" t="s">
        <v>176</v>
      </c>
      <c r="C56" s="9" t="s">
        <v>177</v>
      </c>
      <c r="D56" s="58" t="s">
        <v>48</v>
      </c>
      <c r="E56" s="39">
        <v>13459</v>
      </c>
      <c r="F56" s="7">
        <v>11147955.109999999</v>
      </c>
      <c r="G56" s="8">
        <f t="shared" si="1"/>
        <v>1.9555590743345671E-3</v>
      </c>
      <c r="H56" s="106"/>
    </row>
    <row r="57" spans="1:8" x14ac:dyDescent="0.25">
      <c r="A57" s="129" t="s">
        <v>33</v>
      </c>
      <c r="B57" s="129" t="s">
        <v>95</v>
      </c>
      <c r="C57" s="9" t="s">
        <v>96</v>
      </c>
      <c r="D57" s="129" t="s">
        <v>78</v>
      </c>
      <c r="E57" s="39">
        <v>63000</v>
      </c>
      <c r="F57" s="7">
        <v>47847870</v>
      </c>
      <c r="G57" s="8">
        <f t="shared" si="1"/>
        <v>8.3934080683682171E-3</v>
      </c>
      <c r="H57" s="106"/>
    </row>
    <row r="58" spans="1:8" ht="30" x14ac:dyDescent="0.25">
      <c r="A58" s="25" t="s">
        <v>194</v>
      </c>
      <c r="B58" s="25" t="s">
        <v>115</v>
      </c>
      <c r="C58" s="9" t="s">
        <v>116</v>
      </c>
      <c r="D58" s="121" t="s">
        <v>88</v>
      </c>
      <c r="E58" s="39">
        <v>3850</v>
      </c>
      <c r="F58" s="7">
        <v>477746.5</v>
      </c>
      <c r="G58" s="8">
        <f t="shared" si="1"/>
        <v>8.3805639158747848E-5</v>
      </c>
      <c r="H58" s="106"/>
    </row>
    <row r="59" spans="1:8" x14ac:dyDescent="0.25">
      <c r="A59" s="25" t="s">
        <v>430</v>
      </c>
      <c r="B59" s="25" t="s">
        <v>97</v>
      </c>
      <c r="C59" s="9" t="s">
        <v>98</v>
      </c>
      <c r="D59" s="113" t="s">
        <v>441</v>
      </c>
      <c r="E59" s="39">
        <v>23000</v>
      </c>
      <c r="F59" s="7">
        <v>8993000</v>
      </c>
      <c r="G59" s="8">
        <f t="shared" si="1"/>
        <v>1.5775397893121549E-3</v>
      </c>
      <c r="H59" s="106"/>
    </row>
    <row r="60" spans="1:8" ht="30" x14ac:dyDescent="0.25">
      <c r="A60" s="25" t="s">
        <v>208</v>
      </c>
      <c r="B60" s="25" t="s">
        <v>133</v>
      </c>
      <c r="C60" s="9" t="s">
        <v>134</v>
      </c>
      <c r="D60" s="25" t="s">
        <v>86</v>
      </c>
      <c r="E60" s="39">
        <v>15698</v>
      </c>
      <c r="F60" s="7">
        <v>15241973.1</v>
      </c>
      <c r="G60" s="8">
        <f t="shared" si="1"/>
        <v>2.6737261239714815E-3</v>
      </c>
      <c r="H60" s="106"/>
    </row>
    <row r="61" spans="1:8" x14ac:dyDescent="0.25">
      <c r="A61" s="65" t="s">
        <v>34</v>
      </c>
      <c r="B61" s="65" t="s">
        <v>95</v>
      </c>
      <c r="C61" s="9" t="s">
        <v>96</v>
      </c>
      <c r="D61" s="65" t="s">
        <v>79</v>
      </c>
      <c r="E61" s="39">
        <v>15000</v>
      </c>
      <c r="F61" s="7">
        <v>7961400</v>
      </c>
      <c r="G61" s="8">
        <f t="shared" si="1"/>
        <v>1.3965779249004548E-3</v>
      </c>
      <c r="H61" s="106"/>
    </row>
    <row r="62" spans="1:8" x14ac:dyDescent="0.25">
      <c r="A62" s="105" t="s">
        <v>225</v>
      </c>
      <c r="B62" s="105" t="s">
        <v>152</v>
      </c>
      <c r="C62" s="9" t="s">
        <v>153</v>
      </c>
      <c r="D62" s="105" t="s">
        <v>83</v>
      </c>
      <c r="E62" s="39">
        <v>1310</v>
      </c>
      <c r="F62" s="7">
        <v>1026856.6</v>
      </c>
      <c r="G62" s="8">
        <f t="shared" si="1"/>
        <v>1.8012978365593193E-4</v>
      </c>
      <c r="H62" s="106"/>
    </row>
    <row r="63" spans="1:8" ht="30" x14ac:dyDescent="0.25">
      <c r="A63" s="25" t="s">
        <v>188</v>
      </c>
      <c r="B63" s="25" t="s">
        <v>103</v>
      </c>
      <c r="C63" s="9" t="s">
        <v>104</v>
      </c>
      <c r="D63" s="99" t="s">
        <v>317</v>
      </c>
      <c r="E63" s="39">
        <v>7200</v>
      </c>
      <c r="F63" s="7">
        <v>7075656</v>
      </c>
      <c r="G63" s="8">
        <f t="shared" si="1"/>
        <v>1.2412019209924704E-3</v>
      </c>
      <c r="H63" s="106"/>
    </row>
    <row r="64" spans="1:8" ht="30" x14ac:dyDescent="0.25">
      <c r="A64" s="25" t="s">
        <v>424</v>
      </c>
      <c r="B64" s="25" t="s">
        <v>164</v>
      </c>
      <c r="C64" s="9" t="s">
        <v>165</v>
      </c>
      <c r="D64" s="25" t="s">
        <v>313</v>
      </c>
      <c r="E64" s="39">
        <v>5550</v>
      </c>
      <c r="F64" s="7">
        <v>5248115.96</v>
      </c>
      <c r="G64" s="8">
        <f t="shared" si="1"/>
        <v>9.2061734080108504E-4</v>
      </c>
      <c r="H64" s="106"/>
    </row>
    <row r="65" spans="1:8" ht="30" x14ac:dyDescent="0.25">
      <c r="A65" s="105" t="s">
        <v>202</v>
      </c>
      <c r="B65" s="105" t="s">
        <v>119</v>
      </c>
      <c r="C65" s="9" t="s">
        <v>120</v>
      </c>
      <c r="D65" s="105" t="s">
        <v>66</v>
      </c>
      <c r="E65" s="39">
        <v>35992</v>
      </c>
      <c r="F65" s="7">
        <v>29445775.039999999</v>
      </c>
      <c r="G65" s="8">
        <f t="shared" si="1"/>
        <v>5.1653376796102204E-3</v>
      </c>
      <c r="H65" s="106"/>
    </row>
    <row r="66" spans="1:8" x14ac:dyDescent="0.25">
      <c r="A66" s="25" t="s">
        <v>587</v>
      </c>
      <c r="B66" s="25" t="s">
        <v>95</v>
      </c>
      <c r="C66" s="132" t="s">
        <v>96</v>
      </c>
      <c r="D66" s="25" t="s">
        <v>586</v>
      </c>
      <c r="E66" s="39">
        <v>1900</v>
      </c>
      <c r="F66" s="7">
        <v>1902660</v>
      </c>
      <c r="G66" s="8">
        <f t="shared" si="1"/>
        <v>3.3376202107557708E-4</v>
      </c>
      <c r="H66" s="106"/>
    </row>
    <row r="67" spans="1:8" x14ac:dyDescent="0.25">
      <c r="A67" s="127" t="s">
        <v>305</v>
      </c>
      <c r="B67" s="127" t="s">
        <v>95</v>
      </c>
      <c r="C67" s="9" t="s">
        <v>96</v>
      </c>
      <c r="D67" s="127" t="s">
        <v>304</v>
      </c>
      <c r="E67" s="39">
        <v>8756</v>
      </c>
      <c r="F67" s="7">
        <v>7975315.04</v>
      </c>
      <c r="G67" s="8">
        <f t="shared" si="1"/>
        <v>1.399018882230586E-3</v>
      </c>
      <c r="H67" s="106"/>
    </row>
    <row r="68" spans="1:8" ht="30" x14ac:dyDescent="0.25">
      <c r="A68" s="123" t="s">
        <v>205</v>
      </c>
      <c r="B68" s="123" t="s">
        <v>123</v>
      </c>
      <c r="C68" s="9" t="s">
        <v>124</v>
      </c>
      <c r="D68" s="123" t="s">
        <v>49</v>
      </c>
      <c r="E68" s="39">
        <v>220</v>
      </c>
      <c r="F68" s="7">
        <v>168764.2</v>
      </c>
      <c r="G68" s="8">
        <f t="shared" si="1"/>
        <v>2.9604385690140598E-5</v>
      </c>
      <c r="H68" s="106"/>
    </row>
    <row r="69" spans="1:8" x14ac:dyDescent="0.25">
      <c r="A69" s="76" t="s">
        <v>192</v>
      </c>
      <c r="B69" s="76" t="s">
        <v>107</v>
      </c>
      <c r="C69" s="9" t="s">
        <v>108</v>
      </c>
      <c r="D69" s="76" t="s">
        <v>68</v>
      </c>
      <c r="E69" s="39">
        <v>38000</v>
      </c>
      <c r="F69" s="7">
        <v>36117860</v>
      </c>
      <c r="G69" s="8">
        <f t="shared" ref="G69:G100" si="2">F69/$F$264</f>
        <v>6.3357457194268777E-3</v>
      </c>
      <c r="H69" s="106"/>
    </row>
    <row r="70" spans="1:8" ht="30" x14ac:dyDescent="0.25">
      <c r="A70" s="25" t="s">
        <v>218</v>
      </c>
      <c r="B70" s="25" t="s">
        <v>146</v>
      </c>
      <c r="C70" s="9" t="s">
        <v>147</v>
      </c>
      <c r="D70" s="25" t="s">
        <v>84</v>
      </c>
      <c r="E70" s="39">
        <v>2492</v>
      </c>
      <c r="F70" s="7">
        <v>2288503.2799999998</v>
      </c>
      <c r="G70" s="8">
        <f t="shared" si="2"/>
        <v>4.0144612278120487E-4</v>
      </c>
      <c r="H70" s="106"/>
    </row>
    <row r="71" spans="1:8" ht="30" x14ac:dyDescent="0.25">
      <c r="A71" s="25" t="s">
        <v>230</v>
      </c>
      <c r="B71" s="25" t="s">
        <v>306</v>
      </c>
      <c r="C71" s="9" t="s">
        <v>168</v>
      </c>
      <c r="D71" s="25" t="s">
        <v>43</v>
      </c>
      <c r="E71" s="39">
        <v>13949</v>
      </c>
      <c r="F71" s="7">
        <v>11174264.92</v>
      </c>
      <c r="G71" s="8">
        <f t="shared" si="2"/>
        <v>1.960174305305794E-3</v>
      </c>
      <c r="H71" s="106"/>
    </row>
    <row r="72" spans="1:8" x14ac:dyDescent="0.25">
      <c r="A72" s="25" t="s">
        <v>191</v>
      </c>
      <c r="B72" s="25" t="s">
        <v>105</v>
      </c>
      <c r="C72" s="9" t="s">
        <v>106</v>
      </c>
      <c r="D72" s="25" t="s">
        <v>61</v>
      </c>
      <c r="E72" s="39">
        <v>1142</v>
      </c>
      <c r="F72" s="7">
        <v>1177995.8400000001</v>
      </c>
      <c r="G72" s="8">
        <f t="shared" si="2"/>
        <v>2.0664242291161961E-4</v>
      </c>
      <c r="H72" s="106"/>
    </row>
    <row r="73" spans="1:8" x14ac:dyDescent="0.25">
      <c r="A73" s="25" t="s">
        <v>38</v>
      </c>
      <c r="B73" s="25" t="s">
        <v>95</v>
      </c>
      <c r="C73" s="9" t="s">
        <v>96</v>
      </c>
      <c r="D73" s="25" t="s">
        <v>60</v>
      </c>
      <c r="E73" s="39">
        <v>40301</v>
      </c>
      <c r="F73" s="7">
        <v>39437897.240000002</v>
      </c>
      <c r="G73" s="8">
        <f t="shared" si="2"/>
        <v>6.9181421219730926E-3</v>
      </c>
      <c r="H73" s="106"/>
    </row>
    <row r="74" spans="1:8" x14ac:dyDescent="0.25">
      <c r="A74" s="45" t="s">
        <v>40</v>
      </c>
      <c r="B74" s="45" t="s">
        <v>99</v>
      </c>
      <c r="C74" s="9" t="s">
        <v>100</v>
      </c>
      <c r="D74" s="45" t="s">
        <v>56</v>
      </c>
      <c r="E74" s="39">
        <v>2000</v>
      </c>
      <c r="F74" s="7">
        <v>362124.43</v>
      </c>
      <c r="G74" s="8">
        <f t="shared" si="2"/>
        <v>6.3523373402311155E-5</v>
      </c>
      <c r="H74" s="106"/>
    </row>
    <row r="75" spans="1:8" ht="30" x14ac:dyDescent="0.25">
      <c r="A75" s="125" t="s">
        <v>195</v>
      </c>
      <c r="B75" s="125" t="s">
        <v>117</v>
      </c>
      <c r="C75" s="9" t="s">
        <v>118</v>
      </c>
      <c r="D75" s="125" t="s">
        <v>44</v>
      </c>
      <c r="E75" s="39">
        <v>28650</v>
      </c>
      <c r="F75" s="7">
        <v>28557535.850000001</v>
      </c>
      <c r="G75" s="8">
        <f t="shared" si="2"/>
        <v>5.0095239728770507E-3</v>
      </c>
      <c r="H75" s="106"/>
    </row>
    <row r="76" spans="1:8" ht="30" x14ac:dyDescent="0.25">
      <c r="A76" s="25" t="s">
        <v>269</v>
      </c>
      <c r="B76" s="25" t="s">
        <v>180</v>
      </c>
      <c r="C76" s="9" t="s">
        <v>181</v>
      </c>
      <c r="D76" s="25" t="s">
        <v>87</v>
      </c>
      <c r="E76" s="39">
        <v>12000</v>
      </c>
      <c r="F76" s="7">
        <v>5769840</v>
      </c>
      <c r="G76" s="8">
        <f t="shared" si="2"/>
        <v>1.0121374600205542E-3</v>
      </c>
      <c r="H76" s="106"/>
    </row>
    <row r="77" spans="1:8" ht="30" x14ac:dyDescent="0.25">
      <c r="A77" s="25" t="s">
        <v>330</v>
      </c>
      <c r="B77" s="25" t="s">
        <v>253</v>
      </c>
      <c r="C77" s="9" t="s">
        <v>254</v>
      </c>
      <c r="D77" s="25" t="s">
        <v>244</v>
      </c>
      <c r="E77" s="39">
        <v>2780</v>
      </c>
      <c r="F77" s="7">
        <v>1659521</v>
      </c>
      <c r="G77" s="8">
        <f t="shared" si="2"/>
        <v>2.911109094516954E-4</v>
      </c>
      <c r="H77" s="106"/>
    </row>
    <row r="78" spans="1:8" x14ac:dyDescent="0.25">
      <c r="A78" s="25" t="s">
        <v>39</v>
      </c>
      <c r="B78" s="25" t="s">
        <v>97</v>
      </c>
      <c r="C78" s="9" t="s">
        <v>98</v>
      </c>
      <c r="D78" s="25" t="s">
        <v>57</v>
      </c>
      <c r="E78" s="39">
        <v>10500</v>
      </c>
      <c r="F78" s="7">
        <v>4427325</v>
      </c>
      <c r="G78" s="8">
        <f t="shared" si="2"/>
        <v>7.7663531054336004E-4</v>
      </c>
      <c r="H78" s="106"/>
    </row>
    <row r="79" spans="1:8" ht="30" x14ac:dyDescent="0.25">
      <c r="A79" s="25" t="s">
        <v>203</v>
      </c>
      <c r="B79" s="25" t="s">
        <v>121</v>
      </c>
      <c r="C79" s="9" t="s">
        <v>122</v>
      </c>
      <c r="D79" s="25" t="s">
        <v>45</v>
      </c>
      <c r="E79" s="39">
        <v>7959</v>
      </c>
      <c r="F79" s="7">
        <v>7073163.2999999998</v>
      </c>
      <c r="G79" s="8">
        <f t="shared" si="2"/>
        <v>1.2407646549596871E-3</v>
      </c>
      <c r="H79" s="106"/>
    </row>
    <row r="80" spans="1:8" ht="30" x14ac:dyDescent="0.25">
      <c r="A80" s="25" t="s">
        <v>268</v>
      </c>
      <c r="B80" s="25" t="s">
        <v>178</v>
      </c>
      <c r="C80" s="9" t="s">
        <v>179</v>
      </c>
      <c r="D80" s="25" t="s">
        <v>41</v>
      </c>
      <c r="E80" s="39">
        <v>74800</v>
      </c>
      <c r="F80" s="7">
        <v>59081528</v>
      </c>
      <c r="G80" s="8">
        <f t="shared" si="2"/>
        <v>1.0364001026727476E-2</v>
      </c>
      <c r="H80" s="106"/>
    </row>
    <row r="81" spans="1:8" ht="30" x14ac:dyDescent="0.25">
      <c r="A81" s="68" t="s">
        <v>207</v>
      </c>
      <c r="B81" s="68" t="s">
        <v>131</v>
      </c>
      <c r="C81" s="9" t="s">
        <v>132</v>
      </c>
      <c r="D81" s="68" t="s">
        <v>62</v>
      </c>
      <c r="E81" s="39">
        <v>15000</v>
      </c>
      <c r="F81" s="7">
        <v>15516450</v>
      </c>
      <c r="G81" s="8">
        <f t="shared" si="2"/>
        <v>2.721874487253707E-3</v>
      </c>
      <c r="H81" s="106"/>
    </row>
    <row r="82" spans="1:8" ht="30" x14ac:dyDescent="0.25">
      <c r="A82" s="25" t="s">
        <v>328</v>
      </c>
      <c r="B82" s="25" t="s">
        <v>119</v>
      </c>
      <c r="C82" s="9" t="s">
        <v>120</v>
      </c>
      <c r="D82" s="25" t="s">
        <v>326</v>
      </c>
      <c r="E82" s="39">
        <v>56100</v>
      </c>
      <c r="F82" s="7">
        <v>44143407</v>
      </c>
      <c r="G82" s="8">
        <f t="shared" si="2"/>
        <v>7.7435762235406099E-3</v>
      </c>
      <c r="H82" s="106"/>
    </row>
    <row r="83" spans="1:8" x14ac:dyDescent="0.25">
      <c r="A83" s="25" t="s">
        <v>386</v>
      </c>
      <c r="B83" s="25" t="s">
        <v>141</v>
      </c>
      <c r="C83" s="9" t="s">
        <v>142</v>
      </c>
      <c r="D83" s="25" t="s">
        <v>388</v>
      </c>
      <c r="E83" s="49">
        <v>1829</v>
      </c>
      <c r="F83" s="7">
        <v>1320172.2</v>
      </c>
      <c r="G83" s="8">
        <f t="shared" si="2"/>
        <v>2.3158280598729723E-4</v>
      </c>
      <c r="H83" s="106"/>
    </row>
    <row r="84" spans="1:8" x14ac:dyDescent="0.25">
      <c r="A84" s="25" t="s">
        <v>362</v>
      </c>
      <c r="B84" s="25" t="s">
        <v>95</v>
      </c>
      <c r="C84" s="9" t="s">
        <v>96</v>
      </c>
      <c r="D84" s="25" t="s">
        <v>364</v>
      </c>
      <c r="E84" s="39">
        <v>32509</v>
      </c>
      <c r="F84" s="7">
        <v>22243307.98</v>
      </c>
      <c r="G84" s="8">
        <f t="shared" si="2"/>
        <v>3.9018907355025658E-3</v>
      </c>
      <c r="H84" s="106"/>
    </row>
    <row r="85" spans="1:8" x14ac:dyDescent="0.25">
      <c r="A85" s="25" t="s">
        <v>361</v>
      </c>
      <c r="B85" s="25" t="s">
        <v>95</v>
      </c>
      <c r="C85" s="9" t="s">
        <v>96</v>
      </c>
      <c r="D85" s="25" t="s">
        <v>363</v>
      </c>
      <c r="E85" s="39">
        <v>30000</v>
      </c>
      <c r="F85" s="7">
        <v>18960900</v>
      </c>
      <c r="G85" s="8">
        <f t="shared" si="2"/>
        <v>3.3260952064015168E-3</v>
      </c>
      <c r="H85" s="106"/>
    </row>
    <row r="86" spans="1:8" x14ac:dyDescent="0.25">
      <c r="A86" s="58" t="s">
        <v>355</v>
      </c>
      <c r="B86" s="58" t="s">
        <v>354</v>
      </c>
      <c r="C86" s="9" t="s">
        <v>356</v>
      </c>
      <c r="D86" s="58" t="s">
        <v>353</v>
      </c>
      <c r="E86" s="39">
        <v>10000</v>
      </c>
      <c r="F86" s="7">
        <v>9423000</v>
      </c>
      <c r="G86" s="8">
        <f t="shared" si="2"/>
        <v>1.6529698025896183E-3</v>
      </c>
      <c r="H86" s="106"/>
    </row>
    <row r="87" spans="1:8" x14ac:dyDescent="0.25">
      <c r="A87" s="25" t="s">
        <v>377</v>
      </c>
      <c r="B87" s="25" t="s">
        <v>95</v>
      </c>
      <c r="C87" s="9" t="s">
        <v>96</v>
      </c>
      <c r="D87" s="25" t="s">
        <v>376</v>
      </c>
      <c r="E87" s="39">
        <v>49444</v>
      </c>
      <c r="F87" s="7">
        <v>41675286.090000004</v>
      </c>
      <c r="G87" s="8">
        <f t="shared" si="2"/>
        <v>7.3106218211878562E-3</v>
      </c>
      <c r="H87" s="106"/>
    </row>
    <row r="88" spans="1:8" ht="30" x14ac:dyDescent="0.25">
      <c r="A88" s="25" t="s">
        <v>367</v>
      </c>
      <c r="B88" s="25" t="s">
        <v>109</v>
      </c>
      <c r="C88" s="9" t="s">
        <v>110</v>
      </c>
      <c r="D88" s="25" t="s">
        <v>365</v>
      </c>
      <c r="E88" s="39">
        <v>2562</v>
      </c>
      <c r="F88" s="7">
        <v>2547678.42</v>
      </c>
      <c r="G88" s="8">
        <f t="shared" si="2"/>
        <v>4.4691027220303834E-4</v>
      </c>
      <c r="H88" s="106"/>
    </row>
    <row r="89" spans="1:8" x14ac:dyDescent="0.25">
      <c r="A89" s="63" t="s">
        <v>420</v>
      </c>
      <c r="B89" s="63" t="s">
        <v>169</v>
      </c>
      <c r="C89" s="9" t="s">
        <v>170</v>
      </c>
      <c r="D89" s="63" t="s">
        <v>421</v>
      </c>
      <c r="E89" s="39">
        <v>70000</v>
      </c>
      <c r="F89" s="7">
        <v>71584100</v>
      </c>
      <c r="G89" s="8">
        <f t="shared" si="2"/>
        <v>1.2557185147570359E-2</v>
      </c>
      <c r="H89" s="106"/>
    </row>
    <row r="90" spans="1:8" ht="30" x14ac:dyDescent="0.25">
      <c r="A90" s="79" t="s">
        <v>404</v>
      </c>
      <c r="B90" s="79" t="s">
        <v>405</v>
      </c>
      <c r="C90" s="9" t="s">
        <v>406</v>
      </c>
      <c r="D90" s="79" t="s">
        <v>403</v>
      </c>
      <c r="E90" s="39">
        <v>52444</v>
      </c>
      <c r="F90" s="7">
        <v>51510496.799999997</v>
      </c>
      <c r="G90" s="8">
        <f t="shared" si="2"/>
        <v>9.0359010640761062E-3</v>
      </c>
      <c r="H90" s="106"/>
    </row>
    <row r="91" spans="1:8" ht="30" x14ac:dyDescent="0.25">
      <c r="A91" s="25" t="s">
        <v>216</v>
      </c>
      <c r="B91" s="25" t="s">
        <v>143</v>
      </c>
      <c r="C91" s="9" t="s">
        <v>144</v>
      </c>
      <c r="D91" s="25" t="s">
        <v>379</v>
      </c>
      <c r="E91" s="39">
        <v>45000</v>
      </c>
      <c r="F91" s="7">
        <v>42043050</v>
      </c>
      <c r="G91" s="8">
        <f t="shared" si="2"/>
        <v>7.3751344644768591E-3</v>
      </c>
      <c r="H91" s="106"/>
    </row>
    <row r="92" spans="1:8" x14ac:dyDescent="0.25">
      <c r="A92" s="65" t="s">
        <v>380</v>
      </c>
      <c r="B92" s="65" t="s">
        <v>125</v>
      </c>
      <c r="C92" s="9" t="s">
        <v>126</v>
      </c>
      <c r="D92" s="65" t="s">
        <v>381</v>
      </c>
      <c r="E92" s="39">
        <v>29281</v>
      </c>
      <c r="F92" s="7">
        <v>25552943.079999998</v>
      </c>
      <c r="G92" s="8">
        <f t="shared" si="2"/>
        <v>4.4824624088433988E-3</v>
      </c>
      <c r="H92" s="106"/>
    </row>
    <row r="93" spans="1:8" x14ac:dyDescent="0.25">
      <c r="A93" s="25" t="s">
        <v>384</v>
      </c>
      <c r="B93" s="25" t="s">
        <v>105</v>
      </c>
      <c r="C93" s="9" t="s">
        <v>106</v>
      </c>
      <c r="D93" s="25" t="s">
        <v>385</v>
      </c>
      <c r="E93" s="39">
        <v>36999</v>
      </c>
      <c r="F93" s="7">
        <v>31680023.760000002</v>
      </c>
      <c r="G93" s="8">
        <f t="shared" si="2"/>
        <v>5.5572665415050005E-3</v>
      </c>
      <c r="H93" s="106"/>
    </row>
    <row r="94" spans="1:8" x14ac:dyDescent="0.25">
      <c r="A94" s="125" t="s">
        <v>382</v>
      </c>
      <c r="B94" s="125" t="s">
        <v>152</v>
      </c>
      <c r="C94" s="9" t="s">
        <v>153</v>
      </c>
      <c r="D94" s="125" t="s">
        <v>383</v>
      </c>
      <c r="E94" s="39">
        <v>9498</v>
      </c>
      <c r="F94" s="7">
        <v>9252381.7200000007</v>
      </c>
      <c r="G94" s="8">
        <f t="shared" si="2"/>
        <v>1.6230401767157161E-3</v>
      </c>
      <c r="H94" s="106"/>
    </row>
    <row r="95" spans="1:8" ht="30" x14ac:dyDescent="0.25">
      <c r="A95" s="25" t="s">
        <v>394</v>
      </c>
      <c r="B95" s="25" t="s">
        <v>178</v>
      </c>
      <c r="C95" s="9" t="s">
        <v>179</v>
      </c>
      <c r="D95" s="25" t="s">
        <v>395</v>
      </c>
      <c r="E95" s="39">
        <v>10000</v>
      </c>
      <c r="F95" s="7">
        <v>8259200</v>
      </c>
      <c r="G95" s="8">
        <f t="shared" si="2"/>
        <v>1.4488175945609864E-3</v>
      </c>
      <c r="H95" s="106"/>
    </row>
    <row r="96" spans="1:8" x14ac:dyDescent="0.25">
      <c r="A96" s="25" t="s">
        <v>396</v>
      </c>
      <c r="B96" s="25" t="s">
        <v>354</v>
      </c>
      <c r="C96" s="78" t="s">
        <v>356</v>
      </c>
      <c r="D96" s="25" t="s">
        <v>397</v>
      </c>
      <c r="E96" s="39">
        <v>8000</v>
      </c>
      <c r="F96" s="7">
        <v>7376080</v>
      </c>
      <c r="G96" s="8">
        <f t="shared" si="2"/>
        <v>1.2939018891526299E-3</v>
      </c>
      <c r="H96" s="106"/>
    </row>
    <row r="97" spans="1:8" x14ac:dyDescent="0.25">
      <c r="A97" s="25" t="s">
        <v>398</v>
      </c>
      <c r="B97" s="25" t="s">
        <v>176</v>
      </c>
      <c r="C97" s="9" t="s">
        <v>177</v>
      </c>
      <c r="D97" s="25" t="s">
        <v>399</v>
      </c>
      <c r="E97" s="39">
        <v>67000</v>
      </c>
      <c r="F97" s="7">
        <v>55534960</v>
      </c>
      <c r="G97" s="8">
        <f t="shared" si="2"/>
        <v>9.7418669073567176E-3</v>
      </c>
      <c r="H97" s="106"/>
    </row>
    <row r="98" spans="1:8" ht="30" x14ac:dyDescent="0.25">
      <c r="A98" s="25" t="s">
        <v>402</v>
      </c>
      <c r="B98" s="25" t="s">
        <v>164</v>
      </c>
      <c r="C98" s="9" t="s">
        <v>165</v>
      </c>
      <c r="D98" s="25" t="s">
        <v>401</v>
      </c>
      <c r="E98" s="39">
        <v>10000</v>
      </c>
      <c r="F98" s="7">
        <v>8528700</v>
      </c>
      <c r="G98" s="8">
        <f t="shared" si="2"/>
        <v>1.4960929168360477E-3</v>
      </c>
      <c r="H98" s="106"/>
    </row>
    <row r="99" spans="1:8" x14ac:dyDescent="0.25">
      <c r="A99" s="115" t="s">
        <v>410</v>
      </c>
      <c r="B99" s="115" t="s">
        <v>101</v>
      </c>
      <c r="C99" s="9" t="s">
        <v>102</v>
      </c>
      <c r="D99" s="115" t="s">
        <v>409</v>
      </c>
      <c r="E99" s="39">
        <v>25000</v>
      </c>
      <c r="F99" s="7">
        <v>23017250</v>
      </c>
      <c r="G99" s="8">
        <f t="shared" si="2"/>
        <v>4.0376545886295113E-3</v>
      </c>
      <c r="H99" s="106"/>
    </row>
    <row r="100" spans="1:8" ht="30" x14ac:dyDescent="0.25">
      <c r="A100" s="25" t="s">
        <v>425</v>
      </c>
      <c r="B100" s="25" t="s">
        <v>164</v>
      </c>
      <c r="C100" s="9" t="s">
        <v>165</v>
      </c>
      <c r="D100" s="25" t="s">
        <v>423</v>
      </c>
      <c r="E100" s="39">
        <v>19991</v>
      </c>
      <c r="F100" s="7">
        <v>16879001.030000001</v>
      </c>
      <c r="G100" s="8">
        <f t="shared" si="2"/>
        <v>2.9608913297749194E-3</v>
      </c>
      <c r="H100" s="106"/>
    </row>
    <row r="101" spans="1:8" ht="30" x14ac:dyDescent="0.25">
      <c r="A101" s="25" t="s">
        <v>413</v>
      </c>
      <c r="B101" s="25" t="s">
        <v>135</v>
      </c>
      <c r="C101" s="9" t="s">
        <v>136</v>
      </c>
      <c r="D101" s="25" t="s">
        <v>412</v>
      </c>
      <c r="E101" s="39">
        <v>75154</v>
      </c>
      <c r="F101" s="7">
        <v>72379314.319999993</v>
      </c>
      <c r="G101" s="8">
        <f t="shared" ref="G101:G132" si="3">F101/$F$264</f>
        <v>1.2696680558537865E-2</v>
      </c>
      <c r="H101" s="106"/>
    </row>
    <row r="102" spans="1:8" ht="30" x14ac:dyDescent="0.25">
      <c r="A102" s="25" t="s">
        <v>491</v>
      </c>
      <c r="B102" s="25" t="s">
        <v>123</v>
      </c>
      <c r="C102" s="9" t="s">
        <v>124</v>
      </c>
      <c r="D102" s="25" t="s">
        <v>422</v>
      </c>
      <c r="E102" s="39">
        <v>14987</v>
      </c>
      <c r="F102" s="7">
        <v>14086880.779999999</v>
      </c>
      <c r="G102" s="8">
        <f t="shared" si="3"/>
        <v>2.4711014052870724E-3</v>
      </c>
      <c r="H102" s="106"/>
    </row>
    <row r="103" spans="1:8" x14ac:dyDescent="0.25">
      <c r="A103" s="45" t="s">
        <v>427</v>
      </c>
      <c r="B103" s="45" t="s">
        <v>429</v>
      </c>
      <c r="C103" s="9" t="s">
        <v>428</v>
      </c>
      <c r="D103" s="45" t="s">
        <v>426</v>
      </c>
      <c r="E103" s="39">
        <v>36500</v>
      </c>
      <c r="F103" s="7">
        <v>37159555</v>
      </c>
      <c r="G103" s="8">
        <f t="shared" si="3"/>
        <v>6.5184784349642429E-3</v>
      </c>
      <c r="H103" s="106"/>
    </row>
    <row r="104" spans="1:8" ht="30" x14ac:dyDescent="0.25">
      <c r="A104" s="131" t="s">
        <v>431</v>
      </c>
      <c r="B104" s="131" t="s">
        <v>127</v>
      </c>
      <c r="C104" s="9" t="s">
        <v>128</v>
      </c>
      <c r="D104" s="131" t="s">
        <v>432</v>
      </c>
      <c r="E104" s="39">
        <v>30000</v>
      </c>
      <c r="F104" s="7">
        <v>29354700</v>
      </c>
      <c r="G104" s="8">
        <f t="shared" si="3"/>
        <v>5.1493614203626725E-3</v>
      </c>
      <c r="H104" s="106"/>
    </row>
    <row r="105" spans="1:8" x14ac:dyDescent="0.25">
      <c r="A105" s="25" t="s">
        <v>434</v>
      </c>
      <c r="B105" s="25" t="s">
        <v>176</v>
      </c>
      <c r="C105" s="9" t="s">
        <v>177</v>
      </c>
      <c r="D105" s="25" t="s">
        <v>433</v>
      </c>
      <c r="E105" s="39">
        <v>34761</v>
      </c>
      <c r="F105" s="7">
        <v>35279981.729999997</v>
      </c>
      <c r="G105" s="8">
        <f t="shared" si="3"/>
        <v>6.1887662565640912E-3</v>
      </c>
      <c r="H105" s="106"/>
    </row>
    <row r="106" spans="1:8" x14ac:dyDescent="0.25">
      <c r="A106" s="123" t="s">
        <v>436</v>
      </c>
      <c r="B106" s="123" t="s">
        <v>139</v>
      </c>
      <c r="C106" s="9" t="s">
        <v>140</v>
      </c>
      <c r="D106" s="123" t="s">
        <v>435</v>
      </c>
      <c r="E106" s="39">
        <v>48000</v>
      </c>
      <c r="F106" s="7">
        <v>43894080</v>
      </c>
      <c r="G106" s="8">
        <f t="shared" si="3"/>
        <v>7.6998396214000755E-3</v>
      </c>
      <c r="H106" s="106"/>
    </row>
    <row r="107" spans="1:8" ht="30" x14ac:dyDescent="0.25">
      <c r="A107" s="68" t="s">
        <v>437</v>
      </c>
      <c r="B107" s="68" t="s">
        <v>154</v>
      </c>
      <c r="C107" s="9" t="s">
        <v>155</v>
      </c>
      <c r="D107" s="68" t="s">
        <v>438</v>
      </c>
      <c r="E107" s="39">
        <v>47500</v>
      </c>
      <c r="F107" s="7">
        <v>46801275</v>
      </c>
      <c r="G107" s="8">
        <f t="shared" si="3"/>
        <v>8.2098158015167597E-3</v>
      </c>
      <c r="H107" s="106"/>
    </row>
    <row r="108" spans="1:8" ht="30" x14ac:dyDescent="0.25">
      <c r="A108" s="69" t="s">
        <v>439</v>
      </c>
      <c r="B108" s="69" t="s">
        <v>164</v>
      </c>
      <c r="C108" s="9" t="s">
        <v>165</v>
      </c>
      <c r="D108" s="69" t="s">
        <v>440</v>
      </c>
      <c r="E108" s="39">
        <v>72500</v>
      </c>
      <c r="F108" s="7">
        <v>67820125</v>
      </c>
      <c r="G108" s="8">
        <f t="shared" si="3"/>
        <v>1.189691378890515E-2</v>
      </c>
      <c r="H108" s="106"/>
    </row>
    <row r="109" spans="1:8" x14ac:dyDescent="0.25">
      <c r="A109" s="68" t="s">
        <v>477</v>
      </c>
      <c r="B109" s="68" t="s">
        <v>95</v>
      </c>
      <c r="C109" s="132" t="s">
        <v>96</v>
      </c>
      <c r="D109" s="68" t="s">
        <v>478</v>
      </c>
      <c r="E109" s="39">
        <v>51450</v>
      </c>
      <c r="F109" s="7">
        <v>38397649.5</v>
      </c>
      <c r="G109" s="8">
        <f t="shared" si="3"/>
        <v>6.7356632828101826E-3</v>
      </c>
      <c r="H109" s="106"/>
    </row>
    <row r="110" spans="1:8" ht="30" x14ac:dyDescent="0.25">
      <c r="A110" s="25" t="s">
        <v>451</v>
      </c>
      <c r="B110" s="25" t="s">
        <v>154</v>
      </c>
      <c r="C110" s="9" t="s">
        <v>155</v>
      </c>
      <c r="D110" s="25" t="s">
        <v>452</v>
      </c>
      <c r="E110" s="39">
        <v>38000</v>
      </c>
      <c r="F110" s="7">
        <v>34442440</v>
      </c>
      <c r="G110" s="8">
        <f t="shared" si="3"/>
        <v>6.0418458290889066E-3</v>
      </c>
      <c r="H110" s="106"/>
    </row>
    <row r="111" spans="1:8" x14ac:dyDescent="0.25">
      <c r="A111" s="59" t="s">
        <v>449</v>
      </c>
      <c r="B111" s="59" t="s">
        <v>152</v>
      </c>
      <c r="C111" s="132" t="s">
        <v>153</v>
      </c>
      <c r="D111" s="59" t="s">
        <v>450</v>
      </c>
      <c r="E111" s="39">
        <v>34000</v>
      </c>
      <c r="F111" s="7">
        <v>30530300</v>
      </c>
      <c r="G111" s="8">
        <f t="shared" si="3"/>
        <v>5.3555835682905463E-3</v>
      </c>
      <c r="H111" s="106"/>
    </row>
    <row r="112" spans="1:8" x14ac:dyDescent="0.25">
      <c r="A112" s="25" t="s">
        <v>453</v>
      </c>
      <c r="B112" s="25" t="s">
        <v>150</v>
      </c>
      <c r="C112" s="9" t="s">
        <v>151</v>
      </c>
      <c r="D112" s="25" t="s">
        <v>454</v>
      </c>
      <c r="E112" s="39">
        <v>37000</v>
      </c>
      <c r="F112" s="7">
        <v>31295340</v>
      </c>
      <c r="G112" s="8">
        <f t="shared" si="3"/>
        <v>5.4897858412156402E-3</v>
      </c>
      <c r="H112" s="106"/>
    </row>
    <row r="113" spans="1:8" x14ac:dyDescent="0.25">
      <c r="A113" s="69" t="s">
        <v>446</v>
      </c>
      <c r="B113" s="69" t="s">
        <v>447</v>
      </c>
      <c r="C113" s="9" t="s">
        <v>448</v>
      </c>
      <c r="D113" s="69" t="s">
        <v>445</v>
      </c>
      <c r="E113" s="39">
        <v>23000</v>
      </c>
      <c r="F113" s="7">
        <v>20863530</v>
      </c>
      <c r="G113" s="8">
        <f t="shared" si="3"/>
        <v>3.6598519649180278E-3</v>
      </c>
      <c r="H113" s="106"/>
    </row>
    <row r="114" spans="1:8" ht="30" x14ac:dyDescent="0.25">
      <c r="A114" s="25" t="s">
        <v>459</v>
      </c>
      <c r="B114" s="25" t="s">
        <v>143</v>
      </c>
      <c r="C114" s="9" t="s">
        <v>144</v>
      </c>
      <c r="D114" s="25" t="s">
        <v>458</v>
      </c>
      <c r="E114" s="39">
        <v>14411</v>
      </c>
      <c r="F114" s="7">
        <v>13863814.33</v>
      </c>
      <c r="G114" s="8">
        <f t="shared" si="3"/>
        <v>2.4319713929957785E-3</v>
      </c>
      <c r="H114" s="106"/>
    </row>
    <row r="115" spans="1:8" x14ac:dyDescent="0.25">
      <c r="A115" s="25" t="s">
        <v>461</v>
      </c>
      <c r="B115" s="25" t="s">
        <v>429</v>
      </c>
      <c r="C115" s="9" t="s">
        <v>428</v>
      </c>
      <c r="D115" s="66" t="s">
        <v>460</v>
      </c>
      <c r="E115" s="39">
        <v>22000</v>
      </c>
      <c r="F115" s="7">
        <v>22062480</v>
      </c>
      <c r="G115" s="8">
        <f t="shared" si="3"/>
        <v>3.8701701379855033E-3</v>
      </c>
      <c r="H115" s="106"/>
    </row>
    <row r="116" spans="1:8" ht="29.25" customHeight="1" x14ac:dyDescent="0.25">
      <c r="A116" s="25" t="s">
        <v>579</v>
      </c>
      <c r="B116" s="25" t="s">
        <v>109</v>
      </c>
      <c r="C116" s="9" t="s">
        <v>110</v>
      </c>
      <c r="D116" s="25" t="s">
        <v>578</v>
      </c>
      <c r="E116" s="39">
        <v>83500</v>
      </c>
      <c r="F116" s="7">
        <v>83948395</v>
      </c>
      <c r="G116" s="8">
        <f t="shared" si="3"/>
        <v>1.47261129057482E-2</v>
      </c>
      <c r="H116" s="106"/>
    </row>
    <row r="117" spans="1:8" ht="36" customHeight="1" x14ac:dyDescent="0.25">
      <c r="A117" s="25" t="s">
        <v>464</v>
      </c>
      <c r="B117" s="25" t="s">
        <v>135</v>
      </c>
      <c r="C117" s="9" t="s">
        <v>136</v>
      </c>
      <c r="D117" s="25" t="s">
        <v>465</v>
      </c>
      <c r="E117" s="39">
        <v>48000</v>
      </c>
      <c r="F117" s="7">
        <v>48957120</v>
      </c>
      <c r="G117" s="8">
        <f t="shared" si="3"/>
        <v>8.5879911898287427E-3</v>
      </c>
      <c r="H117" s="106"/>
    </row>
    <row r="118" spans="1:8" ht="26.25" customHeight="1" x14ac:dyDescent="0.25">
      <c r="A118" s="53" t="s">
        <v>466</v>
      </c>
      <c r="B118" s="53" t="s">
        <v>169</v>
      </c>
      <c r="C118" s="9" t="s">
        <v>170</v>
      </c>
      <c r="D118" s="53" t="s">
        <v>467</v>
      </c>
      <c r="E118" s="39">
        <v>20000</v>
      </c>
      <c r="F118" s="7">
        <v>18109200</v>
      </c>
      <c r="G118" s="8">
        <f t="shared" si="3"/>
        <v>3.1766911545214808E-3</v>
      </c>
      <c r="H118" s="106"/>
    </row>
    <row r="119" spans="1:8" ht="27.75" customHeight="1" x14ac:dyDescent="0.25">
      <c r="A119" s="87" t="s">
        <v>494</v>
      </c>
      <c r="B119" s="87" t="s">
        <v>495</v>
      </c>
      <c r="C119" s="9" t="s">
        <v>496</v>
      </c>
      <c r="D119" s="87" t="s">
        <v>497</v>
      </c>
      <c r="E119" s="39">
        <v>29950</v>
      </c>
      <c r="F119" s="7">
        <v>28332101</v>
      </c>
      <c r="G119" s="8">
        <f t="shared" si="3"/>
        <v>4.9699784990893687E-3</v>
      </c>
      <c r="H119" s="106"/>
    </row>
    <row r="120" spans="1:8" ht="27.75" customHeight="1" x14ac:dyDescent="0.25">
      <c r="A120" s="25" t="s">
        <v>490</v>
      </c>
      <c r="B120" s="25" t="s">
        <v>154</v>
      </c>
      <c r="C120" s="9" t="s">
        <v>155</v>
      </c>
      <c r="D120" s="25" t="s">
        <v>489</v>
      </c>
      <c r="E120" s="39">
        <v>65000</v>
      </c>
      <c r="F120" s="7">
        <v>59099300</v>
      </c>
      <c r="G120" s="8">
        <f t="shared" si="3"/>
        <v>1.0367118566718096E-2</v>
      </c>
      <c r="H120" s="106"/>
    </row>
    <row r="121" spans="1:8" ht="31.5" customHeight="1" x14ac:dyDescent="0.25">
      <c r="A121" s="87" t="s">
        <v>487</v>
      </c>
      <c r="B121" s="87" t="s">
        <v>486</v>
      </c>
      <c r="C121" s="9" t="s">
        <v>488</v>
      </c>
      <c r="D121" s="87" t="s">
        <v>485</v>
      </c>
      <c r="E121" s="39">
        <v>21000</v>
      </c>
      <c r="F121" s="7">
        <v>19419540</v>
      </c>
      <c r="G121" s="8">
        <f t="shared" si="3"/>
        <v>3.4065492094005299E-3</v>
      </c>
      <c r="H121" s="106"/>
    </row>
    <row r="122" spans="1:8" ht="31.5" customHeight="1" x14ac:dyDescent="0.25">
      <c r="A122" s="87" t="s">
        <v>484</v>
      </c>
      <c r="B122" s="87" t="s">
        <v>429</v>
      </c>
      <c r="C122" s="9" t="s">
        <v>428</v>
      </c>
      <c r="D122" s="87" t="s">
        <v>483</v>
      </c>
      <c r="E122" s="39">
        <v>33000</v>
      </c>
      <c r="F122" s="7">
        <v>30169260</v>
      </c>
      <c r="G122" s="8">
        <f t="shared" si="3"/>
        <v>5.2922504241191617E-3</v>
      </c>
      <c r="H122" s="106"/>
    </row>
    <row r="123" spans="1:8" ht="31.5" customHeight="1" x14ac:dyDescent="0.25">
      <c r="A123" s="58" t="s">
        <v>508</v>
      </c>
      <c r="B123" s="58" t="s">
        <v>306</v>
      </c>
      <c r="C123" s="9" t="s">
        <v>168</v>
      </c>
      <c r="D123" s="58" t="s">
        <v>507</v>
      </c>
      <c r="E123" s="39">
        <v>38755</v>
      </c>
      <c r="F123" s="7">
        <v>39532425.299999997</v>
      </c>
      <c r="G123" s="8">
        <f t="shared" si="3"/>
        <v>6.9347241052774939E-3</v>
      </c>
      <c r="H123" s="106"/>
    </row>
    <row r="124" spans="1:8" ht="31.5" customHeight="1" x14ac:dyDescent="0.25">
      <c r="A124" s="123" t="s">
        <v>593</v>
      </c>
      <c r="B124" s="123" t="s">
        <v>95</v>
      </c>
      <c r="C124" s="9" t="s">
        <v>96</v>
      </c>
      <c r="D124" s="123" t="s">
        <v>592</v>
      </c>
      <c r="E124" s="39">
        <v>70532</v>
      </c>
      <c r="F124" s="7">
        <v>67784778.599999994</v>
      </c>
      <c r="G124" s="8">
        <f t="shared" si="3"/>
        <v>1.1890713371646287E-2</v>
      </c>
      <c r="H124" s="106"/>
    </row>
    <row r="125" spans="1:8" ht="31.5" customHeight="1" x14ac:dyDescent="0.25">
      <c r="A125" s="129" t="s">
        <v>501</v>
      </c>
      <c r="B125" s="129" t="s">
        <v>119</v>
      </c>
      <c r="C125" s="132" t="s">
        <v>120</v>
      </c>
      <c r="D125" s="129" t="s">
        <v>500</v>
      </c>
      <c r="E125" s="39">
        <v>104950</v>
      </c>
      <c r="F125" s="7">
        <v>105931282.5</v>
      </c>
      <c r="G125" s="8">
        <f t="shared" si="3"/>
        <v>1.8582321035985363E-2</v>
      </c>
      <c r="H125" s="106"/>
    </row>
    <row r="126" spans="1:8" ht="30.75" customHeight="1" x14ac:dyDescent="0.25">
      <c r="A126" s="25" t="s">
        <v>503</v>
      </c>
      <c r="B126" s="25" t="s">
        <v>123</v>
      </c>
      <c r="C126" s="9" t="s">
        <v>124</v>
      </c>
      <c r="D126" s="25" t="s">
        <v>502</v>
      </c>
      <c r="E126" s="39">
        <v>87635</v>
      </c>
      <c r="F126" s="7">
        <v>89729476.5</v>
      </c>
      <c r="G126" s="8">
        <f t="shared" si="3"/>
        <v>1.5740222334360052E-2</v>
      </c>
      <c r="H126" s="106"/>
    </row>
    <row r="127" spans="1:8" ht="30.75" customHeight="1" x14ac:dyDescent="0.25">
      <c r="A127" s="79" t="s">
        <v>510</v>
      </c>
      <c r="B127" s="79" t="s">
        <v>139</v>
      </c>
      <c r="C127" s="9" t="s">
        <v>140</v>
      </c>
      <c r="D127" s="79" t="s">
        <v>509</v>
      </c>
      <c r="E127" s="39">
        <v>64000</v>
      </c>
      <c r="F127" s="7">
        <v>65639040</v>
      </c>
      <c r="G127" s="8">
        <f t="shared" si="3"/>
        <v>1.1514310834232416E-2</v>
      </c>
      <c r="H127" s="106"/>
    </row>
    <row r="128" spans="1:8" ht="30.75" customHeight="1" x14ac:dyDescent="0.25">
      <c r="A128" s="77" t="s">
        <v>512</v>
      </c>
      <c r="B128" s="77" t="s">
        <v>176</v>
      </c>
      <c r="C128" s="9" t="s">
        <v>177</v>
      </c>
      <c r="D128" s="77" t="s">
        <v>511</v>
      </c>
      <c r="E128" s="39">
        <v>15000</v>
      </c>
      <c r="F128" s="7">
        <v>15138300</v>
      </c>
      <c r="G128" s="8">
        <f t="shared" si="3"/>
        <v>2.6555399302284218E-3</v>
      </c>
      <c r="H128" s="106"/>
    </row>
    <row r="129" spans="1:8" ht="30.75" customHeight="1" x14ac:dyDescent="0.25">
      <c r="A129" s="121" t="s">
        <v>519</v>
      </c>
      <c r="B129" s="121" t="s">
        <v>123</v>
      </c>
      <c r="C129" s="9" t="s">
        <v>124</v>
      </c>
      <c r="D129" s="121" t="s">
        <v>518</v>
      </c>
      <c r="E129" s="39">
        <v>65000</v>
      </c>
      <c r="F129" s="7">
        <v>65009750</v>
      </c>
      <c r="G129" s="8">
        <f t="shared" si="3"/>
        <v>1.1403921641080381E-2</v>
      </c>
      <c r="H129" s="106"/>
    </row>
    <row r="130" spans="1:8" ht="30.75" customHeight="1" x14ac:dyDescent="0.25">
      <c r="A130" s="25" t="s">
        <v>534</v>
      </c>
      <c r="B130" s="25" t="s">
        <v>405</v>
      </c>
      <c r="C130" s="9" t="s">
        <v>406</v>
      </c>
      <c r="D130" s="25" t="s">
        <v>533</v>
      </c>
      <c r="E130" s="39">
        <v>49000</v>
      </c>
      <c r="F130" s="7">
        <v>45481800</v>
      </c>
      <c r="G130" s="8">
        <f t="shared" si="3"/>
        <v>7.9783552974021545E-3</v>
      </c>
      <c r="H130" s="106"/>
    </row>
    <row r="131" spans="1:8" ht="30.75" customHeight="1" x14ac:dyDescent="0.25">
      <c r="A131" s="25" t="s">
        <v>536</v>
      </c>
      <c r="B131" s="25" t="s">
        <v>306</v>
      </c>
      <c r="C131" s="9" t="s">
        <v>168</v>
      </c>
      <c r="D131" s="32" t="s">
        <v>535</v>
      </c>
      <c r="E131" s="39">
        <v>13000</v>
      </c>
      <c r="F131" s="7">
        <v>12828400</v>
      </c>
      <c r="G131" s="8">
        <f t="shared" si="3"/>
        <v>2.2503404240200209E-3</v>
      </c>
      <c r="H131" s="106"/>
    </row>
    <row r="132" spans="1:8" ht="30.75" customHeight="1" x14ac:dyDescent="0.25">
      <c r="A132" s="63" t="s">
        <v>618</v>
      </c>
      <c r="B132" s="63" t="s">
        <v>176</v>
      </c>
      <c r="C132" s="9" t="s">
        <v>177</v>
      </c>
      <c r="D132" s="63" t="s">
        <v>617</v>
      </c>
      <c r="E132" s="39">
        <v>50000</v>
      </c>
      <c r="F132" s="7">
        <v>51027000</v>
      </c>
      <c r="G132" s="8">
        <f t="shared" si="3"/>
        <v>8.9510867151374775E-3</v>
      </c>
      <c r="H132" s="106"/>
    </row>
    <row r="133" spans="1:8" ht="30.75" customHeight="1" x14ac:dyDescent="0.25">
      <c r="A133" s="69" t="s">
        <v>545</v>
      </c>
      <c r="B133" s="69" t="s">
        <v>135</v>
      </c>
      <c r="C133" s="9" t="s">
        <v>136</v>
      </c>
      <c r="D133" s="69" t="s">
        <v>544</v>
      </c>
      <c r="E133" s="39">
        <v>24100</v>
      </c>
      <c r="F133" s="7">
        <v>24295933</v>
      </c>
      <c r="G133" s="8">
        <f t="shared" ref="G133:G146" si="4">F133/$F$264</f>
        <v>4.2619594157636198E-3</v>
      </c>
      <c r="H133" s="106"/>
    </row>
    <row r="134" spans="1:8" ht="30.75" customHeight="1" x14ac:dyDescent="0.25">
      <c r="A134" s="63" t="s">
        <v>547</v>
      </c>
      <c r="B134" s="63" t="s">
        <v>143</v>
      </c>
      <c r="C134" s="9" t="s">
        <v>144</v>
      </c>
      <c r="D134" s="63" t="s">
        <v>546</v>
      </c>
      <c r="E134" s="39">
        <v>27700</v>
      </c>
      <c r="F134" s="7">
        <v>27642384</v>
      </c>
      <c r="G134" s="8">
        <f t="shared" si="4"/>
        <v>4.8489892840482248E-3</v>
      </c>
      <c r="H134" s="106"/>
    </row>
    <row r="135" spans="1:8" ht="30.75" customHeight="1" x14ac:dyDescent="0.25">
      <c r="A135" s="131" t="s">
        <v>560</v>
      </c>
      <c r="B135" s="131" t="s">
        <v>152</v>
      </c>
      <c r="C135" s="9" t="s">
        <v>153</v>
      </c>
      <c r="D135" s="131" t="s">
        <v>559</v>
      </c>
      <c r="E135" s="39">
        <v>98679</v>
      </c>
      <c r="F135" s="7">
        <v>97407027.689999998</v>
      </c>
      <c r="G135" s="8">
        <f t="shared" si="4"/>
        <v>1.7087007888313781E-2</v>
      </c>
      <c r="H135" s="106"/>
    </row>
    <row r="136" spans="1:8" ht="30.75" customHeight="1" x14ac:dyDescent="0.25">
      <c r="A136" s="129" t="s">
        <v>581</v>
      </c>
      <c r="B136" s="129" t="s">
        <v>152</v>
      </c>
      <c r="C136" s="9" t="s">
        <v>153</v>
      </c>
      <c r="D136" s="129" t="s">
        <v>580</v>
      </c>
      <c r="E136" s="39">
        <v>57600</v>
      </c>
      <c r="F136" s="7">
        <v>58845888</v>
      </c>
      <c r="G136" s="8">
        <f t="shared" si="4"/>
        <v>1.0322665379451425E-2</v>
      </c>
      <c r="H136" s="106"/>
    </row>
    <row r="137" spans="1:8" ht="15" customHeight="1" x14ac:dyDescent="0.25">
      <c r="A137" s="66" t="s">
        <v>583</v>
      </c>
      <c r="B137" s="66" t="s">
        <v>107</v>
      </c>
      <c r="C137" s="9" t="s">
        <v>108</v>
      </c>
      <c r="D137" s="66" t="s">
        <v>582</v>
      </c>
      <c r="E137" s="39">
        <v>64000</v>
      </c>
      <c r="F137" s="7">
        <v>64679040</v>
      </c>
      <c r="G137" s="8">
        <f t="shared" si="4"/>
        <v>1.1345908944124591E-2</v>
      </c>
      <c r="H137" s="106"/>
    </row>
    <row r="138" spans="1:8" ht="30" x14ac:dyDescent="0.25">
      <c r="A138" s="76" t="s">
        <v>595</v>
      </c>
      <c r="B138" s="76" t="s">
        <v>596</v>
      </c>
      <c r="C138" s="9" t="s">
        <v>597</v>
      </c>
      <c r="D138" s="76" t="s">
        <v>594</v>
      </c>
      <c r="E138" s="39">
        <v>48000</v>
      </c>
      <c r="F138" s="7">
        <v>48372960</v>
      </c>
      <c r="G138" s="8">
        <f t="shared" si="4"/>
        <v>8.4855186396981322E-3</v>
      </c>
      <c r="H138" s="106"/>
    </row>
    <row r="139" spans="1:8" ht="30" x14ac:dyDescent="0.25">
      <c r="A139" s="115" t="s">
        <v>619</v>
      </c>
      <c r="B139" s="115" t="s">
        <v>481</v>
      </c>
      <c r="C139" s="9" t="s">
        <v>114</v>
      </c>
      <c r="D139" s="115" t="s">
        <v>620</v>
      </c>
      <c r="E139" s="39">
        <v>65000</v>
      </c>
      <c r="F139" s="7">
        <v>67752750</v>
      </c>
      <c r="G139" s="8">
        <f t="shared" si="4"/>
        <v>1.1885094958336385E-2</v>
      </c>
      <c r="H139" s="106"/>
    </row>
    <row r="140" spans="1:8" ht="30" x14ac:dyDescent="0.25">
      <c r="A140" s="79" t="s">
        <v>622</v>
      </c>
      <c r="B140" s="79" t="s">
        <v>495</v>
      </c>
      <c r="C140" s="9" t="s">
        <v>496</v>
      </c>
      <c r="D140" s="79" t="s">
        <v>621</v>
      </c>
      <c r="E140" s="39">
        <v>59000</v>
      </c>
      <c r="F140" s="7">
        <v>59947540</v>
      </c>
      <c r="G140" s="8">
        <f t="shared" si="4"/>
        <v>1.0515915670119202E-2</v>
      </c>
      <c r="H140" s="106"/>
    </row>
    <row r="141" spans="1:8" ht="30" x14ac:dyDescent="0.25">
      <c r="A141" s="80" t="s">
        <v>632</v>
      </c>
      <c r="B141" s="80" t="s">
        <v>164</v>
      </c>
      <c r="C141" s="9" t="s">
        <v>165</v>
      </c>
      <c r="D141" s="80" t="s">
        <v>631</v>
      </c>
      <c r="E141" s="39">
        <v>32790</v>
      </c>
      <c r="F141" s="7">
        <v>33341527.800000001</v>
      </c>
      <c r="G141" s="8">
        <f t="shared" si="4"/>
        <v>5.8487253131276947E-3</v>
      </c>
      <c r="H141" s="106"/>
    </row>
    <row r="142" spans="1:8" ht="30" x14ac:dyDescent="0.25">
      <c r="A142" s="127" t="s">
        <v>634</v>
      </c>
      <c r="B142" s="127" t="s">
        <v>405</v>
      </c>
      <c r="C142" s="9" t="s">
        <v>406</v>
      </c>
      <c r="D142" s="127" t="s">
        <v>633</v>
      </c>
      <c r="E142" s="39">
        <v>45000</v>
      </c>
      <c r="F142" s="7">
        <v>45779850</v>
      </c>
      <c r="G142" s="8">
        <f t="shared" si="4"/>
        <v>8.0306388217215672E-3</v>
      </c>
      <c r="H142" s="106"/>
    </row>
    <row r="143" spans="1:8" ht="30" x14ac:dyDescent="0.25">
      <c r="A143" s="86" t="s">
        <v>660</v>
      </c>
      <c r="B143" s="86" t="s">
        <v>661</v>
      </c>
      <c r="C143" s="9" t="s">
        <v>662</v>
      </c>
      <c r="D143" s="86" t="s">
        <v>658</v>
      </c>
      <c r="E143" s="39">
        <v>32000</v>
      </c>
      <c r="F143" s="7">
        <v>32390080</v>
      </c>
      <c r="G143" s="8">
        <f t="shared" si="4"/>
        <v>5.6818236382746405E-3</v>
      </c>
      <c r="H143" s="106"/>
    </row>
    <row r="144" spans="1:8" x14ac:dyDescent="0.25">
      <c r="A144" s="89" t="s">
        <v>663</v>
      </c>
      <c r="B144" s="89" t="s">
        <v>152</v>
      </c>
      <c r="C144" s="132" t="s">
        <v>153</v>
      </c>
      <c r="D144" s="89" t="s">
        <v>659</v>
      </c>
      <c r="E144" s="39">
        <v>33000</v>
      </c>
      <c r="F144" s="7">
        <v>33200640</v>
      </c>
      <c r="G144" s="8">
        <f t="shared" si="4"/>
        <v>5.8240109674890144E-3</v>
      </c>
      <c r="H144" s="106"/>
    </row>
    <row r="145" spans="1:8" x14ac:dyDescent="0.25">
      <c r="A145" s="69" t="s">
        <v>665</v>
      </c>
      <c r="B145" s="69" t="s">
        <v>666</v>
      </c>
      <c r="C145" s="9" t="s">
        <v>462</v>
      </c>
      <c r="D145" s="69" t="s">
        <v>664</v>
      </c>
      <c r="E145" s="39">
        <v>50000</v>
      </c>
      <c r="F145" s="7">
        <v>50370000</v>
      </c>
      <c r="G145" s="8">
        <f t="shared" si="4"/>
        <v>8.8358366715949339E-3</v>
      </c>
      <c r="H145" s="106"/>
    </row>
    <row r="146" spans="1:8" x14ac:dyDescent="0.25">
      <c r="A146" s="25" t="s">
        <v>182</v>
      </c>
      <c r="B146" s="25"/>
      <c r="C146" s="66"/>
      <c r="D146" s="25"/>
      <c r="E146" s="39"/>
      <c r="F146" s="7">
        <f>SUM(F5:F145)</f>
        <v>4228110409.5200005</v>
      </c>
      <c r="G146" s="8">
        <f t="shared" si="4"/>
        <v>0.74168935890389309</v>
      </c>
      <c r="H146" s="106"/>
    </row>
    <row r="147" spans="1:8" x14ac:dyDescent="0.25">
      <c r="A147" s="13"/>
      <c r="B147" s="13"/>
      <c r="C147" s="13"/>
      <c r="D147" s="13"/>
      <c r="E147" s="14"/>
      <c r="F147" s="15"/>
      <c r="G147" s="16"/>
    </row>
    <row r="148" spans="1:8" x14ac:dyDescent="0.25">
      <c r="A148" s="17" t="s">
        <v>272</v>
      </c>
      <c r="B148" s="13"/>
      <c r="C148" s="13"/>
      <c r="D148" s="13"/>
      <c r="E148" s="14"/>
      <c r="F148" s="15"/>
      <c r="G148" s="16"/>
    </row>
    <row r="149" spans="1:8" ht="30" x14ac:dyDescent="0.25">
      <c r="A149" s="25" t="s">
        <v>0</v>
      </c>
      <c r="B149" s="25" t="s">
        <v>20</v>
      </c>
      <c r="C149" s="66" t="s">
        <v>1</v>
      </c>
      <c r="D149" s="25" t="s">
        <v>22</v>
      </c>
      <c r="E149" s="66" t="s">
        <v>10</v>
      </c>
      <c r="F149" s="66" t="s">
        <v>6</v>
      </c>
      <c r="G149" s="66" t="s">
        <v>2</v>
      </c>
    </row>
    <row r="150" spans="1:8" ht="30" x14ac:dyDescent="0.25">
      <c r="A150" s="25" t="s">
        <v>232</v>
      </c>
      <c r="B150" s="25" t="s">
        <v>143</v>
      </c>
      <c r="C150" s="131" t="s">
        <v>144</v>
      </c>
      <c r="D150" s="131" t="s">
        <v>90</v>
      </c>
      <c r="E150" s="6">
        <v>34100</v>
      </c>
      <c r="F150" s="7">
        <v>7050175</v>
      </c>
      <c r="G150" s="8">
        <f t="shared" ref="G150:G158" si="5">F150/$F$264</f>
        <v>1.2367320787405563E-3</v>
      </c>
      <c r="H150" s="106"/>
    </row>
    <row r="151" spans="1:8" ht="30" x14ac:dyDescent="0.25">
      <c r="A151" s="25" t="s">
        <v>231</v>
      </c>
      <c r="B151" s="25" t="s">
        <v>173</v>
      </c>
      <c r="C151" s="66" t="s">
        <v>174</v>
      </c>
      <c r="D151" s="25" t="s">
        <v>89</v>
      </c>
      <c r="E151" s="6">
        <v>6768</v>
      </c>
      <c r="F151" s="7">
        <v>46523232</v>
      </c>
      <c r="G151" s="8">
        <f t="shared" si="5"/>
        <v>8.1610418778383757E-3</v>
      </c>
      <c r="H151" s="106"/>
    </row>
    <row r="152" spans="1:8" x14ac:dyDescent="0.25">
      <c r="A152" s="25" t="s">
        <v>237</v>
      </c>
      <c r="B152" s="25" t="s">
        <v>169</v>
      </c>
      <c r="C152" s="25" t="s">
        <v>170</v>
      </c>
      <c r="D152" s="25" t="s">
        <v>93</v>
      </c>
      <c r="E152" s="6">
        <v>205600</v>
      </c>
      <c r="F152" s="7">
        <v>55191264</v>
      </c>
      <c r="G152" s="8">
        <f t="shared" si="5"/>
        <v>9.6815762239999478E-3</v>
      </c>
      <c r="H152" s="106"/>
    </row>
    <row r="153" spans="1:8" ht="26.25" customHeight="1" x14ac:dyDescent="0.25">
      <c r="A153" s="25" t="s">
        <v>236</v>
      </c>
      <c r="B153" s="25" t="s">
        <v>160</v>
      </c>
      <c r="C153" s="25" t="s">
        <v>161</v>
      </c>
      <c r="D153" s="25" t="s">
        <v>94</v>
      </c>
      <c r="E153" s="6">
        <v>16395</v>
      </c>
      <c r="F153" s="7">
        <v>10512474</v>
      </c>
      <c r="G153" s="8">
        <f t="shared" si="5"/>
        <v>1.8440838451139227E-3</v>
      </c>
      <c r="H153" s="106"/>
    </row>
    <row r="154" spans="1:8" ht="30.75" customHeight="1" x14ac:dyDescent="0.25">
      <c r="A154" s="25" t="s">
        <v>341</v>
      </c>
      <c r="B154" s="25" t="s">
        <v>156</v>
      </c>
      <c r="C154" s="123" t="s">
        <v>157</v>
      </c>
      <c r="D154" s="123" t="s">
        <v>338</v>
      </c>
      <c r="E154" s="6">
        <v>4175</v>
      </c>
      <c r="F154" s="7">
        <v>5247140</v>
      </c>
      <c r="G154" s="8">
        <f t="shared" si="5"/>
        <v>9.2044613922955421E-4</v>
      </c>
      <c r="H154" s="106"/>
    </row>
    <row r="155" spans="1:8" ht="30" x14ac:dyDescent="0.25">
      <c r="A155" s="77" t="s">
        <v>530</v>
      </c>
      <c r="B155" s="77" t="s">
        <v>529</v>
      </c>
      <c r="C155" s="9" t="s">
        <v>163</v>
      </c>
      <c r="D155" s="9" t="s">
        <v>528</v>
      </c>
      <c r="E155" s="6">
        <v>7245</v>
      </c>
      <c r="F155" s="7">
        <v>9976365</v>
      </c>
      <c r="G155" s="8">
        <f t="shared" si="5"/>
        <v>1.7500403358391146E-3</v>
      </c>
      <c r="H155" s="106"/>
    </row>
    <row r="156" spans="1:8" x14ac:dyDescent="0.25">
      <c r="A156" s="123" t="s">
        <v>234</v>
      </c>
      <c r="B156" s="123" t="s">
        <v>456</v>
      </c>
      <c r="C156" s="123" t="s">
        <v>175</v>
      </c>
      <c r="D156" s="123" t="s">
        <v>91</v>
      </c>
      <c r="E156" s="6">
        <v>15504</v>
      </c>
      <c r="F156" s="7">
        <v>15569116.800000001</v>
      </c>
      <c r="G156" s="8">
        <f t="shared" si="5"/>
        <v>2.731113225447385E-3</v>
      </c>
      <c r="H156" s="106"/>
    </row>
    <row r="157" spans="1:8" ht="30" x14ac:dyDescent="0.25">
      <c r="A157" s="129" t="s">
        <v>233</v>
      </c>
      <c r="B157" s="113" t="s">
        <v>457</v>
      </c>
      <c r="C157" s="129" t="s">
        <v>149</v>
      </c>
      <c r="D157" s="129" t="s">
        <v>92</v>
      </c>
      <c r="E157" s="6">
        <v>25920</v>
      </c>
      <c r="F157" s="7">
        <v>13151808</v>
      </c>
      <c r="G157" s="8">
        <f t="shared" si="5"/>
        <v>2.3070722140991788E-3</v>
      </c>
      <c r="H157" s="106"/>
    </row>
    <row r="158" spans="1:8" ht="33.75" customHeight="1" x14ac:dyDescent="0.25">
      <c r="A158" s="25" t="s">
        <v>182</v>
      </c>
      <c r="B158" s="25"/>
      <c r="C158" s="25"/>
      <c r="D158" s="66"/>
      <c r="E158" s="6"/>
      <c r="F158" s="7">
        <f>SUM(F150:F157)</f>
        <v>163221574.80000001</v>
      </c>
      <c r="G158" s="8">
        <f t="shared" si="5"/>
        <v>2.8632105940308034E-2</v>
      </c>
      <c r="H158" s="106"/>
    </row>
    <row r="159" spans="1:8" x14ac:dyDescent="0.25">
      <c r="A159" s="13"/>
      <c r="B159" s="13"/>
      <c r="C159" s="13"/>
      <c r="D159" s="13"/>
      <c r="E159" s="14"/>
      <c r="F159" s="15"/>
      <c r="G159" s="16"/>
      <c r="H159" s="106"/>
    </row>
    <row r="160" spans="1:8" x14ac:dyDescent="0.25">
      <c r="A160" s="3" t="s">
        <v>273</v>
      </c>
    </row>
    <row r="161" spans="1:10" ht="30" x14ac:dyDescent="0.25">
      <c r="A161" s="25" t="s">
        <v>3</v>
      </c>
      <c r="B161" s="25" t="s">
        <v>1</v>
      </c>
      <c r="C161" s="25" t="s">
        <v>281</v>
      </c>
      <c r="D161" s="25" t="s">
        <v>7</v>
      </c>
      <c r="E161" s="25" t="s">
        <v>5</v>
      </c>
      <c r="F161" s="25" t="s">
        <v>12</v>
      </c>
      <c r="G161" s="25" t="s">
        <v>2</v>
      </c>
    </row>
    <row r="162" spans="1:10" ht="28.5" customHeight="1" x14ac:dyDescent="0.25">
      <c r="A162" s="115" t="s">
        <v>520</v>
      </c>
      <c r="B162" s="11">
        <v>1027700342890</v>
      </c>
      <c r="C162" s="9" t="s">
        <v>537</v>
      </c>
      <c r="D162" s="117">
        <v>45643</v>
      </c>
      <c r="E162" s="6">
        <v>103000000</v>
      </c>
      <c r="F162" s="56">
        <v>110690707.95999999</v>
      </c>
      <c r="G162" s="57">
        <f>F162/$F$264</f>
        <v>1.9417212956080471E-2</v>
      </c>
    </row>
    <row r="163" spans="1:10" ht="28.5" customHeight="1" x14ac:dyDescent="0.25">
      <c r="A163" s="115" t="s">
        <v>184</v>
      </c>
      <c r="B163" s="11">
        <v>1027700167110</v>
      </c>
      <c r="C163" s="9" t="s">
        <v>538</v>
      </c>
      <c r="D163" s="117">
        <v>45644</v>
      </c>
      <c r="E163" s="6">
        <v>50000000</v>
      </c>
      <c r="F163" s="7">
        <v>54486186.840000004</v>
      </c>
      <c r="G163" s="57">
        <f>F163/$F$264</f>
        <v>9.5578925506500968E-3</v>
      </c>
    </row>
    <row r="164" spans="1:10" ht="28.5" customHeight="1" x14ac:dyDescent="0.25">
      <c r="A164" s="105" t="s">
        <v>184</v>
      </c>
      <c r="B164" s="11">
        <v>1027700167110</v>
      </c>
      <c r="C164" s="54" t="s">
        <v>521</v>
      </c>
      <c r="D164" s="55">
        <v>45636</v>
      </c>
      <c r="E164" s="2">
        <v>30000000</v>
      </c>
      <c r="F164" s="56">
        <v>33349082.870000001</v>
      </c>
      <c r="G164" s="57">
        <f t="shared" ref="G164:G165" si="6">F164/$F$264</f>
        <v>5.8500506131984207E-3</v>
      </c>
    </row>
    <row r="165" spans="1:10" ht="28.5" customHeight="1" x14ac:dyDescent="0.25">
      <c r="A165" s="105" t="s">
        <v>514</v>
      </c>
      <c r="B165" s="11">
        <v>1027700132195</v>
      </c>
      <c r="C165" s="54" t="s">
        <v>522</v>
      </c>
      <c r="D165" s="55">
        <v>45645</v>
      </c>
      <c r="E165" s="2">
        <v>100000000</v>
      </c>
      <c r="F165" s="56">
        <v>111952178.63</v>
      </c>
      <c r="G165" s="57">
        <f t="shared" si="6"/>
        <v>1.9638498419771704E-2</v>
      </c>
    </row>
    <row r="166" spans="1:10" ht="28.5" customHeight="1" x14ac:dyDescent="0.25">
      <c r="A166" s="123" t="s">
        <v>513</v>
      </c>
      <c r="B166" s="11">
        <v>1027739609391</v>
      </c>
      <c r="C166" s="54" t="s">
        <v>563</v>
      </c>
      <c r="D166" s="55">
        <v>45588</v>
      </c>
      <c r="E166" s="2">
        <v>53700000</v>
      </c>
      <c r="F166" s="56">
        <v>57375474.600000001</v>
      </c>
      <c r="G166" s="57">
        <f>F164/$F$264</f>
        <v>5.8500506131984207E-3</v>
      </c>
    </row>
    <row r="167" spans="1:10" ht="28.5" customHeight="1" x14ac:dyDescent="0.25">
      <c r="A167" s="133" t="s">
        <v>548</v>
      </c>
      <c r="B167" s="11">
        <v>1037739527077</v>
      </c>
      <c r="C167" s="54" t="s">
        <v>667</v>
      </c>
      <c r="D167" s="55">
        <v>45594</v>
      </c>
      <c r="E167" s="2">
        <v>1700000</v>
      </c>
      <c r="F167" s="56">
        <v>1711859.13</v>
      </c>
      <c r="G167" s="57">
        <f t="shared" ref="G167:G173" si="7">F167/$F$264</f>
        <v>3.0029199280243396E-4</v>
      </c>
    </row>
    <row r="168" spans="1:10" ht="28.5" customHeight="1" x14ac:dyDescent="0.25">
      <c r="A168" s="133" t="s">
        <v>548</v>
      </c>
      <c r="B168" s="11">
        <v>1037739527077</v>
      </c>
      <c r="C168" s="54" t="s">
        <v>668</v>
      </c>
      <c r="D168" s="55">
        <v>45596</v>
      </c>
      <c r="E168" s="2">
        <v>54600000</v>
      </c>
      <c r="F168" s="56">
        <v>54891945.899999999</v>
      </c>
      <c r="G168" s="57">
        <f t="shared" si="7"/>
        <v>9.6290702513088192E-3</v>
      </c>
      <c r="I168" s="43"/>
      <c r="J168" s="43"/>
    </row>
    <row r="169" spans="1:10" ht="28.5" customHeight="1" x14ac:dyDescent="0.25">
      <c r="A169" s="133" t="s">
        <v>184</v>
      </c>
      <c r="B169" s="11">
        <v>1027700167110</v>
      </c>
      <c r="C169" s="54" t="s">
        <v>669</v>
      </c>
      <c r="D169" s="55">
        <v>45594</v>
      </c>
      <c r="E169" s="2">
        <v>800000</v>
      </c>
      <c r="F169" s="56">
        <v>805258.68</v>
      </c>
      <c r="G169" s="57">
        <f t="shared" si="7"/>
        <v>1.4125737889347093E-4</v>
      </c>
      <c r="I169" s="43"/>
      <c r="J169" s="43"/>
    </row>
    <row r="170" spans="1:10" ht="28.5" customHeight="1" x14ac:dyDescent="0.25">
      <c r="A170" s="133" t="s">
        <v>184</v>
      </c>
      <c r="B170" s="11">
        <v>1027700167110</v>
      </c>
      <c r="C170" s="54" t="s">
        <v>670</v>
      </c>
      <c r="D170" s="55">
        <v>45594</v>
      </c>
      <c r="E170" s="2">
        <v>2100000</v>
      </c>
      <c r="F170" s="56">
        <v>2113804.02</v>
      </c>
      <c r="G170" s="57">
        <f t="shared" si="7"/>
        <v>3.7080061696408167E-4</v>
      </c>
      <c r="I170" s="43"/>
      <c r="J170" s="43"/>
    </row>
    <row r="171" spans="1:10" ht="28.5" customHeight="1" x14ac:dyDescent="0.25">
      <c r="A171" s="133" t="s">
        <v>184</v>
      </c>
      <c r="B171" s="11">
        <v>1027700167110</v>
      </c>
      <c r="C171" s="54" t="s">
        <v>671</v>
      </c>
      <c r="D171" s="55">
        <v>45594</v>
      </c>
      <c r="E171" s="2">
        <v>37300000</v>
      </c>
      <c r="F171" s="56">
        <v>37545185.600000001</v>
      </c>
      <c r="G171" s="57">
        <f t="shared" si="7"/>
        <v>6.5861252286344664E-3</v>
      </c>
      <c r="I171" s="43"/>
      <c r="J171" s="43"/>
    </row>
    <row r="172" spans="1:10" ht="28.5" customHeight="1" x14ac:dyDescent="0.25">
      <c r="A172" s="133" t="s">
        <v>548</v>
      </c>
      <c r="B172" s="11">
        <v>1037739527077</v>
      </c>
      <c r="C172" s="54" t="s">
        <v>672</v>
      </c>
      <c r="D172" s="55">
        <v>45594</v>
      </c>
      <c r="E172" s="2">
        <v>2400000</v>
      </c>
      <c r="F172" s="56">
        <v>2416742.2999999998</v>
      </c>
      <c r="G172" s="57">
        <f t="shared" si="7"/>
        <v>4.23941636691179E-4</v>
      </c>
      <c r="I172" s="43"/>
      <c r="J172" s="43"/>
    </row>
    <row r="173" spans="1:10" ht="28.5" customHeight="1" x14ac:dyDescent="0.25">
      <c r="A173" s="25" t="s">
        <v>182</v>
      </c>
      <c r="B173" s="25"/>
      <c r="C173" s="25"/>
      <c r="D173" s="25"/>
      <c r="E173" s="6"/>
      <c r="F173" s="7">
        <f>SUM(F162:F172)</f>
        <v>467338426.53000003</v>
      </c>
      <c r="G173" s="8">
        <f t="shared" si="7"/>
        <v>8.1979869112155032E-2</v>
      </c>
      <c r="I173" s="43"/>
      <c r="J173" s="43"/>
    </row>
    <row r="174" spans="1:10" ht="16.5" customHeight="1" x14ac:dyDescent="0.25"/>
    <row r="175" spans="1:10" x14ac:dyDescent="0.25">
      <c r="A175" s="3" t="s">
        <v>274</v>
      </c>
    </row>
    <row r="176" spans="1:10" ht="45" customHeight="1" x14ac:dyDescent="0.25">
      <c r="A176" s="25" t="s">
        <v>11</v>
      </c>
      <c r="B176" s="25" t="s">
        <v>8</v>
      </c>
      <c r="C176" s="25" t="s">
        <v>9</v>
      </c>
      <c r="D176" s="25" t="s">
        <v>17</v>
      </c>
      <c r="E176" s="25" t="s">
        <v>10</v>
      </c>
      <c r="F176" s="25" t="s">
        <v>6</v>
      </c>
      <c r="G176" s="25" t="s">
        <v>2</v>
      </c>
    </row>
    <row r="177" spans="1:7" x14ac:dyDescent="0.25">
      <c r="A177" s="25" t="s">
        <v>182</v>
      </c>
      <c r="B177" s="25"/>
      <c r="C177" s="25"/>
      <c r="D177" s="25"/>
      <c r="E177" s="6"/>
      <c r="F177" s="7"/>
      <c r="G177" s="8"/>
    </row>
    <row r="179" spans="1:7" x14ac:dyDescent="0.25">
      <c r="A179" s="3" t="s">
        <v>275</v>
      </c>
    </row>
    <row r="180" spans="1:7" ht="58.5" customHeight="1" x14ac:dyDescent="0.25">
      <c r="A180" s="25" t="s">
        <v>15</v>
      </c>
      <c r="B180" s="25" t="s">
        <v>14</v>
      </c>
      <c r="C180" s="25" t="s">
        <v>16</v>
      </c>
      <c r="D180" s="138" t="s">
        <v>13</v>
      </c>
      <c r="E180" s="139"/>
      <c r="F180" s="25" t="s">
        <v>6</v>
      </c>
      <c r="G180" s="25" t="s">
        <v>2</v>
      </c>
    </row>
    <row r="181" spans="1:7" ht="17.25" customHeight="1" x14ac:dyDescent="0.25">
      <c r="A181" s="25" t="s">
        <v>182</v>
      </c>
      <c r="B181" s="25"/>
      <c r="C181" s="25"/>
      <c r="D181" s="138"/>
      <c r="E181" s="139"/>
      <c r="F181" s="7"/>
      <c r="G181" s="8"/>
    </row>
    <row r="183" spans="1:7" x14ac:dyDescent="0.25">
      <c r="A183" s="3" t="s">
        <v>276</v>
      </c>
    </row>
    <row r="184" spans="1:7" ht="42.75" customHeight="1" x14ac:dyDescent="0.25">
      <c r="A184" s="25" t="s">
        <v>3</v>
      </c>
      <c r="B184" s="21" t="s">
        <v>1</v>
      </c>
      <c r="C184" s="25" t="s">
        <v>281</v>
      </c>
      <c r="D184" s="138" t="s">
        <v>4</v>
      </c>
      <c r="E184" s="139"/>
      <c r="F184" s="22" t="s">
        <v>18</v>
      </c>
      <c r="G184" s="44" t="s">
        <v>2</v>
      </c>
    </row>
    <row r="185" spans="1:7" ht="32.25" customHeight="1" x14ac:dyDescent="0.25">
      <c r="A185" s="25" t="s">
        <v>184</v>
      </c>
      <c r="B185" s="34">
        <v>1027700167110</v>
      </c>
      <c r="C185" s="35" t="s">
        <v>284</v>
      </c>
      <c r="D185" s="160" t="s">
        <v>183</v>
      </c>
      <c r="E185" s="160"/>
      <c r="F185" s="7">
        <v>114196.95</v>
      </c>
      <c r="G185" s="8">
        <f t="shared" ref="G185:G193" si="8">F185/$F$264</f>
        <v>2.0032273150571634E-5</v>
      </c>
    </row>
    <row r="186" spans="1:7" x14ac:dyDescent="0.25">
      <c r="A186" s="25" t="s">
        <v>184</v>
      </c>
      <c r="B186" s="34">
        <v>1027700167110</v>
      </c>
      <c r="C186" s="35" t="s">
        <v>285</v>
      </c>
      <c r="D186" s="160" t="s">
        <v>183</v>
      </c>
      <c r="E186" s="160"/>
      <c r="F186" s="7">
        <v>374867.86</v>
      </c>
      <c r="G186" s="8">
        <f t="shared" si="8"/>
        <v>6.5758808504870275E-5</v>
      </c>
    </row>
    <row r="187" spans="1:7" x14ac:dyDescent="0.25">
      <c r="A187" s="25" t="s">
        <v>184</v>
      </c>
      <c r="B187" s="34">
        <v>1027700167110</v>
      </c>
      <c r="C187" s="35" t="s">
        <v>283</v>
      </c>
      <c r="D187" s="160" t="s">
        <v>183</v>
      </c>
      <c r="E187" s="160"/>
      <c r="F187" s="7">
        <v>1067963.03</v>
      </c>
      <c r="G187" s="8">
        <f t="shared" si="8"/>
        <v>1.8734061751799963E-4</v>
      </c>
    </row>
    <row r="188" spans="1:7" ht="28.5" customHeight="1" x14ac:dyDescent="0.25">
      <c r="A188" s="25" t="s">
        <v>184</v>
      </c>
      <c r="B188" s="34">
        <v>1027700167110</v>
      </c>
      <c r="C188" s="35" t="s">
        <v>282</v>
      </c>
      <c r="D188" s="160" t="s">
        <v>183</v>
      </c>
      <c r="E188" s="160"/>
      <c r="F188" s="7">
        <v>2796.03</v>
      </c>
      <c r="G188" s="8">
        <f t="shared" si="8"/>
        <v>4.9047576749810575E-7</v>
      </c>
    </row>
    <row r="189" spans="1:7" ht="30" hidden="1" x14ac:dyDescent="0.25">
      <c r="A189" s="25" t="s">
        <v>185</v>
      </c>
      <c r="B189" s="34">
        <v>1027700167110</v>
      </c>
      <c r="C189" s="19" t="s">
        <v>414</v>
      </c>
      <c r="D189" s="161" t="s">
        <v>183</v>
      </c>
      <c r="E189" s="161"/>
      <c r="F189" s="7">
        <v>0</v>
      </c>
      <c r="G189" s="8">
        <f t="shared" si="8"/>
        <v>0</v>
      </c>
    </row>
    <row r="190" spans="1:7" ht="30" hidden="1" x14ac:dyDescent="0.25">
      <c r="A190" s="62" t="s">
        <v>185</v>
      </c>
      <c r="B190" s="34">
        <v>1027700167111</v>
      </c>
      <c r="C190" s="19" t="s">
        <v>463</v>
      </c>
      <c r="D190" s="161" t="s">
        <v>183</v>
      </c>
      <c r="E190" s="161"/>
      <c r="F190" s="7">
        <v>0</v>
      </c>
      <c r="G190" s="8">
        <f t="shared" si="8"/>
        <v>0</v>
      </c>
    </row>
    <row r="191" spans="1:7" ht="30" customHeight="1" x14ac:dyDescent="0.25">
      <c r="A191" s="25" t="s">
        <v>184</v>
      </c>
      <c r="B191" s="34">
        <v>1027700167110</v>
      </c>
      <c r="C191" s="35" t="s">
        <v>416</v>
      </c>
      <c r="D191" s="161" t="s">
        <v>183</v>
      </c>
      <c r="E191" s="161"/>
      <c r="F191" s="7">
        <v>3251692.97</v>
      </c>
      <c r="G191" s="8">
        <f t="shared" si="8"/>
        <v>5.7040754395659026E-4</v>
      </c>
    </row>
    <row r="192" spans="1:7" x14ac:dyDescent="0.25">
      <c r="A192" s="25" t="s">
        <v>184</v>
      </c>
      <c r="B192" s="34">
        <v>1027700167110</v>
      </c>
      <c r="C192" s="35" t="s">
        <v>415</v>
      </c>
      <c r="D192" s="161" t="s">
        <v>183</v>
      </c>
      <c r="E192" s="161"/>
      <c r="F192" s="7">
        <v>146617.54999999999</v>
      </c>
      <c r="G192" s="8">
        <f t="shared" si="8"/>
        <v>2.5719450565602615E-5</v>
      </c>
    </row>
    <row r="193" spans="1:7" ht="30" customHeight="1" x14ac:dyDescent="0.25">
      <c r="A193" s="25" t="s">
        <v>182</v>
      </c>
      <c r="B193" s="159"/>
      <c r="C193" s="159"/>
      <c r="D193" s="158"/>
      <c r="E193" s="158"/>
      <c r="F193" s="7">
        <f>SUM(F185:F192)</f>
        <v>4958134.3899999997</v>
      </c>
      <c r="G193" s="8">
        <f t="shared" si="8"/>
        <v>8.6974916946313239E-4</v>
      </c>
    </row>
    <row r="194" spans="1:7" ht="30" customHeight="1" x14ac:dyDescent="0.25"/>
    <row r="195" spans="1:7" ht="15.75" x14ac:dyDescent="0.25">
      <c r="A195" s="3" t="s">
        <v>277</v>
      </c>
      <c r="B195" s="26"/>
    </row>
    <row r="196" spans="1:7" ht="30" x14ac:dyDescent="0.25">
      <c r="A196" s="25" t="s">
        <v>19</v>
      </c>
      <c r="B196" s="28" t="s">
        <v>1</v>
      </c>
      <c r="C196" s="24" t="s">
        <v>286</v>
      </c>
      <c r="D196" s="165" t="s">
        <v>288</v>
      </c>
      <c r="E196" s="166"/>
      <c r="F196" s="22" t="s">
        <v>18</v>
      </c>
      <c r="G196" s="25" t="s">
        <v>2</v>
      </c>
    </row>
    <row r="197" spans="1:7" ht="30" x14ac:dyDescent="0.25">
      <c r="A197" s="25" t="s">
        <v>184</v>
      </c>
      <c r="B197" s="36">
        <v>1027700167110</v>
      </c>
      <c r="C197" s="25" t="s">
        <v>287</v>
      </c>
      <c r="D197" s="162" t="s">
        <v>290</v>
      </c>
      <c r="E197" s="163"/>
      <c r="F197" s="40">
        <v>31032.54</v>
      </c>
      <c r="G197" s="41">
        <f t="shared" ref="G197:G203" si="9">F197/$F$264</f>
        <v>5.4436858237986233E-6</v>
      </c>
    </row>
    <row r="198" spans="1:7" ht="30" x14ac:dyDescent="0.25">
      <c r="A198" s="25" t="s">
        <v>184</v>
      </c>
      <c r="B198" s="36">
        <v>1027700167110</v>
      </c>
      <c r="C198" s="25" t="s">
        <v>287</v>
      </c>
      <c r="D198" s="162" t="s">
        <v>291</v>
      </c>
      <c r="E198" s="163"/>
      <c r="F198" s="40">
        <v>7592.72</v>
      </c>
      <c r="G198" s="41">
        <f t="shared" si="9"/>
        <v>1.3319045823536291E-6</v>
      </c>
    </row>
    <row r="199" spans="1:7" ht="30" x14ac:dyDescent="0.25">
      <c r="A199" s="25" t="s">
        <v>184</v>
      </c>
      <c r="B199" s="36">
        <v>1027700167110</v>
      </c>
      <c r="C199" s="25" t="s">
        <v>287</v>
      </c>
      <c r="D199" s="162" t="s">
        <v>292</v>
      </c>
      <c r="E199" s="163"/>
      <c r="F199" s="40">
        <v>3281.2</v>
      </c>
      <c r="G199" s="41">
        <f t="shared" si="9"/>
        <v>5.7558362689770293E-7</v>
      </c>
    </row>
    <row r="200" spans="1:7" ht="30" x14ac:dyDescent="0.25">
      <c r="A200" s="25" t="s">
        <v>400</v>
      </c>
      <c r="B200" s="36">
        <v>1027700067328</v>
      </c>
      <c r="C200" s="25" t="s">
        <v>400</v>
      </c>
      <c r="D200" s="162" t="s">
        <v>289</v>
      </c>
      <c r="E200" s="163"/>
      <c r="F200" s="40">
        <v>89806.03</v>
      </c>
      <c r="G200" s="41">
        <f t="shared" si="9"/>
        <v>1.575365124487502E-5</v>
      </c>
    </row>
    <row r="201" spans="1:7" ht="30" x14ac:dyDescent="0.25">
      <c r="A201" s="25" t="s">
        <v>517</v>
      </c>
      <c r="B201" s="36">
        <v>1047796383030</v>
      </c>
      <c r="C201" s="25" t="s">
        <v>516</v>
      </c>
      <c r="D201" s="162" t="s">
        <v>293</v>
      </c>
      <c r="E201" s="163"/>
      <c r="F201" s="40">
        <v>1143093.6100000001</v>
      </c>
      <c r="G201" s="41">
        <f t="shared" si="9"/>
        <v>2.0051992134810084E-4</v>
      </c>
    </row>
    <row r="202" spans="1:7" ht="30" x14ac:dyDescent="0.25">
      <c r="A202" s="25" t="s">
        <v>517</v>
      </c>
      <c r="B202" s="36">
        <v>1047796383030</v>
      </c>
      <c r="C202" s="108" t="s">
        <v>516</v>
      </c>
      <c r="D202" s="162" t="s">
        <v>294</v>
      </c>
      <c r="E202" s="163"/>
      <c r="F202" s="40">
        <v>10643.45</v>
      </c>
      <c r="G202" s="41">
        <f t="shared" si="9"/>
        <v>1.8670594763209671E-6</v>
      </c>
    </row>
    <row r="203" spans="1:7" ht="30.75" customHeight="1" x14ac:dyDescent="0.25">
      <c r="A203" s="25" t="s">
        <v>182</v>
      </c>
      <c r="B203" s="164"/>
      <c r="C203" s="165"/>
      <c r="D203" s="165"/>
      <c r="E203" s="166"/>
      <c r="F203" s="7">
        <f>SUM(F197:F202)</f>
        <v>1285449.55</v>
      </c>
      <c r="G203" s="8">
        <f t="shared" si="9"/>
        <v>2.2549180610234677E-4</v>
      </c>
    </row>
    <row r="204" spans="1:7" ht="34.5" customHeight="1" x14ac:dyDescent="0.25"/>
    <row r="205" spans="1:7" x14ac:dyDescent="0.25">
      <c r="A205" s="3" t="s">
        <v>278</v>
      </c>
    </row>
    <row r="206" spans="1:7" ht="30" x14ac:dyDescent="0.25">
      <c r="A206" s="25" t="s">
        <v>20</v>
      </c>
      <c r="B206" s="159" t="s">
        <v>1</v>
      </c>
      <c r="C206" s="159"/>
      <c r="D206" s="159" t="s">
        <v>22</v>
      </c>
      <c r="E206" s="159"/>
      <c r="F206" s="31" t="s">
        <v>21</v>
      </c>
      <c r="G206" s="25" t="s">
        <v>2</v>
      </c>
    </row>
    <row r="207" spans="1:7" hidden="1" x14ac:dyDescent="0.25">
      <c r="A207" s="87" t="s">
        <v>498</v>
      </c>
      <c r="B207" s="136" t="s">
        <v>106</v>
      </c>
      <c r="C207" s="137"/>
      <c r="D207" s="138" t="s">
        <v>311</v>
      </c>
      <c r="E207" s="139"/>
      <c r="F207" s="37"/>
      <c r="G207" s="41">
        <f t="shared" ref="G207:G225" si="10">F207/$F$264</f>
        <v>0</v>
      </c>
    </row>
    <row r="208" spans="1:7" hidden="1" x14ac:dyDescent="0.25">
      <c r="A208" s="115" t="s">
        <v>539</v>
      </c>
      <c r="B208" s="136" t="s">
        <v>177</v>
      </c>
      <c r="C208" s="137"/>
      <c r="D208" s="138" t="s">
        <v>336</v>
      </c>
      <c r="E208" s="139"/>
      <c r="F208" s="37"/>
      <c r="G208" s="41">
        <f t="shared" si="10"/>
        <v>0</v>
      </c>
    </row>
    <row r="209" spans="1:7" hidden="1" x14ac:dyDescent="0.25">
      <c r="A209" s="86" t="s">
        <v>504</v>
      </c>
      <c r="B209" s="136" t="s">
        <v>168</v>
      </c>
      <c r="C209" s="137"/>
      <c r="D209" s="138" t="s">
        <v>322</v>
      </c>
      <c r="E209" s="139"/>
      <c r="F209" s="37"/>
      <c r="G209" s="41">
        <f t="shared" si="10"/>
        <v>0</v>
      </c>
    </row>
    <row r="210" spans="1:7" hidden="1" x14ac:dyDescent="0.25">
      <c r="A210" s="80" t="s">
        <v>468</v>
      </c>
      <c r="B210" s="136" t="s">
        <v>142</v>
      </c>
      <c r="C210" s="137"/>
      <c r="D210" s="138" t="s">
        <v>320</v>
      </c>
      <c r="E210" s="139"/>
      <c r="F210" s="37"/>
      <c r="G210" s="41">
        <f t="shared" si="10"/>
        <v>0</v>
      </c>
    </row>
    <row r="211" spans="1:7" ht="15" hidden="1" customHeight="1" x14ac:dyDescent="0.25">
      <c r="A211" s="80" t="s">
        <v>95</v>
      </c>
      <c r="B211" s="136" t="s">
        <v>142</v>
      </c>
      <c r="C211" s="137"/>
      <c r="D211" s="138" t="s">
        <v>79</v>
      </c>
      <c r="E211" s="139"/>
      <c r="F211" s="37">
        <v>0</v>
      </c>
      <c r="G211" s="41">
        <f t="shared" si="10"/>
        <v>0</v>
      </c>
    </row>
    <row r="212" spans="1:7" ht="15" hidden="1" customHeight="1" x14ac:dyDescent="0.25">
      <c r="A212" s="113" t="s">
        <v>95</v>
      </c>
      <c r="B212" s="136" t="s">
        <v>142</v>
      </c>
      <c r="C212" s="137"/>
      <c r="D212" s="138" t="s">
        <v>363</v>
      </c>
      <c r="E212" s="139"/>
      <c r="F212" s="37">
        <v>0</v>
      </c>
      <c r="G212" s="41">
        <f t="shared" si="10"/>
        <v>0</v>
      </c>
    </row>
    <row r="213" spans="1:7" ht="15" hidden="1" customHeight="1" x14ac:dyDescent="0.25">
      <c r="A213" s="113" t="s">
        <v>95</v>
      </c>
      <c r="B213" s="136" t="s">
        <v>142</v>
      </c>
      <c r="C213" s="137"/>
      <c r="D213" s="138" t="s">
        <v>80</v>
      </c>
      <c r="E213" s="139"/>
      <c r="F213" s="37">
        <v>0</v>
      </c>
      <c r="G213" s="41">
        <f t="shared" si="10"/>
        <v>0</v>
      </c>
    </row>
    <row r="214" spans="1:7" ht="15" hidden="1" customHeight="1" x14ac:dyDescent="0.25">
      <c r="A214" s="113" t="s">
        <v>531</v>
      </c>
      <c r="B214" s="136" t="s">
        <v>155</v>
      </c>
      <c r="C214" s="137"/>
      <c r="D214" s="138" t="s">
        <v>452</v>
      </c>
      <c r="E214" s="139"/>
      <c r="F214" s="37">
        <v>0</v>
      </c>
      <c r="G214" s="41">
        <f t="shared" si="10"/>
        <v>0</v>
      </c>
    </row>
    <row r="215" spans="1:7" ht="15" hidden="1" customHeight="1" x14ac:dyDescent="0.25">
      <c r="A215" s="80" t="s">
        <v>469</v>
      </c>
      <c r="B215" s="136"/>
      <c r="C215" s="137"/>
      <c r="D215" s="138" t="s">
        <v>352</v>
      </c>
      <c r="E215" s="139"/>
      <c r="F215" s="37"/>
      <c r="G215" s="41">
        <f t="shared" si="10"/>
        <v>0</v>
      </c>
    </row>
    <row r="216" spans="1:7" ht="15" hidden="1" customHeight="1" x14ac:dyDescent="0.25">
      <c r="A216" s="80" t="s">
        <v>468</v>
      </c>
      <c r="B216" s="136"/>
      <c r="C216" s="137"/>
      <c r="D216" s="138" t="s">
        <v>401</v>
      </c>
      <c r="E216" s="139"/>
      <c r="F216" s="37"/>
      <c r="G216" s="41">
        <f t="shared" si="10"/>
        <v>0</v>
      </c>
    </row>
    <row r="217" spans="1:7" ht="15" hidden="1" customHeight="1" x14ac:dyDescent="0.25">
      <c r="A217" s="126" t="s">
        <v>584</v>
      </c>
      <c r="B217" s="136" t="s">
        <v>428</v>
      </c>
      <c r="C217" s="137"/>
      <c r="D217" s="138" t="s">
        <v>426</v>
      </c>
      <c r="E217" s="139"/>
      <c r="F217" s="37"/>
      <c r="G217" s="8">
        <f t="shared" si="10"/>
        <v>0</v>
      </c>
    </row>
    <row r="218" spans="1:7" ht="15" hidden="1" customHeight="1" x14ac:dyDescent="0.25">
      <c r="A218" s="126" t="s">
        <v>470</v>
      </c>
      <c r="B218" s="136" t="s">
        <v>108</v>
      </c>
      <c r="C218" s="137"/>
      <c r="D218" s="138" t="s">
        <v>68</v>
      </c>
      <c r="E218" s="139"/>
      <c r="F218" s="37"/>
      <c r="G218" s="8">
        <f t="shared" si="10"/>
        <v>0</v>
      </c>
    </row>
    <row r="219" spans="1:7" ht="15" hidden="1" customHeight="1" x14ac:dyDescent="0.25">
      <c r="A219" s="126" t="s">
        <v>585</v>
      </c>
      <c r="B219" s="136" t="s">
        <v>116</v>
      </c>
      <c r="C219" s="137"/>
      <c r="D219" s="138" t="s">
        <v>88</v>
      </c>
      <c r="E219" s="139"/>
      <c r="F219" s="37"/>
      <c r="G219" s="8">
        <f t="shared" si="10"/>
        <v>0</v>
      </c>
    </row>
    <row r="220" spans="1:7" ht="15" hidden="1" customHeight="1" x14ac:dyDescent="0.25">
      <c r="A220" s="126" t="s">
        <v>514</v>
      </c>
      <c r="B220" s="136" t="s">
        <v>170</v>
      </c>
      <c r="C220" s="137"/>
      <c r="D220" s="138" t="s">
        <v>467</v>
      </c>
      <c r="E220" s="139"/>
      <c r="F220" s="37"/>
      <c r="G220" s="8">
        <f t="shared" si="10"/>
        <v>0</v>
      </c>
    </row>
    <row r="221" spans="1:7" ht="15" hidden="1" customHeight="1" x14ac:dyDescent="0.25">
      <c r="A221" s="105" t="s">
        <v>482</v>
      </c>
      <c r="B221" s="136" t="s">
        <v>142</v>
      </c>
      <c r="C221" s="137"/>
      <c r="D221" s="138" t="s">
        <v>390</v>
      </c>
      <c r="E221" s="139"/>
      <c r="F221" s="37"/>
      <c r="G221" s="41">
        <f t="shared" si="10"/>
        <v>0</v>
      </c>
    </row>
    <row r="222" spans="1:7" ht="15" hidden="1" customHeight="1" x14ac:dyDescent="0.25">
      <c r="A222" s="105" t="s">
        <v>468</v>
      </c>
      <c r="B222" s="136" t="s">
        <v>165</v>
      </c>
      <c r="C222" s="137"/>
      <c r="D222" s="138" t="s">
        <v>440</v>
      </c>
      <c r="E222" s="139"/>
      <c r="F222" s="37"/>
      <c r="G222" s="41">
        <f t="shared" si="10"/>
        <v>0</v>
      </c>
    </row>
    <row r="223" spans="1:7" ht="15" hidden="1" customHeight="1" x14ac:dyDescent="0.25">
      <c r="A223" s="105" t="s">
        <v>523</v>
      </c>
      <c r="B223" s="136" t="s">
        <v>144</v>
      </c>
      <c r="C223" s="137"/>
      <c r="D223" s="138" t="s">
        <v>58</v>
      </c>
      <c r="E223" s="139"/>
      <c r="F223" s="37"/>
      <c r="G223" s="41">
        <f t="shared" si="10"/>
        <v>0</v>
      </c>
    </row>
    <row r="224" spans="1:7" ht="15" hidden="1" customHeight="1" x14ac:dyDescent="0.25">
      <c r="A224" s="62" t="s">
        <v>524</v>
      </c>
      <c r="B224" s="136" t="s">
        <v>496</v>
      </c>
      <c r="C224" s="137"/>
      <c r="D224" s="138" t="s">
        <v>497</v>
      </c>
      <c r="E224" s="139"/>
      <c r="F224" s="37"/>
      <c r="G224" s="41">
        <f t="shared" si="10"/>
        <v>0</v>
      </c>
    </row>
    <row r="225" spans="1:7" ht="15" customHeight="1" x14ac:dyDescent="0.25">
      <c r="A225" s="25" t="s">
        <v>182</v>
      </c>
      <c r="B225" s="147"/>
      <c r="C225" s="148"/>
      <c r="D225" s="138"/>
      <c r="E225" s="139"/>
      <c r="F225" s="7">
        <f>SUM(F207:F224)</f>
        <v>0</v>
      </c>
      <c r="G225" s="41">
        <f t="shared" si="10"/>
        <v>0</v>
      </c>
    </row>
    <row r="227" spans="1:7" x14ac:dyDescent="0.25">
      <c r="A227" s="3" t="s">
        <v>279</v>
      </c>
    </row>
    <row r="228" spans="1:7" ht="30" x14ac:dyDescent="0.25">
      <c r="A228" s="25" t="s">
        <v>23</v>
      </c>
      <c r="B228" s="138" t="s">
        <v>20</v>
      </c>
      <c r="C228" s="139"/>
      <c r="D228" s="25" t="s">
        <v>22</v>
      </c>
      <c r="E228" s="25" t="s">
        <v>24</v>
      </c>
      <c r="F228" s="25" t="s">
        <v>21</v>
      </c>
      <c r="G228" s="25" t="s">
        <v>2</v>
      </c>
    </row>
    <row r="229" spans="1:7" ht="34.5" customHeight="1" x14ac:dyDescent="0.25">
      <c r="A229" s="25" t="s">
        <v>186</v>
      </c>
      <c r="B229" s="147" t="s">
        <v>95</v>
      </c>
      <c r="C229" s="148"/>
      <c r="D229" s="133" t="s">
        <v>614</v>
      </c>
      <c r="E229" s="2">
        <v>4890</v>
      </c>
      <c r="F229" s="7">
        <v>3106065.28</v>
      </c>
      <c r="G229" s="8">
        <f t="shared" ref="G229:G242" si="11">F229/$F$264</f>
        <v>5.4486173328155223E-4</v>
      </c>
    </row>
    <row r="230" spans="1:7" ht="45" x14ac:dyDescent="0.25">
      <c r="A230" s="80" t="s">
        <v>186</v>
      </c>
      <c r="B230" s="147" t="s">
        <v>95</v>
      </c>
      <c r="C230" s="148"/>
      <c r="D230" s="133" t="s">
        <v>614</v>
      </c>
      <c r="E230" s="2">
        <v>14197</v>
      </c>
      <c r="F230" s="7">
        <v>9017850.6799999997</v>
      </c>
      <c r="G230" s="8">
        <f t="shared" si="11"/>
        <v>1.5818990616897222E-3</v>
      </c>
    </row>
    <row r="231" spans="1:7" ht="45" x14ac:dyDescent="0.25">
      <c r="A231" s="115" t="s">
        <v>186</v>
      </c>
      <c r="B231" s="147" t="s">
        <v>95</v>
      </c>
      <c r="C231" s="148"/>
      <c r="D231" s="133" t="s">
        <v>614</v>
      </c>
      <c r="E231" s="2">
        <v>1971</v>
      </c>
      <c r="F231" s="7">
        <v>1251953.92</v>
      </c>
      <c r="G231" s="8">
        <f t="shared" si="11"/>
        <v>2.1961604839156303E-4</v>
      </c>
    </row>
    <row r="232" spans="1:7" ht="45" x14ac:dyDescent="0.25">
      <c r="A232" s="115" t="s">
        <v>186</v>
      </c>
      <c r="B232" s="147" t="s">
        <v>95</v>
      </c>
      <c r="C232" s="148"/>
      <c r="D232" s="133" t="s">
        <v>592</v>
      </c>
      <c r="E232" s="2">
        <v>324264</v>
      </c>
      <c r="F232" s="7">
        <v>292400504.61000001</v>
      </c>
      <c r="G232" s="8">
        <f t="shared" si="11"/>
        <v>5.1292497546672658E-2</v>
      </c>
    </row>
    <row r="233" spans="1:7" ht="45" x14ac:dyDescent="0.25">
      <c r="A233" s="115" t="s">
        <v>186</v>
      </c>
      <c r="B233" s="147" t="s">
        <v>95</v>
      </c>
      <c r="C233" s="148"/>
      <c r="D233" s="133" t="s">
        <v>635</v>
      </c>
      <c r="E233" s="2">
        <v>6071</v>
      </c>
      <c r="F233" s="7">
        <v>4291685.09</v>
      </c>
      <c r="G233" s="8">
        <f t="shared" si="11"/>
        <v>7.5284154260788578E-4</v>
      </c>
    </row>
    <row r="234" spans="1:7" ht="45" x14ac:dyDescent="0.25">
      <c r="A234" s="25" t="s">
        <v>186</v>
      </c>
      <c r="B234" s="147" t="s">
        <v>95</v>
      </c>
      <c r="C234" s="148"/>
      <c r="D234" s="133" t="s">
        <v>673</v>
      </c>
      <c r="E234" s="2">
        <v>342942</v>
      </c>
      <c r="F234" s="7">
        <v>220957901.12</v>
      </c>
      <c r="G234" s="8">
        <f t="shared" si="11"/>
        <v>3.8760133523818609E-2</v>
      </c>
    </row>
    <row r="235" spans="1:7" ht="52.5" customHeight="1" x14ac:dyDescent="0.25">
      <c r="A235" s="53" t="s">
        <v>186</v>
      </c>
      <c r="B235" s="147" t="s">
        <v>95</v>
      </c>
      <c r="C235" s="148"/>
      <c r="D235" s="133" t="s">
        <v>673</v>
      </c>
      <c r="E235" s="2">
        <v>16382</v>
      </c>
      <c r="F235" s="7">
        <v>10554940.300000001</v>
      </c>
      <c r="G235" s="8">
        <f t="shared" si="11"/>
        <v>1.8515332255158873E-3</v>
      </c>
    </row>
    <row r="236" spans="1:7" ht="52.5" customHeight="1" x14ac:dyDescent="0.25">
      <c r="A236" s="131" t="s">
        <v>186</v>
      </c>
      <c r="B236" s="147" t="s">
        <v>95</v>
      </c>
      <c r="C236" s="148"/>
      <c r="D236" s="133" t="s">
        <v>674</v>
      </c>
      <c r="E236" s="2">
        <v>1372</v>
      </c>
      <c r="F236" s="7">
        <v>749843.94</v>
      </c>
      <c r="G236" s="8">
        <f t="shared" si="11"/>
        <v>1.3153660081447748E-4</v>
      </c>
    </row>
    <row r="237" spans="1:7" ht="52.5" customHeight="1" x14ac:dyDescent="0.25">
      <c r="A237" s="131" t="s">
        <v>186</v>
      </c>
      <c r="B237" s="147" t="s">
        <v>95</v>
      </c>
      <c r="C237" s="148"/>
      <c r="D237" s="133" t="s">
        <v>636</v>
      </c>
      <c r="E237" s="2">
        <v>7257</v>
      </c>
      <c r="F237" s="7">
        <v>7264332.2300000004</v>
      </c>
      <c r="G237" s="8">
        <f t="shared" si="11"/>
        <v>1.2742992478158232E-3</v>
      </c>
    </row>
    <row r="238" spans="1:7" ht="52.5" customHeight="1" x14ac:dyDescent="0.25">
      <c r="A238" s="131" t="s">
        <v>186</v>
      </c>
      <c r="B238" s="147" t="s">
        <v>95</v>
      </c>
      <c r="C238" s="148"/>
      <c r="D238" s="133" t="s">
        <v>73</v>
      </c>
      <c r="E238" s="2">
        <v>309286</v>
      </c>
      <c r="F238" s="7">
        <v>175005053.11000001</v>
      </c>
      <c r="G238" s="8">
        <f t="shared" si="11"/>
        <v>3.0699147627233615E-2</v>
      </c>
    </row>
    <row r="239" spans="1:7" ht="52.5" customHeight="1" x14ac:dyDescent="0.25">
      <c r="A239" s="131" t="s">
        <v>186</v>
      </c>
      <c r="B239" s="147" t="s">
        <v>95</v>
      </c>
      <c r="C239" s="148"/>
      <c r="D239" s="133" t="s">
        <v>59</v>
      </c>
      <c r="E239" s="2">
        <v>86736</v>
      </c>
      <c r="F239" s="7">
        <v>96100047.439999998</v>
      </c>
      <c r="G239" s="8">
        <f t="shared" si="11"/>
        <v>1.6857739196195452E-2</v>
      </c>
    </row>
    <row r="240" spans="1:7" ht="52.5" customHeight="1" x14ac:dyDescent="0.25">
      <c r="A240" s="133" t="s">
        <v>186</v>
      </c>
      <c r="B240" s="147" t="s">
        <v>95</v>
      </c>
      <c r="C240" s="148"/>
      <c r="D240" s="133" t="s">
        <v>75</v>
      </c>
      <c r="E240" s="2">
        <v>1518</v>
      </c>
      <c r="F240" s="7">
        <v>999548.51</v>
      </c>
      <c r="G240" s="8"/>
    </row>
    <row r="241" spans="1:7" ht="45" customHeight="1" x14ac:dyDescent="0.25">
      <c r="A241" s="63" t="s">
        <v>186</v>
      </c>
      <c r="B241" s="147" t="s">
        <v>95</v>
      </c>
      <c r="C241" s="148"/>
      <c r="D241" s="133" t="s">
        <v>59</v>
      </c>
      <c r="E241" s="2">
        <v>12662</v>
      </c>
      <c r="F241" s="7">
        <v>14028993.73</v>
      </c>
      <c r="G241" s="8">
        <f t="shared" si="11"/>
        <v>2.4609469379612749E-3</v>
      </c>
    </row>
    <row r="242" spans="1:7" ht="45" customHeight="1" x14ac:dyDescent="0.25">
      <c r="A242" s="25" t="s">
        <v>182</v>
      </c>
      <c r="B242" s="143"/>
      <c r="C242" s="143"/>
      <c r="D242" s="30"/>
      <c r="E242" s="1"/>
      <c r="F242" s="7">
        <f>SUM(F229:F241)</f>
        <v>835728719.96000004</v>
      </c>
      <c r="G242" s="8">
        <f t="shared" si="11"/>
        <v>0.14660239172776776</v>
      </c>
    </row>
    <row r="243" spans="1:7" ht="45" customHeight="1" x14ac:dyDescent="0.25"/>
    <row r="244" spans="1:7" ht="12.75" customHeight="1" x14ac:dyDescent="0.25">
      <c r="A244" s="3" t="s">
        <v>280</v>
      </c>
    </row>
    <row r="245" spans="1:7" ht="14.25" customHeight="1" x14ac:dyDescent="0.25">
      <c r="A245" s="144" t="s">
        <v>25</v>
      </c>
      <c r="B245" s="145"/>
      <c r="C245" s="145"/>
      <c r="D245" s="145"/>
      <c r="E245" s="146"/>
      <c r="F245" s="25" t="s">
        <v>21</v>
      </c>
      <c r="G245" s="25" t="s">
        <v>2</v>
      </c>
    </row>
    <row r="246" spans="1:7" hidden="1" x14ac:dyDescent="0.25">
      <c r="A246" s="98" t="s">
        <v>506</v>
      </c>
      <c r="B246" s="100"/>
      <c r="C246" s="100"/>
      <c r="D246" s="100"/>
      <c r="E246" s="101"/>
      <c r="F246" s="7"/>
      <c r="G246" s="8">
        <f t="shared" ref="G246:G259" si="12">F246/$F$264</f>
        <v>0</v>
      </c>
    </row>
    <row r="247" spans="1:7" hidden="1" x14ac:dyDescent="0.25">
      <c r="A247" s="46" t="s">
        <v>471</v>
      </c>
      <c r="B247" s="47"/>
      <c r="C247" s="47"/>
      <c r="D247" s="47"/>
      <c r="E247" s="48"/>
      <c r="F247" s="7"/>
      <c r="G247" s="8">
        <f t="shared" si="12"/>
        <v>0</v>
      </c>
    </row>
    <row r="248" spans="1:7" hidden="1" x14ac:dyDescent="0.25">
      <c r="A248" s="91" t="s">
        <v>499</v>
      </c>
      <c r="B248" s="95"/>
      <c r="C248" s="95"/>
      <c r="D248" s="95"/>
      <c r="E248" s="96"/>
      <c r="F248" s="7"/>
      <c r="G248" s="8">
        <f t="shared" si="12"/>
        <v>0</v>
      </c>
    </row>
    <row r="249" spans="1:7" hidden="1" x14ac:dyDescent="0.25">
      <c r="A249" s="70" t="s">
        <v>444</v>
      </c>
      <c r="B249" s="71"/>
      <c r="C249" s="71"/>
      <c r="D249" s="71"/>
      <c r="E249" s="72"/>
      <c r="F249" s="7"/>
      <c r="G249" s="8">
        <f t="shared" si="12"/>
        <v>0</v>
      </c>
    </row>
    <row r="250" spans="1:7" hidden="1" x14ac:dyDescent="0.25">
      <c r="A250" s="46" t="s">
        <v>600</v>
      </c>
      <c r="B250" s="50"/>
      <c r="C250" s="47"/>
      <c r="D250" s="47"/>
      <c r="E250" s="48"/>
      <c r="F250" s="7"/>
      <c r="G250" s="8">
        <f t="shared" si="12"/>
        <v>0</v>
      </c>
    </row>
    <row r="251" spans="1:7" x14ac:dyDescent="0.25">
      <c r="A251" s="70" t="s">
        <v>675</v>
      </c>
      <c r="B251" s="50"/>
      <c r="C251" s="71"/>
      <c r="D251" s="71"/>
      <c r="E251" s="72"/>
      <c r="F251" s="7">
        <v>5890.71</v>
      </c>
      <c r="G251" s="8">
        <f t="shared" si="12"/>
        <v>1.0333403104969426E-6</v>
      </c>
    </row>
    <row r="252" spans="1:7" hidden="1" x14ac:dyDescent="0.25">
      <c r="A252" s="70" t="s">
        <v>601</v>
      </c>
      <c r="B252" s="50"/>
      <c r="C252" s="71"/>
      <c r="D252" s="71"/>
      <c r="E252" s="72"/>
      <c r="F252" s="7"/>
      <c r="G252" s="8">
        <f t="shared" si="12"/>
        <v>0</v>
      </c>
    </row>
    <row r="253" spans="1:7" hidden="1" x14ac:dyDescent="0.25">
      <c r="A253" s="140" t="s">
        <v>564</v>
      </c>
      <c r="B253" s="141"/>
      <c r="C253" s="141"/>
      <c r="D253" s="141"/>
      <c r="E253" s="142"/>
      <c r="F253" s="7"/>
      <c r="G253" s="8">
        <f t="shared" si="12"/>
        <v>0</v>
      </c>
    </row>
    <row r="254" spans="1:7" hidden="1" x14ac:dyDescent="0.25">
      <c r="A254" s="140" t="s">
        <v>540</v>
      </c>
      <c r="B254" s="141"/>
      <c r="C254" s="141"/>
      <c r="D254" s="141"/>
      <c r="E254" s="142"/>
      <c r="F254" s="7"/>
      <c r="G254" s="8">
        <f t="shared" si="12"/>
        <v>0</v>
      </c>
    </row>
    <row r="255" spans="1:7" hidden="1" x14ac:dyDescent="0.25">
      <c r="A255" s="92" t="s">
        <v>532</v>
      </c>
      <c r="B255" s="93"/>
      <c r="C255" s="93"/>
      <c r="D255" s="93"/>
      <c r="E255" s="94"/>
      <c r="F255" s="7"/>
      <c r="G255" s="8">
        <f t="shared" si="12"/>
        <v>0</v>
      </c>
    </row>
    <row r="256" spans="1:7" hidden="1" x14ac:dyDescent="0.25">
      <c r="A256" s="152" t="s">
        <v>417</v>
      </c>
      <c r="B256" s="153"/>
      <c r="C256" s="153"/>
      <c r="D256" s="153"/>
      <c r="E256" s="154"/>
      <c r="F256" s="129"/>
      <c r="G256" s="8">
        <f t="shared" si="12"/>
        <v>0</v>
      </c>
    </row>
    <row r="257" spans="1:7" hidden="1" x14ac:dyDescent="0.25">
      <c r="A257" s="152" t="s">
        <v>418</v>
      </c>
      <c r="B257" s="153"/>
      <c r="C257" s="153"/>
      <c r="D257" s="153"/>
      <c r="E257" s="154"/>
      <c r="F257" s="53"/>
      <c r="G257" s="8">
        <f t="shared" si="12"/>
        <v>0</v>
      </c>
    </row>
    <row r="258" spans="1:7" hidden="1" x14ac:dyDescent="0.25">
      <c r="A258" s="118" t="s">
        <v>549</v>
      </c>
      <c r="B258" s="119"/>
      <c r="C258" s="119"/>
      <c r="D258" s="119"/>
      <c r="E258" s="120"/>
      <c r="F258" s="7"/>
      <c r="G258" s="8">
        <f t="shared" si="12"/>
        <v>0</v>
      </c>
    </row>
    <row r="259" spans="1:7" hidden="1" x14ac:dyDescent="0.25">
      <c r="A259" s="152" t="s">
        <v>623</v>
      </c>
      <c r="B259" s="153"/>
      <c r="C259" s="153"/>
      <c r="D259" s="153"/>
      <c r="E259" s="154"/>
      <c r="F259" s="7"/>
      <c r="G259" s="8">
        <f t="shared" si="12"/>
        <v>0</v>
      </c>
    </row>
    <row r="260" spans="1:7" ht="15" hidden="1" customHeight="1" x14ac:dyDescent="0.25">
      <c r="A260" s="152" t="s">
        <v>525</v>
      </c>
      <c r="B260" s="153"/>
      <c r="C260" s="153"/>
      <c r="D260" s="153"/>
      <c r="E260" s="154"/>
      <c r="F260" s="7"/>
      <c r="G260" s="8">
        <f>F260/$F$264</f>
        <v>0</v>
      </c>
    </row>
    <row r="261" spans="1:7" ht="15" hidden="1" customHeight="1" x14ac:dyDescent="0.25">
      <c r="A261" s="152" t="s">
        <v>598</v>
      </c>
      <c r="B261" s="153"/>
      <c r="C261" s="153"/>
      <c r="D261" s="153"/>
      <c r="E261" s="154"/>
      <c r="F261" s="7"/>
      <c r="G261" s="8">
        <f>F261/$F$264</f>
        <v>0</v>
      </c>
    </row>
    <row r="262" spans="1:7" ht="15" hidden="1" customHeight="1" x14ac:dyDescent="0.25">
      <c r="A262" s="152" t="s">
        <v>599</v>
      </c>
      <c r="B262" s="153"/>
      <c r="C262" s="153"/>
      <c r="D262" s="153"/>
      <c r="E262" s="154"/>
      <c r="F262" s="7"/>
      <c r="G262" s="8">
        <f>F262/$F$264</f>
        <v>0</v>
      </c>
    </row>
    <row r="263" spans="1:7" ht="15" customHeight="1" x14ac:dyDescent="0.25">
      <c r="A263" s="138" t="s">
        <v>182</v>
      </c>
      <c r="B263" s="155"/>
      <c r="C263" s="155"/>
      <c r="D263" s="155"/>
      <c r="E263" s="139"/>
      <c r="F263" s="7">
        <f>F251</f>
        <v>5890.71</v>
      </c>
      <c r="G263" s="8">
        <f>F263/$F$264</f>
        <v>1.0333403104969426E-6</v>
      </c>
    </row>
    <row r="264" spans="1:7" ht="34.5" customHeight="1" x14ac:dyDescent="0.25">
      <c r="A264" s="149" t="s">
        <v>26</v>
      </c>
      <c r="B264" s="150"/>
      <c r="C264" s="150"/>
      <c r="D264" s="150"/>
      <c r="E264" s="151"/>
      <c r="F264" s="7">
        <f>F146+F173+F177+F181+F193+F203+F225+F242+F263+F158</f>
        <v>5700648605.460001</v>
      </c>
      <c r="G264" s="8">
        <f>F264/$F$264</f>
        <v>1</v>
      </c>
    </row>
    <row r="265" spans="1:7" ht="15" customHeight="1" x14ac:dyDescent="0.25"/>
    <row r="266" spans="1:7" ht="15" customHeight="1" x14ac:dyDescent="0.25"/>
  </sheetData>
  <mergeCells count="88">
    <mergeCell ref="B236:C236"/>
    <mergeCell ref="B237:C237"/>
    <mergeCell ref="B238:C238"/>
    <mergeCell ref="B239:C239"/>
    <mergeCell ref="A261:E261"/>
    <mergeCell ref="A259:E259"/>
    <mergeCell ref="A254:E254"/>
    <mergeCell ref="B240:C240"/>
    <mergeCell ref="B203:E203"/>
    <mergeCell ref="B209:C209"/>
    <mergeCell ref="D209:E209"/>
    <mergeCell ref="D196:E196"/>
    <mergeCell ref="D197:E197"/>
    <mergeCell ref="D198:E198"/>
    <mergeCell ref="D199:E199"/>
    <mergeCell ref="D200:E200"/>
    <mergeCell ref="B207:C207"/>
    <mergeCell ref="D207:E207"/>
    <mergeCell ref="B208:C208"/>
    <mergeCell ref="D202:E202"/>
    <mergeCell ref="D208:E208"/>
    <mergeCell ref="B215:C215"/>
    <mergeCell ref="B216:C216"/>
    <mergeCell ref="D216:E216"/>
    <mergeCell ref="D215:E215"/>
    <mergeCell ref="B212:C212"/>
    <mergeCell ref="B213:C213"/>
    <mergeCell ref="D212:E212"/>
    <mergeCell ref="D213:E213"/>
    <mergeCell ref="D214:E214"/>
    <mergeCell ref="D181:E181"/>
    <mergeCell ref="D190:E190"/>
    <mergeCell ref="D201:E201"/>
    <mergeCell ref="D191:E191"/>
    <mergeCell ref="D192:E192"/>
    <mergeCell ref="A1:G1"/>
    <mergeCell ref="B228:C228"/>
    <mergeCell ref="D193:E193"/>
    <mergeCell ref="B206:C206"/>
    <mergeCell ref="D206:E206"/>
    <mergeCell ref="B193:C193"/>
    <mergeCell ref="D185:E185"/>
    <mergeCell ref="D180:E180"/>
    <mergeCell ref="D184:E184"/>
    <mergeCell ref="D186:E186"/>
    <mergeCell ref="D187:E187"/>
    <mergeCell ref="D189:E189"/>
    <mergeCell ref="D188:E188"/>
    <mergeCell ref="B221:C221"/>
    <mergeCell ref="D222:E222"/>
    <mergeCell ref="B223:C223"/>
    <mergeCell ref="A264:E264"/>
    <mergeCell ref="B241:C241"/>
    <mergeCell ref="B224:C224"/>
    <mergeCell ref="D221:E221"/>
    <mergeCell ref="B231:C231"/>
    <mergeCell ref="B232:C232"/>
    <mergeCell ref="B233:C233"/>
    <mergeCell ref="A260:E260"/>
    <mergeCell ref="B230:C230"/>
    <mergeCell ref="A256:E256"/>
    <mergeCell ref="A257:E257"/>
    <mergeCell ref="D224:E224"/>
    <mergeCell ref="A263:E263"/>
    <mergeCell ref="A262:E262"/>
    <mergeCell ref="B225:C225"/>
    <mergeCell ref="D225:E225"/>
    <mergeCell ref="B210:C210"/>
    <mergeCell ref="B214:C214"/>
    <mergeCell ref="B211:C211"/>
    <mergeCell ref="D210:E210"/>
    <mergeCell ref="D211:E211"/>
    <mergeCell ref="B220:C220"/>
    <mergeCell ref="D220:E220"/>
    <mergeCell ref="B217:C217"/>
    <mergeCell ref="A253:E253"/>
    <mergeCell ref="B242:C242"/>
    <mergeCell ref="A245:E245"/>
    <mergeCell ref="B234:C234"/>
    <mergeCell ref="B229:C229"/>
    <mergeCell ref="D217:E217"/>
    <mergeCell ref="B218:C218"/>
    <mergeCell ref="D218:E218"/>
    <mergeCell ref="B219:C219"/>
    <mergeCell ref="D219:E219"/>
    <mergeCell ref="B235:C235"/>
    <mergeCell ref="D223:E223"/>
    <mergeCell ref="B222:C2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8"/>
  <sheetViews>
    <sheetView zoomScale="80" zoomScaleNormal="80" workbookViewId="0">
      <selection activeCell="J133" sqref="J133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6" t="s">
        <v>676</v>
      </c>
      <c r="B1" s="157"/>
      <c r="C1" s="157"/>
      <c r="D1" s="157"/>
      <c r="E1" s="157"/>
      <c r="F1" s="157"/>
      <c r="G1" s="157"/>
    </row>
    <row r="2" spans="1:8" ht="18.75" x14ac:dyDescent="0.3">
      <c r="A2" s="4"/>
      <c r="B2" s="4"/>
      <c r="C2" s="4"/>
    </row>
    <row r="3" spans="1:8" x14ac:dyDescent="0.25">
      <c r="A3" s="3" t="s">
        <v>271</v>
      </c>
    </row>
    <row r="4" spans="1:8" ht="45" x14ac:dyDescent="0.25">
      <c r="A4" s="5" t="s">
        <v>0</v>
      </c>
      <c r="B4" s="5" t="s">
        <v>20</v>
      </c>
      <c r="C4" s="5" t="s">
        <v>1</v>
      </c>
      <c r="D4" s="5" t="s">
        <v>22</v>
      </c>
      <c r="E4" s="5" t="s">
        <v>10</v>
      </c>
      <c r="F4" s="5" t="s">
        <v>6</v>
      </c>
      <c r="G4" s="5" t="s">
        <v>270</v>
      </c>
    </row>
    <row r="5" spans="1:8" x14ac:dyDescent="0.25">
      <c r="A5" s="124" t="s">
        <v>374</v>
      </c>
      <c r="B5" s="124" t="s">
        <v>95</v>
      </c>
      <c r="C5" s="124" t="s">
        <v>96</v>
      </c>
      <c r="D5" s="124" t="s">
        <v>375</v>
      </c>
      <c r="E5" s="6">
        <v>30800</v>
      </c>
      <c r="F5" s="7">
        <v>25580016</v>
      </c>
      <c r="G5" s="8">
        <f t="shared" ref="G5:G36" si="0">F5/$F$216</f>
        <v>1.4141053533841097E-2</v>
      </c>
      <c r="H5" s="106"/>
    </row>
    <row r="6" spans="1:8" x14ac:dyDescent="0.25">
      <c r="A6" s="5" t="s">
        <v>265</v>
      </c>
      <c r="B6" s="5" t="s">
        <v>176</v>
      </c>
      <c r="C6" s="9" t="s">
        <v>177</v>
      </c>
      <c r="D6" s="84" t="s">
        <v>46</v>
      </c>
      <c r="E6" s="6">
        <v>9840</v>
      </c>
      <c r="F6" s="7">
        <v>11033091.539999999</v>
      </c>
      <c r="G6" s="8">
        <f t="shared" si="0"/>
        <v>6.0992744535777188E-3</v>
      </c>
      <c r="H6" s="106"/>
    </row>
    <row r="7" spans="1:8" x14ac:dyDescent="0.25">
      <c r="A7" s="122" t="s">
        <v>240</v>
      </c>
      <c r="B7" s="122" t="s">
        <v>101</v>
      </c>
      <c r="C7" s="122" t="s">
        <v>102</v>
      </c>
      <c r="D7" s="122" t="s">
        <v>247</v>
      </c>
      <c r="E7" s="6">
        <v>5000</v>
      </c>
      <c r="F7" s="7">
        <v>4962017.6500000004</v>
      </c>
      <c r="G7" s="8">
        <f t="shared" si="0"/>
        <v>2.7430849622812749E-3</v>
      </c>
      <c r="H7" s="106"/>
    </row>
    <row r="8" spans="1:8" ht="30" x14ac:dyDescent="0.25">
      <c r="A8" s="122" t="s">
        <v>219</v>
      </c>
      <c r="B8" s="122" t="s">
        <v>148</v>
      </c>
      <c r="C8" s="124" t="s">
        <v>149</v>
      </c>
      <c r="D8" s="122" t="s">
        <v>71</v>
      </c>
      <c r="E8" s="6">
        <v>4000</v>
      </c>
      <c r="F8" s="7">
        <v>4076720</v>
      </c>
      <c r="G8" s="8">
        <f t="shared" si="0"/>
        <v>2.2536778617527325E-3</v>
      </c>
      <c r="H8" s="106"/>
    </row>
    <row r="9" spans="1:8" x14ac:dyDescent="0.25">
      <c r="A9" s="76" t="s">
        <v>35</v>
      </c>
      <c r="B9" s="76" t="s">
        <v>95</v>
      </c>
      <c r="C9" s="76" t="s">
        <v>96</v>
      </c>
      <c r="D9" s="76" t="s">
        <v>80</v>
      </c>
      <c r="E9" s="6">
        <v>14500</v>
      </c>
      <c r="F9" s="7">
        <v>14894255</v>
      </c>
      <c r="G9" s="8">
        <f t="shared" si="0"/>
        <v>8.2337891149747693E-3</v>
      </c>
      <c r="H9" s="106"/>
    </row>
    <row r="10" spans="1:8" ht="30" x14ac:dyDescent="0.25">
      <c r="A10" s="114" t="s">
        <v>210</v>
      </c>
      <c r="B10" s="114" t="s">
        <v>137</v>
      </c>
      <c r="C10" s="122" t="s">
        <v>138</v>
      </c>
      <c r="D10" s="114" t="s">
        <v>54</v>
      </c>
      <c r="E10" s="6">
        <v>741</v>
      </c>
      <c r="F10" s="7">
        <v>733108.35</v>
      </c>
      <c r="G10" s="8">
        <f t="shared" si="0"/>
        <v>4.0527435258273163E-4</v>
      </c>
      <c r="H10" s="106"/>
    </row>
    <row r="11" spans="1:8" ht="30" x14ac:dyDescent="0.25">
      <c r="A11" s="5" t="s">
        <v>212</v>
      </c>
      <c r="B11" s="5" t="s">
        <v>137</v>
      </c>
      <c r="C11" s="5" t="s">
        <v>138</v>
      </c>
      <c r="D11" s="5" t="s">
        <v>55</v>
      </c>
      <c r="E11" s="6">
        <v>22100</v>
      </c>
      <c r="F11" s="7">
        <v>21070582</v>
      </c>
      <c r="G11" s="8">
        <f t="shared" si="0"/>
        <v>1.1648164256472264E-2</v>
      </c>
      <c r="H11" s="106"/>
    </row>
    <row r="12" spans="1:8" ht="30" x14ac:dyDescent="0.25">
      <c r="A12" s="5" t="s">
        <v>200</v>
      </c>
      <c r="B12" s="5" t="s">
        <v>119</v>
      </c>
      <c r="C12" s="5" t="s">
        <v>120</v>
      </c>
      <c r="D12" s="5" t="s">
        <v>67</v>
      </c>
      <c r="E12" s="6">
        <v>4700</v>
      </c>
      <c r="F12" s="7">
        <v>4056708.98</v>
      </c>
      <c r="G12" s="8">
        <f t="shared" si="0"/>
        <v>2.2426154407954209E-3</v>
      </c>
      <c r="H12" s="106"/>
    </row>
    <row r="13" spans="1:8" ht="30" x14ac:dyDescent="0.25">
      <c r="A13" s="5" t="s">
        <v>213</v>
      </c>
      <c r="B13" s="5" t="s">
        <v>137</v>
      </c>
      <c r="C13" s="5" t="s">
        <v>138</v>
      </c>
      <c r="D13" s="5" t="s">
        <v>315</v>
      </c>
      <c r="E13" s="6">
        <v>2440</v>
      </c>
      <c r="F13" s="7">
        <v>2328662.7999999998</v>
      </c>
      <c r="G13" s="8">
        <f t="shared" si="0"/>
        <v>1.2873230930373265E-3</v>
      </c>
      <c r="H13" s="106"/>
    </row>
    <row r="14" spans="1:8" x14ac:dyDescent="0.25">
      <c r="A14" s="90" t="s">
        <v>239</v>
      </c>
      <c r="B14" s="90" t="s">
        <v>255</v>
      </c>
      <c r="C14" s="90" t="s">
        <v>256</v>
      </c>
      <c r="D14" s="90" t="s">
        <v>245</v>
      </c>
      <c r="E14" s="6">
        <v>142</v>
      </c>
      <c r="F14" s="7">
        <v>28431.24</v>
      </c>
      <c r="G14" s="8">
        <f t="shared" si="0"/>
        <v>1.5717257052281921E-5</v>
      </c>
      <c r="H14" s="106"/>
    </row>
    <row r="15" spans="1:8" x14ac:dyDescent="0.25">
      <c r="A15" s="5" t="s">
        <v>27</v>
      </c>
      <c r="B15" s="5" t="s">
        <v>95</v>
      </c>
      <c r="C15" s="5" t="s">
        <v>96</v>
      </c>
      <c r="D15" s="5" t="s">
        <v>72</v>
      </c>
      <c r="E15" s="6">
        <v>13000</v>
      </c>
      <c r="F15" s="7">
        <v>8612370</v>
      </c>
      <c r="G15" s="8">
        <f t="shared" si="0"/>
        <v>4.7610597750700019E-3</v>
      </c>
      <c r="H15" s="106"/>
    </row>
    <row r="16" spans="1:8" ht="30" x14ac:dyDescent="0.25">
      <c r="A16" s="126" t="s">
        <v>211</v>
      </c>
      <c r="B16" s="126" t="s">
        <v>137</v>
      </c>
      <c r="C16" s="126" t="s">
        <v>138</v>
      </c>
      <c r="D16" s="126" t="s">
        <v>52</v>
      </c>
      <c r="E16" s="6">
        <v>21849</v>
      </c>
      <c r="F16" s="7">
        <v>19637225.73</v>
      </c>
      <c r="G16" s="8">
        <f t="shared" si="0"/>
        <v>1.0855781337433559E-2</v>
      </c>
      <c r="H16" s="106"/>
    </row>
    <row r="17" spans="1:8" ht="30" x14ac:dyDescent="0.25">
      <c r="A17" s="5" t="s">
        <v>197</v>
      </c>
      <c r="B17" s="5" t="s">
        <v>119</v>
      </c>
      <c r="C17" s="5" t="s">
        <v>120</v>
      </c>
      <c r="D17" s="5" t="s">
        <v>63</v>
      </c>
      <c r="E17" s="6">
        <v>4737</v>
      </c>
      <c r="F17" s="7">
        <v>4403420.46</v>
      </c>
      <c r="G17" s="8">
        <f t="shared" si="0"/>
        <v>2.4342832489577487E-3</v>
      </c>
      <c r="H17" s="106"/>
    </row>
    <row r="18" spans="1:8" x14ac:dyDescent="0.25">
      <c r="A18" s="5" t="s">
        <v>333</v>
      </c>
      <c r="B18" s="5" t="s">
        <v>162</v>
      </c>
      <c r="C18" s="5" t="s">
        <v>163</v>
      </c>
      <c r="D18" s="5" t="s">
        <v>331</v>
      </c>
      <c r="E18" s="6">
        <v>206</v>
      </c>
      <c r="F18" s="7">
        <v>194119.98</v>
      </c>
      <c r="G18" s="8">
        <f t="shared" si="0"/>
        <v>1.0731271744193449E-4</v>
      </c>
      <c r="H18" s="106"/>
    </row>
    <row r="19" spans="1:8" ht="30" x14ac:dyDescent="0.25">
      <c r="A19" s="5" t="s">
        <v>220</v>
      </c>
      <c r="B19" s="5" t="s">
        <v>148</v>
      </c>
      <c r="C19" s="124" t="s">
        <v>149</v>
      </c>
      <c r="D19" s="5" t="s">
        <v>69</v>
      </c>
      <c r="E19" s="6">
        <v>4000</v>
      </c>
      <c r="F19" s="7">
        <v>3889680</v>
      </c>
      <c r="G19" s="8">
        <f t="shared" si="0"/>
        <v>2.1502790736921758E-3</v>
      </c>
      <c r="H19" s="106"/>
    </row>
    <row r="20" spans="1:8" x14ac:dyDescent="0.25">
      <c r="A20" s="5" t="s">
        <v>241</v>
      </c>
      <c r="B20" s="5" t="s">
        <v>123</v>
      </c>
      <c r="C20" s="59" t="s">
        <v>124</v>
      </c>
      <c r="D20" s="5" t="s">
        <v>248</v>
      </c>
      <c r="E20" s="6">
        <v>20000</v>
      </c>
      <c r="F20" s="7">
        <v>19150600</v>
      </c>
      <c r="G20" s="8">
        <f t="shared" si="0"/>
        <v>1.0586766630840939E-2</v>
      </c>
      <c r="H20" s="106"/>
    </row>
    <row r="21" spans="1:8" x14ac:dyDescent="0.25">
      <c r="A21" s="5" t="s">
        <v>242</v>
      </c>
      <c r="B21" s="5" t="s">
        <v>123</v>
      </c>
      <c r="C21" s="122" t="s">
        <v>124</v>
      </c>
      <c r="D21" s="5" t="s">
        <v>249</v>
      </c>
      <c r="E21" s="6">
        <v>5500</v>
      </c>
      <c r="F21" s="7">
        <v>5287315</v>
      </c>
      <c r="G21" s="8">
        <f t="shared" si="0"/>
        <v>2.9229146872027383E-3</v>
      </c>
      <c r="H21" s="106"/>
    </row>
    <row r="22" spans="1:8" x14ac:dyDescent="0.25">
      <c r="A22" s="76" t="s">
        <v>226</v>
      </c>
      <c r="B22" s="76" t="s">
        <v>152</v>
      </c>
      <c r="C22" s="114" t="s">
        <v>153</v>
      </c>
      <c r="D22" s="76" t="s">
        <v>82</v>
      </c>
      <c r="E22" s="6">
        <v>19998</v>
      </c>
      <c r="F22" s="7">
        <v>19799219.879999999</v>
      </c>
      <c r="G22" s="8">
        <f t="shared" si="0"/>
        <v>1.0945334367709969E-2</v>
      </c>
      <c r="H22" s="106"/>
    </row>
    <row r="23" spans="1:8" x14ac:dyDescent="0.25">
      <c r="A23" s="5" t="s">
        <v>37</v>
      </c>
      <c r="B23" s="5" t="s">
        <v>95</v>
      </c>
      <c r="C23" s="5" t="s">
        <v>96</v>
      </c>
      <c r="D23" s="5" t="s">
        <v>59</v>
      </c>
      <c r="E23" s="6">
        <v>50324</v>
      </c>
      <c r="F23" s="7">
        <v>60073297.590000004</v>
      </c>
      <c r="G23" s="8">
        <f t="shared" si="0"/>
        <v>3.3209506873434227E-2</v>
      </c>
      <c r="H23" s="106"/>
    </row>
    <row r="24" spans="1:8" ht="30" x14ac:dyDescent="0.25">
      <c r="A24" s="79" t="s">
        <v>201</v>
      </c>
      <c r="B24" s="79" t="s">
        <v>119</v>
      </c>
      <c r="C24" s="79" t="s">
        <v>120</v>
      </c>
      <c r="D24" s="79" t="s">
        <v>65</v>
      </c>
      <c r="E24" s="6">
        <v>2000</v>
      </c>
      <c r="F24" s="7">
        <v>2104680</v>
      </c>
      <c r="G24" s="8">
        <f t="shared" si="0"/>
        <v>1.16350171757534E-3</v>
      </c>
      <c r="H24" s="106"/>
    </row>
    <row r="25" spans="1:8" x14ac:dyDescent="0.25">
      <c r="A25" s="124" t="s">
        <v>29</v>
      </c>
      <c r="B25" s="124" t="s">
        <v>95</v>
      </c>
      <c r="C25" s="124" t="s">
        <v>96</v>
      </c>
      <c r="D25" s="124" t="s">
        <v>74</v>
      </c>
      <c r="E25" s="6">
        <v>40961</v>
      </c>
      <c r="F25" s="7">
        <v>35848247.979999997</v>
      </c>
      <c r="G25" s="8">
        <f t="shared" si="0"/>
        <v>1.9817501043767564E-2</v>
      </c>
      <c r="H25" s="106"/>
    </row>
    <row r="26" spans="1:8" x14ac:dyDescent="0.25">
      <c r="A26" s="5" t="s">
        <v>30</v>
      </c>
      <c r="B26" s="5" t="s">
        <v>95</v>
      </c>
      <c r="C26" s="63" t="s">
        <v>96</v>
      </c>
      <c r="D26" s="5" t="s">
        <v>75</v>
      </c>
      <c r="E26" s="6">
        <v>10000</v>
      </c>
      <c r="F26" s="7">
        <v>7188000</v>
      </c>
      <c r="G26" s="8">
        <f t="shared" si="0"/>
        <v>3.9736446138755269E-3</v>
      </c>
      <c r="H26" s="106"/>
    </row>
    <row r="27" spans="1:8" x14ac:dyDescent="0.25">
      <c r="A27" s="107" t="s">
        <v>227</v>
      </c>
      <c r="B27" s="107" t="s">
        <v>158</v>
      </c>
      <c r="C27" s="107" t="s">
        <v>159</v>
      </c>
      <c r="D27" s="107" t="s">
        <v>85</v>
      </c>
      <c r="E27" s="6">
        <v>4545</v>
      </c>
      <c r="F27" s="7">
        <v>4520754.47</v>
      </c>
      <c r="G27" s="8">
        <f t="shared" si="0"/>
        <v>2.4991474193613262E-3</v>
      </c>
      <c r="H27" s="106"/>
    </row>
    <row r="28" spans="1:8" x14ac:dyDescent="0.25">
      <c r="A28" s="5" t="s">
        <v>31</v>
      </c>
      <c r="B28" s="5" t="s">
        <v>95</v>
      </c>
      <c r="C28" s="5" t="s">
        <v>96</v>
      </c>
      <c r="D28" s="5" t="s">
        <v>76</v>
      </c>
      <c r="E28" s="6">
        <v>55126</v>
      </c>
      <c r="F28" s="7">
        <v>50555503.340000004</v>
      </c>
      <c r="G28" s="8">
        <f t="shared" si="0"/>
        <v>2.794791368235354E-2</v>
      </c>
      <c r="H28" s="106"/>
    </row>
    <row r="29" spans="1:8" x14ac:dyDescent="0.25">
      <c r="A29" s="5" t="s">
        <v>217</v>
      </c>
      <c r="B29" s="5" t="s">
        <v>143</v>
      </c>
      <c r="C29" s="5" t="s">
        <v>144</v>
      </c>
      <c r="D29" s="5" t="s">
        <v>58</v>
      </c>
      <c r="E29" s="6">
        <v>2000</v>
      </c>
      <c r="F29" s="7">
        <v>1860800</v>
      </c>
      <c r="G29" s="8">
        <f t="shared" si="0"/>
        <v>1.0286808427239261E-3</v>
      </c>
      <c r="H29" s="106"/>
    </row>
    <row r="30" spans="1:8" ht="30" x14ac:dyDescent="0.25">
      <c r="A30" s="129" t="s">
        <v>228</v>
      </c>
      <c r="B30" s="129" t="s">
        <v>306</v>
      </c>
      <c r="C30" s="129" t="s">
        <v>168</v>
      </c>
      <c r="D30" s="129" t="s">
        <v>42</v>
      </c>
      <c r="E30" s="6">
        <v>17548</v>
      </c>
      <c r="F30" s="7">
        <v>14069986.4</v>
      </c>
      <c r="G30" s="8">
        <f t="shared" si="0"/>
        <v>7.7781198769702169E-3</v>
      </c>
      <c r="H30" s="106"/>
    </row>
    <row r="31" spans="1:8" x14ac:dyDescent="0.25">
      <c r="A31" s="5" t="s">
        <v>348</v>
      </c>
      <c r="B31" s="5" t="s">
        <v>111</v>
      </c>
      <c r="C31" s="5" t="s">
        <v>112</v>
      </c>
      <c r="D31" s="84" t="s">
        <v>347</v>
      </c>
      <c r="E31" s="6">
        <v>1499</v>
      </c>
      <c r="F31" s="7">
        <v>1350554.03</v>
      </c>
      <c r="G31" s="8">
        <f t="shared" si="0"/>
        <v>7.466084790007495E-4</v>
      </c>
      <c r="H31" s="106"/>
    </row>
    <row r="32" spans="1:8" x14ac:dyDescent="0.25">
      <c r="A32" s="5" t="s">
        <v>393</v>
      </c>
      <c r="B32" s="5" t="s">
        <v>176</v>
      </c>
      <c r="C32" s="5" t="s">
        <v>177</v>
      </c>
      <c r="D32" s="5" t="s">
        <v>48</v>
      </c>
      <c r="E32" s="6">
        <v>136</v>
      </c>
      <c r="F32" s="7">
        <v>112647.44</v>
      </c>
      <c r="G32" s="8">
        <f t="shared" si="0"/>
        <v>6.2273357432229639E-5</v>
      </c>
      <c r="H32" s="106"/>
    </row>
    <row r="33" spans="1:8" x14ac:dyDescent="0.25">
      <c r="A33" s="5" t="s">
        <v>33</v>
      </c>
      <c r="B33" s="5" t="s">
        <v>95</v>
      </c>
      <c r="C33" s="9" t="s">
        <v>96</v>
      </c>
      <c r="D33" s="5" t="s">
        <v>78</v>
      </c>
      <c r="E33" s="6">
        <v>22100</v>
      </c>
      <c r="F33" s="7">
        <v>16784729</v>
      </c>
      <c r="G33" s="8">
        <f t="shared" si="0"/>
        <v>9.2788742329174122E-3</v>
      </c>
      <c r="H33" s="106"/>
    </row>
    <row r="34" spans="1:8" x14ac:dyDescent="0.25">
      <c r="A34" s="124" t="s">
        <v>194</v>
      </c>
      <c r="B34" s="124" t="s">
        <v>115</v>
      </c>
      <c r="C34" s="9" t="s">
        <v>116</v>
      </c>
      <c r="D34" s="124" t="s">
        <v>88</v>
      </c>
      <c r="E34" s="6">
        <v>2350</v>
      </c>
      <c r="F34" s="7">
        <v>291611.5</v>
      </c>
      <c r="G34" s="8">
        <f t="shared" si="0"/>
        <v>1.6120763304384577E-4</v>
      </c>
      <c r="H34" s="106"/>
    </row>
    <row r="35" spans="1:8" x14ac:dyDescent="0.25">
      <c r="A35" s="5" t="s">
        <v>243</v>
      </c>
      <c r="B35" s="5" t="s">
        <v>257</v>
      </c>
      <c r="C35" s="129" t="s">
        <v>258</v>
      </c>
      <c r="D35" s="5" t="s">
        <v>250</v>
      </c>
      <c r="E35" s="6">
        <v>2314</v>
      </c>
      <c r="F35" s="7">
        <v>1168431.1599999999</v>
      </c>
      <c r="G35" s="8">
        <f t="shared" si="0"/>
        <v>6.4592796127133198E-4</v>
      </c>
      <c r="H35" s="106"/>
    </row>
    <row r="36" spans="1:8" x14ac:dyDescent="0.25">
      <c r="A36" s="53" t="s">
        <v>208</v>
      </c>
      <c r="B36" s="53" t="s">
        <v>133</v>
      </c>
      <c r="C36" s="126" t="s">
        <v>134</v>
      </c>
      <c r="D36" s="53" t="s">
        <v>86</v>
      </c>
      <c r="E36" s="6">
        <v>5000</v>
      </c>
      <c r="F36" s="7">
        <v>4854750</v>
      </c>
      <c r="G36" s="8">
        <f t="shared" si="0"/>
        <v>2.6837856412370918E-3</v>
      </c>
      <c r="H36" s="106"/>
    </row>
    <row r="37" spans="1:8" ht="30" x14ac:dyDescent="0.25">
      <c r="A37" s="68" t="s">
        <v>334</v>
      </c>
      <c r="B37" s="68" t="s">
        <v>113</v>
      </c>
      <c r="C37" s="68" t="s">
        <v>114</v>
      </c>
      <c r="D37" s="130" t="s">
        <v>332</v>
      </c>
      <c r="E37" s="6">
        <v>4267</v>
      </c>
      <c r="F37" s="7">
        <v>3696032.73</v>
      </c>
      <c r="G37" s="8">
        <f t="shared" ref="G37:G68" si="1">F37/$F$216</f>
        <v>2.043227678112432E-3</v>
      </c>
      <c r="H37" s="106"/>
    </row>
    <row r="38" spans="1:8" x14ac:dyDescent="0.25">
      <c r="A38" s="5" t="s">
        <v>225</v>
      </c>
      <c r="B38" s="5" t="s">
        <v>152</v>
      </c>
      <c r="C38" s="5" t="s">
        <v>153</v>
      </c>
      <c r="D38" s="129" t="s">
        <v>83</v>
      </c>
      <c r="E38" s="6">
        <v>4950</v>
      </c>
      <c r="F38" s="7">
        <v>3880107</v>
      </c>
      <c r="G38" s="8">
        <f t="shared" si="1"/>
        <v>2.1449869618545814E-3</v>
      </c>
      <c r="H38" s="106"/>
    </row>
    <row r="39" spans="1:8" ht="30" x14ac:dyDescent="0.25">
      <c r="A39" s="129" t="s">
        <v>202</v>
      </c>
      <c r="B39" s="129" t="s">
        <v>119</v>
      </c>
      <c r="C39" s="129" t="s">
        <v>120</v>
      </c>
      <c r="D39" s="129" t="s">
        <v>66</v>
      </c>
      <c r="E39" s="6">
        <v>13000</v>
      </c>
      <c r="F39" s="7">
        <v>10635560</v>
      </c>
      <c r="G39" s="8">
        <f t="shared" si="1"/>
        <v>5.8795124804604899E-3</v>
      </c>
      <c r="H39" s="106"/>
    </row>
    <row r="40" spans="1:8" ht="30" x14ac:dyDescent="0.25">
      <c r="A40" s="112" t="s">
        <v>645</v>
      </c>
      <c r="B40" s="131" t="s">
        <v>644</v>
      </c>
      <c r="C40" s="9" t="s">
        <v>165</v>
      </c>
      <c r="D40" s="126" t="s">
        <v>251</v>
      </c>
      <c r="E40" s="6">
        <v>11990</v>
      </c>
      <c r="F40" s="7">
        <v>11358507.68</v>
      </c>
      <c r="G40" s="8">
        <f t="shared" si="1"/>
        <v>6.2791698475648042E-3</v>
      </c>
      <c r="H40" s="106"/>
    </row>
    <row r="41" spans="1:8" x14ac:dyDescent="0.25">
      <c r="A41" s="131" t="s">
        <v>587</v>
      </c>
      <c r="B41" s="131" t="s">
        <v>95</v>
      </c>
      <c r="C41" s="131" t="s">
        <v>96</v>
      </c>
      <c r="D41" s="131" t="s">
        <v>586</v>
      </c>
      <c r="E41" s="6">
        <v>29900</v>
      </c>
      <c r="F41" s="7">
        <v>29941860</v>
      </c>
      <c r="G41" s="8">
        <f t="shared" si="1"/>
        <v>1.6552352631944225E-2</v>
      </c>
      <c r="H41" s="106"/>
    </row>
    <row r="42" spans="1:8" x14ac:dyDescent="0.25">
      <c r="A42" s="38" t="s">
        <v>305</v>
      </c>
      <c r="B42" s="38" t="s">
        <v>95</v>
      </c>
      <c r="C42" s="124" t="s">
        <v>96</v>
      </c>
      <c r="D42" s="38" t="s">
        <v>304</v>
      </c>
      <c r="E42" s="6">
        <v>23044</v>
      </c>
      <c r="F42" s="7">
        <v>20989396.960000001</v>
      </c>
      <c r="G42" s="8">
        <f t="shared" si="1"/>
        <v>1.1603283831190785E-2</v>
      </c>
      <c r="H42" s="106"/>
    </row>
    <row r="43" spans="1:8" x14ac:dyDescent="0.25">
      <c r="A43" s="62" t="s">
        <v>205</v>
      </c>
      <c r="B43" s="62" t="s">
        <v>123</v>
      </c>
      <c r="C43" s="129" t="s">
        <v>124</v>
      </c>
      <c r="D43" s="62" t="s">
        <v>49</v>
      </c>
      <c r="E43" s="6">
        <v>1000</v>
      </c>
      <c r="F43" s="7">
        <v>767110</v>
      </c>
      <c r="G43" s="8">
        <f t="shared" si="1"/>
        <v>4.2407102389399771E-4</v>
      </c>
      <c r="H43" s="106"/>
    </row>
    <row r="44" spans="1:8" x14ac:dyDescent="0.25">
      <c r="A44" s="107" t="s">
        <v>192</v>
      </c>
      <c r="B44" s="107" t="s">
        <v>107</v>
      </c>
      <c r="C44" s="9" t="s">
        <v>108</v>
      </c>
      <c r="D44" s="124" t="s">
        <v>68</v>
      </c>
      <c r="E44" s="6">
        <v>23500</v>
      </c>
      <c r="F44" s="7">
        <v>22336045</v>
      </c>
      <c r="G44" s="8">
        <f t="shared" si="1"/>
        <v>1.2347733014681608E-2</v>
      </c>
      <c r="H44" s="106"/>
    </row>
    <row r="45" spans="1:8" ht="30" x14ac:dyDescent="0.25">
      <c r="A45" s="5" t="s">
        <v>218</v>
      </c>
      <c r="B45" s="5" t="s">
        <v>146</v>
      </c>
      <c r="C45" s="131" t="s">
        <v>147</v>
      </c>
      <c r="D45" s="5" t="s">
        <v>84</v>
      </c>
      <c r="E45" s="6">
        <v>3250</v>
      </c>
      <c r="F45" s="7">
        <v>2984605</v>
      </c>
      <c r="G45" s="8">
        <f t="shared" si="1"/>
        <v>1.6499387288252598E-3</v>
      </c>
      <c r="H45" s="106"/>
    </row>
    <row r="46" spans="1:8" x14ac:dyDescent="0.25">
      <c r="A46" s="5" t="s">
        <v>38</v>
      </c>
      <c r="B46" s="5" t="s">
        <v>95</v>
      </c>
      <c r="C46" s="129" t="s">
        <v>96</v>
      </c>
      <c r="D46" s="114" t="s">
        <v>60</v>
      </c>
      <c r="E46" s="6">
        <v>25000</v>
      </c>
      <c r="F46" s="7">
        <v>24464589.739999998</v>
      </c>
      <c r="G46" s="8">
        <f t="shared" si="1"/>
        <v>1.3524427553008552E-2</v>
      </c>
      <c r="H46" s="106"/>
    </row>
    <row r="47" spans="1:8" x14ac:dyDescent="0.25">
      <c r="A47" s="126" t="s">
        <v>238</v>
      </c>
      <c r="B47" s="126" t="s">
        <v>253</v>
      </c>
      <c r="C47" s="126" t="s">
        <v>254</v>
      </c>
      <c r="D47" s="126" t="s">
        <v>244</v>
      </c>
      <c r="E47" s="6">
        <v>28800</v>
      </c>
      <c r="F47" s="7">
        <v>17192160</v>
      </c>
      <c r="G47" s="8">
        <f t="shared" si="1"/>
        <v>9.5041087903291986E-3</v>
      </c>
      <c r="H47" s="106"/>
    </row>
    <row r="48" spans="1:8" ht="30" x14ac:dyDescent="0.25">
      <c r="A48" s="5" t="s">
        <v>203</v>
      </c>
      <c r="B48" s="5" t="s">
        <v>121</v>
      </c>
      <c r="C48" s="5" t="s">
        <v>122</v>
      </c>
      <c r="D48" s="112" t="s">
        <v>45</v>
      </c>
      <c r="E48" s="6">
        <v>2492</v>
      </c>
      <c r="F48" s="7">
        <v>2214640.4</v>
      </c>
      <c r="G48" s="8">
        <f t="shared" si="1"/>
        <v>1.2242896351044995E-3</v>
      </c>
      <c r="H48" s="106"/>
    </row>
    <row r="49" spans="1:8" x14ac:dyDescent="0.25">
      <c r="A49" s="5" t="s">
        <v>268</v>
      </c>
      <c r="B49" s="5" t="s">
        <v>178</v>
      </c>
      <c r="C49" s="122" t="s">
        <v>179</v>
      </c>
      <c r="D49" s="5" t="s">
        <v>41</v>
      </c>
      <c r="E49" s="6">
        <v>6555</v>
      </c>
      <c r="F49" s="7">
        <v>5177532.3</v>
      </c>
      <c r="G49" s="8">
        <f t="shared" si="1"/>
        <v>2.8622250051560335E-3</v>
      </c>
      <c r="H49" s="106"/>
    </row>
    <row r="50" spans="1:8" ht="30" x14ac:dyDescent="0.25">
      <c r="A50" s="5" t="s">
        <v>328</v>
      </c>
      <c r="B50" s="5" t="s">
        <v>119</v>
      </c>
      <c r="C50" s="114" t="s">
        <v>120</v>
      </c>
      <c r="D50" s="107" t="s">
        <v>326</v>
      </c>
      <c r="E50" s="6">
        <v>9900</v>
      </c>
      <c r="F50" s="7">
        <v>7790013</v>
      </c>
      <c r="G50" s="8">
        <f t="shared" si="1"/>
        <v>4.306447300983631E-3</v>
      </c>
      <c r="H50" s="106"/>
    </row>
    <row r="51" spans="1:8" x14ac:dyDescent="0.25">
      <c r="A51" s="5" t="s">
        <v>361</v>
      </c>
      <c r="B51" s="5" t="s">
        <v>95</v>
      </c>
      <c r="C51" s="124" t="s">
        <v>96</v>
      </c>
      <c r="D51" s="84" t="s">
        <v>363</v>
      </c>
      <c r="E51" s="6">
        <v>10000</v>
      </c>
      <c r="F51" s="7">
        <v>6320300</v>
      </c>
      <c r="G51" s="8">
        <f t="shared" si="1"/>
        <v>3.4939657836780044E-3</v>
      </c>
      <c r="H51" s="106"/>
    </row>
    <row r="52" spans="1:8" x14ac:dyDescent="0.25">
      <c r="A52" s="5" t="s">
        <v>360</v>
      </c>
      <c r="B52" s="5" t="s">
        <v>358</v>
      </c>
      <c r="C52" s="9" t="s">
        <v>359</v>
      </c>
      <c r="D52" s="5" t="s">
        <v>357</v>
      </c>
      <c r="E52" s="6">
        <v>4000</v>
      </c>
      <c r="F52" s="7">
        <v>2521659.92</v>
      </c>
      <c r="G52" s="8">
        <f t="shared" si="1"/>
        <v>1.3940150750047012E-3</v>
      </c>
      <c r="H52" s="106"/>
    </row>
    <row r="53" spans="1:8" x14ac:dyDescent="0.25">
      <c r="A53" s="107" t="s">
        <v>355</v>
      </c>
      <c r="B53" s="107" t="s">
        <v>354</v>
      </c>
      <c r="C53" s="9" t="s">
        <v>356</v>
      </c>
      <c r="D53" s="107" t="s">
        <v>353</v>
      </c>
      <c r="E53" s="6">
        <v>3033</v>
      </c>
      <c r="F53" s="7">
        <v>2857995.9</v>
      </c>
      <c r="G53" s="8">
        <f t="shared" si="1"/>
        <v>1.5799471361315164E-3</v>
      </c>
      <c r="H53" s="106"/>
    </row>
    <row r="54" spans="1:8" x14ac:dyDescent="0.25">
      <c r="A54" s="5" t="s">
        <v>377</v>
      </c>
      <c r="B54" s="5" t="s">
        <v>95</v>
      </c>
      <c r="C54" s="131" t="s">
        <v>96</v>
      </c>
      <c r="D54" s="67" t="s">
        <v>376</v>
      </c>
      <c r="E54" s="6">
        <v>15300</v>
      </c>
      <c r="F54" s="7">
        <v>12896041.52</v>
      </c>
      <c r="G54" s="8">
        <f t="shared" si="1"/>
        <v>7.1291438406042244E-3</v>
      </c>
      <c r="H54" s="106"/>
    </row>
    <row r="55" spans="1:8" x14ac:dyDescent="0.25">
      <c r="A55" s="5" t="s">
        <v>369</v>
      </c>
      <c r="B55" s="5" t="s">
        <v>368</v>
      </c>
      <c r="C55" s="9" t="s">
        <v>370</v>
      </c>
      <c r="D55" s="5" t="s">
        <v>366</v>
      </c>
      <c r="E55" s="6">
        <v>2000</v>
      </c>
      <c r="F55" s="7">
        <v>1625220</v>
      </c>
      <c r="G55" s="8">
        <f t="shared" si="1"/>
        <v>8.9844834437434397E-4</v>
      </c>
      <c r="H55" s="106"/>
    </row>
    <row r="56" spans="1:8" x14ac:dyDescent="0.25">
      <c r="A56" s="126" t="s">
        <v>420</v>
      </c>
      <c r="B56" s="126" t="s">
        <v>169</v>
      </c>
      <c r="C56" s="131" t="s">
        <v>170</v>
      </c>
      <c r="D56" s="126" t="s">
        <v>421</v>
      </c>
      <c r="E56" s="6">
        <v>20000</v>
      </c>
      <c r="F56" s="7">
        <v>20452600</v>
      </c>
      <c r="G56" s="8">
        <f t="shared" si="1"/>
        <v>1.1306533643537925E-2</v>
      </c>
      <c r="H56" s="106"/>
    </row>
    <row r="57" spans="1:8" ht="30" x14ac:dyDescent="0.25">
      <c r="A57" s="5" t="s">
        <v>404</v>
      </c>
      <c r="B57" s="5" t="s">
        <v>405</v>
      </c>
      <c r="C57" s="9" t="s">
        <v>406</v>
      </c>
      <c r="D57" s="53" t="s">
        <v>403</v>
      </c>
      <c r="E57" s="6">
        <v>27500</v>
      </c>
      <c r="F57" s="7">
        <v>27010500</v>
      </c>
      <c r="G57" s="8">
        <f t="shared" si="1"/>
        <v>1.493184861478644E-2</v>
      </c>
      <c r="H57" s="106"/>
    </row>
    <row r="58" spans="1:8" x14ac:dyDescent="0.25">
      <c r="A58" s="5" t="s">
        <v>396</v>
      </c>
      <c r="B58" s="5" t="s">
        <v>354</v>
      </c>
      <c r="C58" s="9" t="s">
        <v>356</v>
      </c>
      <c r="D58" s="32" t="s">
        <v>397</v>
      </c>
      <c r="E58" s="6">
        <v>2000</v>
      </c>
      <c r="F58" s="7">
        <v>1844020</v>
      </c>
      <c r="G58" s="8">
        <f t="shared" si="1"/>
        <v>1.019404582759982E-3</v>
      </c>
      <c r="H58" s="106"/>
    </row>
    <row r="59" spans="1:8" x14ac:dyDescent="0.25">
      <c r="A59" s="131" t="s">
        <v>398</v>
      </c>
      <c r="B59" s="131" t="s">
        <v>176</v>
      </c>
      <c r="C59" s="131" t="s">
        <v>177</v>
      </c>
      <c r="D59" s="131" t="s">
        <v>399</v>
      </c>
      <c r="E59" s="6">
        <v>23000</v>
      </c>
      <c r="F59" s="7">
        <v>19064240</v>
      </c>
      <c r="G59" s="8">
        <f t="shared" si="1"/>
        <v>1.0539025402564049E-2</v>
      </c>
      <c r="H59" s="106"/>
    </row>
    <row r="60" spans="1:8" ht="30" x14ac:dyDescent="0.25">
      <c r="A60" s="5" t="s">
        <v>402</v>
      </c>
      <c r="B60" s="5" t="s">
        <v>164</v>
      </c>
      <c r="C60" s="131" t="s">
        <v>165</v>
      </c>
      <c r="D60" s="5" t="s">
        <v>401</v>
      </c>
      <c r="E60" s="6">
        <v>3000</v>
      </c>
      <c r="F60" s="7">
        <v>2558610</v>
      </c>
      <c r="G60" s="8">
        <f t="shared" si="1"/>
        <v>1.4144416869098584E-3</v>
      </c>
      <c r="H60" s="106"/>
    </row>
    <row r="61" spans="1:8" ht="30" x14ac:dyDescent="0.25">
      <c r="A61" s="69" t="s">
        <v>419</v>
      </c>
      <c r="B61" s="69" t="s">
        <v>135</v>
      </c>
      <c r="C61" s="129" t="s">
        <v>136</v>
      </c>
      <c r="D61" s="69" t="s">
        <v>412</v>
      </c>
      <c r="E61" s="6">
        <v>28223</v>
      </c>
      <c r="F61" s="7">
        <v>27181006.84</v>
      </c>
      <c r="G61" s="8">
        <f t="shared" si="1"/>
        <v>1.5026107600094584E-2</v>
      </c>
      <c r="H61" s="106"/>
    </row>
    <row r="62" spans="1:8" x14ac:dyDescent="0.25">
      <c r="A62" s="129" t="s">
        <v>427</v>
      </c>
      <c r="B62" s="129" t="s">
        <v>429</v>
      </c>
      <c r="C62" s="9" t="s">
        <v>428</v>
      </c>
      <c r="D62" s="129" t="s">
        <v>426</v>
      </c>
      <c r="E62" s="6">
        <v>10000</v>
      </c>
      <c r="F62" s="7">
        <v>10180700</v>
      </c>
      <c r="G62" s="8">
        <f t="shared" si="1"/>
        <v>5.6280583918311882E-3</v>
      </c>
      <c r="H62" s="106"/>
    </row>
    <row r="63" spans="1:8" x14ac:dyDescent="0.25">
      <c r="A63" s="5" t="s">
        <v>431</v>
      </c>
      <c r="B63" s="5" t="s">
        <v>127</v>
      </c>
      <c r="C63" s="126" t="s">
        <v>128</v>
      </c>
      <c r="D63" s="5" t="s">
        <v>432</v>
      </c>
      <c r="E63" s="6">
        <v>15000</v>
      </c>
      <c r="F63" s="7">
        <v>14677350</v>
      </c>
      <c r="G63" s="8">
        <f t="shared" si="1"/>
        <v>8.1138804637543079E-3</v>
      </c>
      <c r="H63" s="106"/>
    </row>
    <row r="64" spans="1:8" x14ac:dyDescent="0.25">
      <c r="A64" s="129" t="s">
        <v>434</v>
      </c>
      <c r="B64" s="129" t="s">
        <v>176</v>
      </c>
      <c r="C64" s="131" t="s">
        <v>177</v>
      </c>
      <c r="D64" s="129" t="s">
        <v>433</v>
      </c>
      <c r="E64" s="6">
        <v>10000</v>
      </c>
      <c r="F64" s="7">
        <v>10149300</v>
      </c>
      <c r="G64" s="8">
        <f t="shared" si="1"/>
        <v>5.6106999554266677E-3</v>
      </c>
      <c r="H64" s="106"/>
    </row>
    <row r="65" spans="1:8" ht="30" x14ac:dyDescent="0.25">
      <c r="A65" s="5" t="s">
        <v>437</v>
      </c>
      <c r="B65" s="5" t="s">
        <v>154</v>
      </c>
      <c r="C65" s="9" t="s">
        <v>155</v>
      </c>
      <c r="D65" s="5" t="s">
        <v>438</v>
      </c>
      <c r="E65" s="6">
        <v>15000</v>
      </c>
      <c r="F65" s="7">
        <v>14779350</v>
      </c>
      <c r="G65" s="8">
        <f t="shared" si="1"/>
        <v>8.1702677412466996E-3</v>
      </c>
      <c r="H65" s="106"/>
    </row>
    <row r="66" spans="1:8" ht="30" x14ac:dyDescent="0.25">
      <c r="A66" s="5" t="s">
        <v>442</v>
      </c>
      <c r="B66" s="5" t="s">
        <v>373</v>
      </c>
      <c r="C66" s="11">
        <v>1057746555812</v>
      </c>
      <c r="D66" s="62" t="s">
        <v>440</v>
      </c>
      <c r="E66" s="6">
        <v>15000</v>
      </c>
      <c r="F66" s="7">
        <v>14031750</v>
      </c>
      <c r="G66" s="8">
        <f t="shared" si="1"/>
        <v>7.7569821662142359E-3</v>
      </c>
      <c r="H66" s="106"/>
    </row>
    <row r="67" spans="1:8" x14ac:dyDescent="0.25">
      <c r="A67" s="5" t="s">
        <v>477</v>
      </c>
      <c r="B67" s="5" t="s">
        <v>95</v>
      </c>
      <c r="C67" s="131" t="s">
        <v>96</v>
      </c>
      <c r="D67" s="5" t="s">
        <v>478</v>
      </c>
      <c r="E67" s="6">
        <v>19000</v>
      </c>
      <c r="F67" s="7">
        <v>14179890</v>
      </c>
      <c r="G67" s="8">
        <f t="shared" si="1"/>
        <v>7.8388763945252439E-3</v>
      </c>
      <c r="H67" s="106"/>
    </row>
    <row r="68" spans="1:8" ht="30" x14ac:dyDescent="0.25">
      <c r="A68" s="63" t="s">
        <v>451</v>
      </c>
      <c r="B68" s="63" t="s">
        <v>154</v>
      </c>
      <c r="C68" s="131" t="s">
        <v>155</v>
      </c>
      <c r="D68" s="63" t="s">
        <v>452</v>
      </c>
      <c r="E68" s="6">
        <v>12000</v>
      </c>
      <c r="F68" s="7">
        <v>10876560</v>
      </c>
      <c r="G68" s="8">
        <f t="shared" si="1"/>
        <v>6.0127412439474129E-3</v>
      </c>
      <c r="H68" s="106"/>
    </row>
    <row r="69" spans="1:8" x14ac:dyDescent="0.25">
      <c r="A69" s="5" t="s">
        <v>449</v>
      </c>
      <c r="B69" s="5" t="s">
        <v>152</v>
      </c>
      <c r="C69" s="124" t="s">
        <v>153</v>
      </c>
      <c r="D69" s="67" t="s">
        <v>450</v>
      </c>
      <c r="E69" s="6">
        <v>11000</v>
      </c>
      <c r="F69" s="7">
        <v>9877450</v>
      </c>
      <c r="G69" s="8">
        <f t="shared" ref="G69:G100" si="2">F69/$F$216</f>
        <v>5.4604168045805273E-3</v>
      </c>
      <c r="H69" s="106"/>
    </row>
    <row r="70" spans="1:8" x14ac:dyDescent="0.25">
      <c r="A70" s="5" t="s">
        <v>455</v>
      </c>
      <c r="B70" s="5" t="s">
        <v>150</v>
      </c>
      <c r="C70" s="126" t="s">
        <v>151</v>
      </c>
      <c r="D70" s="5" t="s">
        <v>454</v>
      </c>
      <c r="E70" s="6">
        <v>13000</v>
      </c>
      <c r="F70" s="7">
        <v>10995660</v>
      </c>
      <c r="G70" s="8">
        <f t="shared" si="2"/>
        <v>6.0785816826664689E-3</v>
      </c>
      <c r="H70" s="106"/>
    </row>
    <row r="71" spans="1:8" x14ac:dyDescent="0.25">
      <c r="A71" s="116" t="s">
        <v>446</v>
      </c>
      <c r="B71" s="116" t="s">
        <v>447</v>
      </c>
      <c r="C71" s="9" t="s">
        <v>448</v>
      </c>
      <c r="D71" s="116" t="s">
        <v>445</v>
      </c>
      <c r="E71" s="39">
        <v>7000</v>
      </c>
      <c r="F71" s="7">
        <v>6349770</v>
      </c>
      <c r="G71" s="8">
        <f t="shared" si="2"/>
        <v>3.5102572843417374E-3</v>
      </c>
      <c r="H71" s="106"/>
    </row>
    <row r="72" spans="1:8" x14ac:dyDescent="0.25">
      <c r="A72" s="131" t="s">
        <v>461</v>
      </c>
      <c r="B72" s="131" t="s">
        <v>429</v>
      </c>
      <c r="C72" s="9" t="s">
        <v>428</v>
      </c>
      <c r="D72" s="131" t="s">
        <v>460</v>
      </c>
      <c r="E72" s="6">
        <v>8000</v>
      </c>
      <c r="F72" s="7">
        <v>8022720</v>
      </c>
      <c r="G72" s="8">
        <f t="shared" si="2"/>
        <v>4.4350915576838439E-3</v>
      </c>
      <c r="H72" s="106"/>
    </row>
    <row r="73" spans="1:8" ht="30" x14ac:dyDescent="0.25">
      <c r="A73" s="5" t="s">
        <v>579</v>
      </c>
      <c r="B73" s="5" t="s">
        <v>109</v>
      </c>
      <c r="C73" s="131" t="s">
        <v>110</v>
      </c>
      <c r="D73" s="5" t="s">
        <v>578</v>
      </c>
      <c r="E73" s="6">
        <v>14500</v>
      </c>
      <c r="F73" s="7">
        <v>14577865</v>
      </c>
      <c r="G73" s="8">
        <f t="shared" si="2"/>
        <v>8.0588835196236178E-3</v>
      </c>
      <c r="H73" s="106"/>
    </row>
    <row r="74" spans="1:8" x14ac:dyDescent="0.25">
      <c r="A74" s="5" t="s">
        <v>473</v>
      </c>
      <c r="B74" s="5" t="s">
        <v>456</v>
      </c>
      <c r="C74" s="9" t="s">
        <v>175</v>
      </c>
      <c r="D74" s="5" t="s">
        <v>472</v>
      </c>
      <c r="E74" s="6">
        <v>10000</v>
      </c>
      <c r="F74" s="7">
        <v>8841200</v>
      </c>
      <c r="G74" s="8">
        <f t="shared" si="2"/>
        <v>4.8875607624090586E-3</v>
      </c>
      <c r="H74" s="106"/>
    </row>
    <row r="75" spans="1:8" ht="30" x14ac:dyDescent="0.25">
      <c r="A75" s="5" t="s">
        <v>474</v>
      </c>
      <c r="B75" s="5" t="s">
        <v>135</v>
      </c>
      <c r="C75" s="131" t="s">
        <v>136</v>
      </c>
      <c r="D75" s="5" t="s">
        <v>465</v>
      </c>
      <c r="E75" s="6">
        <v>24715</v>
      </c>
      <c r="F75" s="7">
        <v>25207817.100000001</v>
      </c>
      <c r="G75" s="8">
        <f t="shared" si="2"/>
        <v>1.3935295860736564E-2</v>
      </c>
      <c r="H75" s="106"/>
    </row>
    <row r="76" spans="1:8" x14ac:dyDescent="0.25">
      <c r="A76" s="5" t="s">
        <v>466</v>
      </c>
      <c r="B76" s="5" t="s">
        <v>169</v>
      </c>
      <c r="C76" s="124" t="s">
        <v>170</v>
      </c>
      <c r="D76" s="5" t="s">
        <v>467</v>
      </c>
      <c r="E76" s="6">
        <v>18000</v>
      </c>
      <c r="F76" s="7">
        <v>16298280</v>
      </c>
      <c r="G76" s="8">
        <f t="shared" si="2"/>
        <v>9.009957225575297E-3</v>
      </c>
      <c r="H76" s="106"/>
    </row>
    <row r="77" spans="1:8" ht="30" x14ac:dyDescent="0.25">
      <c r="A77" s="116" t="s">
        <v>490</v>
      </c>
      <c r="B77" s="116" t="s">
        <v>154</v>
      </c>
      <c r="C77" s="131" t="s">
        <v>155</v>
      </c>
      <c r="D77" s="116" t="s">
        <v>489</v>
      </c>
      <c r="E77" s="6">
        <v>20000</v>
      </c>
      <c r="F77" s="7">
        <v>18184400</v>
      </c>
      <c r="G77" s="8">
        <f t="shared" si="2"/>
        <v>1.0052635380712039E-2</v>
      </c>
      <c r="H77" s="106"/>
    </row>
    <row r="78" spans="1:8" x14ac:dyDescent="0.25">
      <c r="A78" s="126" t="s">
        <v>487</v>
      </c>
      <c r="B78" s="126" t="s">
        <v>486</v>
      </c>
      <c r="C78" s="9" t="s">
        <v>488</v>
      </c>
      <c r="D78" s="126" t="s">
        <v>485</v>
      </c>
      <c r="E78" s="39">
        <v>10000</v>
      </c>
      <c r="F78" s="7">
        <v>9247400</v>
      </c>
      <c r="G78" s="8">
        <f t="shared" si="2"/>
        <v>5.1121148027758138E-3</v>
      </c>
      <c r="H78" s="106"/>
    </row>
    <row r="79" spans="1:8" x14ac:dyDescent="0.25">
      <c r="A79" s="5" t="s">
        <v>484</v>
      </c>
      <c r="B79" s="5" t="s">
        <v>429</v>
      </c>
      <c r="C79" s="9" t="s">
        <v>428</v>
      </c>
      <c r="D79" s="5" t="s">
        <v>483</v>
      </c>
      <c r="E79" s="6">
        <v>10000</v>
      </c>
      <c r="F79" s="7">
        <v>9142200</v>
      </c>
      <c r="G79" s="8">
        <f t="shared" si="2"/>
        <v>5.0539585126562108E-3</v>
      </c>
      <c r="H79" s="106"/>
    </row>
    <row r="80" spans="1:8" ht="30" x14ac:dyDescent="0.25">
      <c r="A80" s="5" t="s">
        <v>508</v>
      </c>
      <c r="B80" s="5" t="s">
        <v>306</v>
      </c>
      <c r="C80" s="129" t="s">
        <v>168</v>
      </c>
      <c r="D80" s="5" t="s">
        <v>507</v>
      </c>
      <c r="E80" s="6">
        <v>14500</v>
      </c>
      <c r="F80" s="7">
        <v>14790870</v>
      </c>
      <c r="G80" s="8">
        <f t="shared" si="2"/>
        <v>8.1766361867046632E-3</v>
      </c>
      <c r="H80" s="106"/>
    </row>
    <row r="81" spans="1:8" ht="30" x14ac:dyDescent="0.25">
      <c r="A81" s="59" t="s">
        <v>501</v>
      </c>
      <c r="B81" s="59" t="s">
        <v>119</v>
      </c>
      <c r="C81" s="131" t="s">
        <v>120</v>
      </c>
      <c r="D81" s="59" t="s">
        <v>500</v>
      </c>
      <c r="E81" s="6">
        <v>75056</v>
      </c>
      <c r="F81" s="7">
        <v>75757773.599999994</v>
      </c>
      <c r="G81" s="8">
        <f t="shared" si="2"/>
        <v>4.1880143158714744E-2</v>
      </c>
      <c r="H81" s="106"/>
    </row>
    <row r="82" spans="1:8" x14ac:dyDescent="0.25">
      <c r="A82" s="5" t="s">
        <v>625</v>
      </c>
      <c r="B82" s="5" t="s">
        <v>143</v>
      </c>
      <c r="C82" s="131" t="s">
        <v>144</v>
      </c>
      <c r="D82" s="5" t="s">
        <v>624</v>
      </c>
      <c r="E82" s="6">
        <v>7150</v>
      </c>
      <c r="F82" s="7">
        <v>7266116</v>
      </c>
      <c r="G82" s="8">
        <f t="shared" si="2"/>
        <v>4.0168284233715627E-3</v>
      </c>
      <c r="H82" s="106"/>
    </row>
    <row r="83" spans="1:8" x14ac:dyDescent="0.25">
      <c r="A83" s="5" t="s">
        <v>510</v>
      </c>
      <c r="B83" s="5" t="s">
        <v>139</v>
      </c>
      <c r="C83" s="124" t="s">
        <v>140</v>
      </c>
      <c r="D83" s="5" t="s">
        <v>509</v>
      </c>
      <c r="E83" s="6">
        <v>8709</v>
      </c>
      <c r="F83" s="7">
        <v>8932037.4900000002</v>
      </c>
      <c r="G83" s="8">
        <f t="shared" si="2"/>
        <v>4.937777220794767E-3</v>
      </c>
      <c r="H83" s="106"/>
    </row>
    <row r="84" spans="1:8" x14ac:dyDescent="0.25">
      <c r="A84" s="5" t="s">
        <v>515</v>
      </c>
      <c r="B84" s="5" t="s">
        <v>176</v>
      </c>
      <c r="C84" s="124" t="s">
        <v>177</v>
      </c>
      <c r="D84" s="5" t="s">
        <v>511</v>
      </c>
      <c r="E84" s="6">
        <v>10200</v>
      </c>
      <c r="F84" s="7">
        <v>10294044</v>
      </c>
      <c r="G84" s="8">
        <f t="shared" si="2"/>
        <v>5.6907168190870466E-3</v>
      </c>
      <c r="H84" s="106"/>
    </row>
    <row r="85" spans="1:8" ht="30" x14ac:dyDescent="0.25">
      <c r="A85" s="84" t="s">
        <v>527</v>
      </c>
      <c r="B85" s="84" t="s">
        <v>306</v>
      </c>
      <c r="C85" s="129" t="s">
        <v>168</v>
      </c>
      <c r="D85" s="84" t="s">
        <v>526</v>
      </c>
      <c r="E85" s="6">
        <v>30000</v>
      </c>
      <c r="F85" s="7">
        <v>28993500</v>
      </c>
      <c r="G85" s="8">
        <f t="shared" si="2"/>
        <v>1.6028083627212034E-2</v>
      </c>
      <c r="H85" s="106"/>
    </row>
    <row r="86" spans="1:8" ht="30" x14ac:dyDescent="0.25">
      <c r="A86" s="131" t="s">
        <v>534</v>
      </c>
      <c r="B86" s="131" t="s">
        <v>405</v>
      </c>
      <c r="C86" s="9" t="s">
        <v>406</v>
      </c>
      <c r="D86" s="131" t="s">
        <v>533</v>
      </c>
      <c r="E86" s="6">
        <v>15000</v>
      </c>
      <c r="F86" s="7">
        <v>13923000</v>
      </c>
      <c r="G86" s="8">
        <f t="shared" si="2"/>
        <v>7.6968633777113197E-3</v>
      </c>
      <c r="H86" s="106"/>
    </row>
    <row r="87" spans="1:8" ht="30" x14ac:dyDescent="0.25">
      <c r="A87" s="131" t="s">
        <v>536</v>
      </c>
      <c r="B87" s="131" t="s">
        <v>306</v>
      </c>
      <c r="C87" s="131" t="s">
        <v>168</v>
      </c>
      <c r="D87" s="131" t="s">
        <v>535</v>
      </c>
      <c r="E87" s="6">
        <v>7000</v>
      </c>
      <c r="F87" s="7">
        <v>6907600</v>
      </c>
      <c r="G87" s="8">
        <f t="shared" si="2"/>
        <v>3.8186348824160534E-3</v>
      </c>
      <c r="H87" s="106"/>
    </row>
    <row r="88" spans="1:8" x14ac:dyDescent="0.25">
      <c r="A88" s="131" t="s">
        <v>542</v>
      </c>
      <c r="B88" s="131" t="s">
        <v>429</v>
      </c>
      <c r="C88" s="9" t="s">
        <v>428</v>
      </c>
      <c r="D88" s="131" t="s">
        <v>541</v>
      </c>
      <c r="E88" s="6">
        <v>2000</v>
      </c>
      <c r="F88" s="7">
        <v>1832840</v>
      </c>
      <c r="G88" s="8">
        <f t="shared" si="2"/>
        <v>1.013224094893659E-3</v>
      </c>
      <c r="H88" s="106"/>
    </row>
    <row r="89" spans="1:8" x14ac:dyDescent="0.25">
      <c r="A89" s="69" t="s">
        <v>553</v>
      </c>
      <c r="B89" s="69" t="s">
        <v>551</v>
      </c>
      <c r="C89" s="9" t="s">
        <v>552</v>
      </c>
      <c r="D89" s="69" t="s">
        <v>550</v>
      </c>
      <c r="E89" s="6">
        <v>3000</v>
      </c>
      <c r="F89" s="7">
        <v>2762790</v>
      </c>
      <c r="G89" s="8">
        <f t="shared" si="2"/>
        <v>1.5273157488549204E-3</v>
      </c>
      <c r="H89" s="106"/>
    </row>
    <row r="90" spans="1:8" x14ac:dyDescent="0.25">
      <c r="A90" s="131" t="s">
        <v>627</v>
      </c>
      <c r="B90" s="131" t="s">
        <v>176</v>
      </c>
      <c r="C90" s="131" t="s">
        <v>177</v>
      </c>
      <c r="D90" s="131" t="s">
        <v>617</v>
      </c>
      <c r="E90" s="6">
        <v>18220</v>
      </c>
      <c r="F90" s="7">
        <v>18594238.800000001</v>
      </c>
      <c r="G90" s="8">
        <f t="shared" si="2"/>
        <v>1.0279201009562514E-2</v>
      </c>
      <c r="H90" s="106"/>
    </row>
    <row r="91" spans="1:8" x14ac:dyDescent="0.25">
      <c r="A91" s="88" t="s">
        <v>566</v>
      </c>
      <c r="B91" s="88" t="s">
        <v>570</v>
      </c>
      <c r="C91" s="9" t="s">
        <v>567</v>
      </c>
      <c r="D91" s="88" t="s">
        <v>565</v>
      </c>
      <c r="E91" s="6">
        <v>2250</v>
      </c>
      <c r="F91" s="7">
        <v>2113852.5</v>
      </c>
      <c r="G91" s="8">
        <f t="shared" si="2"/>
        <v>1.1685724264263102E-3</v>
      </c>
    </row>
    <row r="92" spans="1:8" x14ac:dyDescent="0.25">
      <c r="A92" s="69" t="s">
        <v>547</v>
      </c>
      <c r="B92" s="69" t="s">
        <v>143</v>
      </c>
      <c r="C92" s="116" t="s">
        <v>144</v>
      </c>
      <c r="D92" s="69" t="s">
        <v>546</v>
      </c>
      <c r="E92" s="6">
        <v>4700</v>
      </c>
      <c r="F92" s="7">
        <v>4690224</v>
      </c>
      <c r="G92" s="8">
        <f t="shared" si="2"/>
        <v>2.5928329626418657E-3</v>
      </c>
      <c r="H92" s="106"/>
    </row>
    <row r="93" spans="1:8" x14ac:dyDescent="0.25">
      <c r="A93" s="5" t="s">
        <v>557</v>
      </c>
      <c r="B93" s="5" t="s">
        <v>556</v>
      </c>
      <c r="C93" s="9" t="s">
        <v>555</v>
      </c>
      <c r="D93" s="5" t="s">
        <v>554</v>
      </c>
      <c r="E93" s="6">
        <v>2250</v>
      </c>
      <c r="F93" s="7">
        <v>2057220</v>
      </c>
      <c r="G93" s="8">
        <f t="shared" si="2"/>
        <v>1.1372650490479985E-3</v>
      </c>
      <c r="H93" s="106"/>
    </row>
    <row r="94" spans="1:8" x14ac:dyDescent="0.25">
      <c r="A94" s="5" t="s">
        <v>560</v>
      </c>
      <c r="B94" s="5" t="s">
        <v>152</v>
      </c>
      <c r="C94" s="124" t="s">
        <v>153</v>
      </c>
      <c r="D94" s="5" t="s">
        <v>559</v>
      </c>
      <c r="E94" s="6">
        <v>1000</v>
      </c>
      <c r="F94" s="7">
        <v>987110</v>
      </c>
      <c r="G94" s="8">
        <f t="shared" si="2"/>
        <v>5.456906420148402E-4</v>
      </c>
      <c r="H94" s="106"/>
    </row>
    <row r="95" spans="1:8" x14ac:dyDescent="0.25">
      <c r="A95" s="134" t="s">
        <v>569</v>
      </c>
      <c r="B95" s="134" t="s">
        <v>571</v>
      </c>
      <c r="C95" s="9" t="s">
        <v>572</v>
      </c>
      <c r="D95" s="134" t="s">
        <v>568</v>
      </c>
      <c r="E95" s="6">
        <v>1500</v>
      </c>
      <c r="F95" s="7">
        <v>1431045</v>
      </c>
      <c r="G95" s="8">
        <f t="shared" si="2"/>
        <v>7.9110521097155041E-4</v>
      </c>
    </row>
    <row r="96" spans="1:8" ht="30" x14ac:dyDescent="0.25">
      <c r="A96" s="134" t="s">
        <v>638</v>
      </c>
      <c r="B96" s="134" t="s">
        <v>639</v>
      </c>
      <c r="C96" s="9" t="s">
        <v>640</v>
      </c>
      <c r="D96" s="134" t="s">
        <v>637</v>
      </c>
      <c r="E96" s="6">
        <v>13450</v>
      </c>
      <c r="F96" s="7">
        <v>13579254.5</v>
      </c>
      <c r="G96" s="8">
        <f t="shared" si="2"/>
        <v>7.5068352120715104E-3</v>
      </c>
      <c r="H96" s="106"/>
    </row>
    <row r="97" spans="1:8" x14ac:dyDescent="0.25">
      <c r="A97" s="134" t="s">
        <v>581</v>
      </c>
      <c r="B97" s="134" t="s">
        <v>152</v>
      </c>
      <c r="C97" s="134" t="s">
        <v>153</v>
      </c>
      <c r="D97" s="134" t="s">
        <v>580</v>
      </c>
      <c r="E97" s="6">
        <v>10000</v>
      </c>
      <c r="F97" s="7">
        <v>10216300</v>
      </c>
      <c r="G97" s="8">
        <f t="shared" si="2"/>
        <v>5.6477386573089245E-3</v>
      </c>
      <c r="H97" s="106"/>
    </row>
    <row r="98" spans="1:8" x14ac:dyDescent="0.25">
      <c r="A98" s="134" t="s">
        <v>583</v>
      </c>
      <c r="B98" s="134" t="s">
        <v>107</v>
      </c>
      <c r="C98" s="9" t="s">
        <v>108</v>
      </c>
      <c r="D98" s="134" t="s">
        <v>582</v>
      </c>
      <c r="E98" s="6">
        <v>20000</v>
      </c>
      <c r="F98" s="7">
        <v>20212200</v>
      </c>
      <c r="G98" s="8">
        <f t="shared" si="2"/>
        <v>1.1173636569918604E-2</v>
      </c>
      <c r="H98" s="106"/>
    </row>
    <row r="99" spans="1:8" x14ac:dyDescent="0.25">
      <c r="A99" s="5" t="s">
        <v>678</v>
      </c>
      <c r="B99" s="5" t="s">
        <v>152</v>
      </c>
      <c r="C99" s="134" t="s">
        <v>153</v>
      </c>
      <c r="D99" s="5" t="s">
        <v>677</v>
      </c>
      <c r="E99" s="6">
        <v>144</v>
      </c>
      <c r="F99" s="7">
        <v>145906.56</v>
      </c>
      <c r="G99" s="8">
        <f t="shared" si="2"/>
        <v>8.0659545947844524E-5</v>
      </c>
      <c r="H99" s="106"/>
    </row>
    <row r="100" spans="1:8" ht="30" x14ac:dyDescent="0.25">
      <c r="A100" s="67" t="s">
        <v>595</v>
      </c>
      <c r="B100" s="67" t="s">
        <v>596</v>
      </c>
      <c r="C100" s="9" t="s">
        <v>597</v>
      </c>
      <c r="D100" s="67" t="s">
        <v>594</v>
      </c>
      <c r="E100" s="39">
        <v>15098</v>
      </c>
      <c r="F100" s="7">
        <v>15215311.460000001</v>
      </c>
      <c r="G100" s="8">
        <f t="shared" si="2"/>
        <v>8.4112744061585407E-3</v>
      </c>
      <c r="H100" s="106"/>
    </row>
    <row r="101" spans="1:8" x14ac:dyDescent="0.25">
      <c r="A101" s="5" t="s">
        <v>603</v>
      </c>
      <c r="B101" s="5" t="s">
        <v>604</v>
      </c>
      <c r="C101" s="9" t="s">
        <v>605</v>
      </c>
      <c r="D101" s="5" t="s">
        <v>602</v>
      </c>
      <c r="E101" s="6">
        <v>10000</v>
      </c>
      <c r="F101" s="7">
        <v>10066800</v>
      </c>
      <c r="G101" s="8">
        <f t="shared" ref="G101:G132" si="3">F101/$F$216</f>
        <v>5.5650925986313517E-3</v>
      </c>
      <c r="H101" s="106"/>
    </row>
    <row r="102" spans="1:8" ht="30" x14ac:dyDescent="0.25">
      <c r="A102" s="88" t="s">
        <v>626</v>
      </c>
      <c r="B102" s="88" t="s">
        <v>113</v>
      </c>
      <c r="C102" s="134" t="s">
        <v>114</v>
      </c>
      <c r="D102" s="135" t="s">
        <v>620</v>
      </c>
      <c r="E102" s="6">
        <v>10000</v>
      </c>
      <c r="F102" s="7">
        <v>10423500</v>
      </c>
      <c r="G102" s="8">
        <f t="shared" si="3"/>
        <v>5.7622822249209183E-3</v>
      </c>
      <c r="H102" s="106"/>
    </row>
    <row r="103" spans="1:8" ht="30" x14ac:dyDescent="0.25">
      <c r="A103" s="68" t="s">
        <v>622</v>
      </c>
      <c r="B103" s="68" t="s">
        <v>628</v>
      </c>
      <c r="C103" s="9" t="s">
        <v>496</v>
      </c>
      <c r="D103" s="68" t="s">
        <v>621</v>
      </c>
      <c r="E103" s="6">
        <v>51098</v>
      </c>
      <c r="F103" s="7">
        <v>51918633.880000003</v>
      </c>
      <c r="G103" s="8">
        <f t="shared" si="3"/>
        <v>2.8701474662915619E-2</v>
      </c>
      <c r="H103" s="106"/>
    </row>
    <row r="104" spans="1:8" x14ac:dyDescent="0.25">
      <c r="A104" s="76" t="s">
        <v>642</v>
      </c>
      <c r="B104" s="76" t="s">
        <v>143</v>
      </c>
      <c r="C104" s="134" t="s">
        <v>144</v>
      </c>
      <c r="D104" s="76" t="s">
        <v>641</v>
      </c>
      <c r="E104" s="6">
        <v>220</v>
      </c>
      <c r="F104" s="7">
        <v>227326</v>
      </c>
      <c r="G104" s="8">
        <f t="shared" si="3"/>
        <v>1.2566955140426656E-4</v>
      </c>
      <c r="H104" s="106"/>
    </row>
    <row r="105" spans="1:8" ht="30" x14ac:dyDescent="0.25">
      <c r="A105" s="76" t="s">
        <v>643</v>
      </c>
      <c r="B105" s="76" t="s">
        <v>644</v>
      </c>
      <c r="C105" s="9" t="s">
        <v>165</v>
      </c>
      <c r="D105" s="134" t="s">
        <v>631</v>
      </c>
      <c r="E105" s="6">
        <v>20826</v>
      </c>
      <c r="F105" s="7">
        <v>21176293.32</v>
      </c>
      <c r="G105" s="8">
        <f t="shared" si="3"/>
        <v>1.1706603212697038E-2</v>
      </c>
      <c r="H105" s="106"/>
    </row>
    <row r="106" spans="1:8" ht="30" x14ac:dyDescent="0.25">
      <c r="A106" s="122" t="s">
        <v>634</v>
      </c>
      <c r="B106" s="122" t="s">
        <v>405</v>
      </c>
      <c r="C106" s="9" t="s">
        <v>406</v>
      </c>
      <c r="D106" s="122" t="s">
        <v>633</v>
      </c>
      <c r="E106" s="6">
        <v>5089</v>
      </c>
      <c r="F106" s="7">
        <v>5177192.37</v>
      </c>
      <c r="G106" s="8">
        <f t="shared" si="3"/>
        <v>2.8620370862615439E-3</v>
      </c>
      <c r="H106" s="106"/>
    </row>
    <row r="107" spans="1:8" x14ac:dyDescent="0.25">
      <c r="A107" s="69" t="s">
        <v>646</v>
      </c>
      <c r="B107" s="69" t="s">
        <v>152</v>
      </c>
      <c r="C107" s="131" t="s">
        <v>153</v>
      </c>
      <c r="D107" s="69" t="s">
        <v>647</v>
      </c>
      <c r="E107" s="6">
        <v>3000</v>
      </c>
      <c r="F107" s="7">
        <v>3116992.2</v>
      </c>
      <c r="G107" s="8">
        <f t="shared" si="3"/>
        <v>1.7231245502256581E-3</v>
      </c>
      <c r="H107" s="106"/>
    </row>
    <row r="108" spans="1:8" x14ac:dyDescent="0.25">
      <c r="A108" s="116" t="s">
        <v>649</v>
      </c>
      <c r="B108" s="116" t="s">
        <v>139</v>
      </c>
      <c r="C108" s="134" t="s">
        <v>140</v>
      </c>
      <c r="D108" s="116" t="s">
        <v>648</v>
      </c>
      <c r="E108" s="6">
        <v>7000</v>
      </c>
      <c r="F108" s="7">
        <v>7013790</v>
      </c>
      <c r="G108" s="8">
        <f t="shared" si="3"/>
        <v>3.8773384608172001E-3</v>
      </c>
      <c r="H108" s="106"/>
    </row>
    <row r="109" spans="1:8" ht="30" x14ac:dyDescent="0.25">
      <c r="A109" s="88" t="s">
        <v>679</v>
      </c>
      <c r="B109" s="88" t="s">
        <v>661</v>
      </c>
      <c r="C109" s="9" t="s">
        <v>662</v>
      </c>
      <c r="D109" s="88" t="s">
        <v>658</v>
      </c>
      <c r="E109" s="6">
        <v>10000</v>
      </c>
      <c r="F109" s="7">
        <v>10121900</v>
      </c>
      <c r="G109" s="8">
        <f t="shared" si="3"/>
        <v>5.5955527848061629E-3</v>
      </c>
      <c r="H109" s="106"/>
    </row>
    <row r="110" spans="1:8" x14ac:dyDescent="0.25">
      <c r="A110" s="128" t="s">
        <v>663</v>
      </c>
      <c r="B110" s="128" t="s">
        <v>152</v>
      </c>
      <c r="C110" s="129" t="s">
        <v>153</v>
      </c>
      <c r="D110" s="131" t="s">
        <v>659</v>
      </c>
      <c r="E110" s="6">
        <v>10000</v>
      </c>
      <c r="F110" s="7">
        <v>10060800</v>
      </c>
      <c r="G110" s="8">
        <f t="shared" si="3"/>
        <v>5.5617756999553286E-3</v>
      </c>
      <c r="H110" s="106"/>
    </row>
    <row r="111" spans="1:8" x14ac:dyDescent="0.25">
      <c r="A111" s="128" t="s">
        <v>680</v>
      </c>
      <c r="B111" s="128" t="s">
        <v>666</v>
      </c>
      <c r="C111" s="9" t="s">
        <v>462</v>
      </c>
      <c r="D111" s="128" t="s">
        <v>664</v>
      </c>
      <c r="E111" s="6">
        <v>6000</v>
      </c>
      <c r="F111" s="7">
        <v>6044400</v>
      </c>
      <c r="G111" s="8">
        <f t="shared" si="3"/>
        <v>3.3414437262255479E-3</v>
      </c>
      <c r="H111" s="106"/>
    </row>
    <row r="112" spans="1:8" ht="16.5" customHeight="1" x14ac:dyDescent="0.25">
      <c r="A112" s="5" t="s">
        <v>182</v>
      </c>
      <c r="B112" s="5"/>
      <c r="C112" s="5"/>
      <c r="D112" s="5"/>
      <c r="E112" s="6"/>
      <c r="F112" s="7">
        <f>SUM(F5:F111)</f>
        <v>1279952415.29</v>
      </c>
      <c r="G112" s="8">
        <f t="shared" si="3"/>
        <v>0.7075787452746356</v>
      </c>
      <c r="H112" s="106"/>
    </row>
    <row r="113" spans="1:8" ht="16.5" customHeight="1" x14ac:dyDescent="0.25">
      <c r="A113" s="13"/>
      <c r="B113" s="13"/>
      <c r="C113" s="13"/>
      <c r="D113" s="13"/>
      <c r="E113" s="14"/>
      <c r="F113" s="15"/>
      <c r="G113" s="16"/>
      <c r="H113" s="106"/>
    </row>
    <row r="114" spans="1:8" ht="16.5" customHeight="1" x14ac:dyDescent="0.25">
      <c r="A114" s="17" t="s">
        <v>272</v>
      </c>
      <c r="B114" s="13"/>
      <c r="C114" s="13"/>
      <c r="D114" s="13"/>
      <c r="E114" s="14"/>
      <c r="F114" s="15"/>
      <c r="G114" s="16"/>
      <c r="H114" s="106"/>
    </row>
    <row r="115" spans="1:8" ht="45" x14ac:dyDescent="0.25">
      <c r="A115" s="5" t="s">
        <v>0</v>
      </c>
      <c r="B115" s="5" t="s">
        <v>20</v>
      </c>
      <c r="C115" s="5" t="s">
        <v>1</v>
      </c>
      <c r="D115" s="5" t="s">
        <v>22</v>
      </c>
      <c r="E115" s="5" t="s">
        <v>10</v>
      </c>
      <c r="F115" s="5" t="s">
        <v>6</v>
      </c>
      <c r="G115" s="5" t="s">
        <v>270</v>
      </c>
      <c r="H115" s="106"/>
    </row>
    <row r="116" spans="1:8" x14ac:dyDescent="0.25">
      <c r="A116" s="122" t="s">
        <v>232</v>
      </c>
      <c r="B116" s="5" t="s">
        <v>143</v>
      </c>
      <c r="C116" s="122" t="s">
        <v>144</v>
      </c>
      <c r="D116" s="122" t="s">
        <v>90</v>
      </c>
      <c r="E116" s="6">
        <v>20000</v>
      </c>
      <c r="F116" s="7">
        <v>4135000</v>
      </c>
      <c r="G116" s="8">
        <f t="shared" ref="G116:G127" si="4">F116/$F$216</f>
        <v>2.2858960042258353E-3</v>
      </c>
      <c r="H116" s="106"/>
    </row>
    <row r="117" spans="1:8" ht="30" x14ac:dyDescent="0.25">
      <c r="A117" s="5" t="s">
        <v>231</v>
      </c>
      <c r="B117" s="5" t="s">
        <v>173</v>
      </c>
      <c r="C117" s="5" t="s">
        <v>174</v>
      </c>
      <c r="D117" s="5" t="s">
        <v>89</v>
      </c>
      <c r="E117" s="6">
        <v>3180</v>
      </c>
      <c r="F117" s="7">
        <v>21859320</v>
      </c>
      <c r="G117" s="8">
        <f t="shared" si="4"/>
        <v>1.2084191594460433E-2</v>
      </c>
      <c r="H117" s="106"/>
    </row>
    <row r="118" spans="1:8" x14ac:dyDescent="0.25">
      <c r="A118" s="5" t="s">
        <v>235</v>
      </c>
      <c r="B118" s="5" t="s">
        <v>260</v>
      </c>
      <c r="C118" s="5" t="s">
        <v>261</v>
      </c>
      <c r="D118" s="5" t="s">
        <v>252</v>
      </c>
      <c r="E118" s="6">
        <v>38</v>
      </c>
      <c r="F118" s="7">
        <v>2075.37</v>
      </c>
      <c r="G118" s="8">
        <f t="shared" si="4"/>
        <v>1.1472986675429678E-6</v>
      </c>
      <c r="H118" s="106"/>
    </row>
    <row r="119" spans="1:8" x14ac:dyDescent="0.25">
      <c r="A119" s="5" t="s">
        <v>237</v>
      </c>
      <c r="B119" s="5" t="s">
        <v>169</v>
      </c>
      <c r="C119" s="5" t="s">
        <v>170</v>
      </c>
      <c r="D119" s="5" t="s">
        <v>93</v>
      </c>
      <c r="E119" s="6">
        <v>70000</v>
      </c>
      <c r="F119" s="7">
        <v>18790800</v>
      </c>
      <c r="G119" s="8">
        <f t="shared" si="4"/>
        <v>1.0387863273568762E-2</v>
      </c>
      <c r="H119" s="106"/>
    </row>
    <row r="120" spans="1:8" ht="32.25" customHeight="1" x14ac:dyDescent="0.25">
      <c r="A120" s="5" t="s">
        <v>236</v>
      </c>
      <c r="B120" s="5" t="s">
        <v>160</v>
      </c>
      <c r="C120" s="5" t="s">
        <v>161</v>
      </c>
      <c r="D120" s="5" t="s">
        <v>94</v>
      </c>
      <c r="E120" s="6">
        <v>4200</v>
      </c>
      <c r="F120" s="7">
        <v>2693040</v>
      </c>
      <c r="G120" s="8">
        <f t="shared" si="4"/>
        <v>1.4887568017461533E-3</v>
      </c>
      <c r="H120" s="106"/>
    </row>
    <row r="121" spans="1:8" ht="30" x14ac:dyDescent="0.25">
      <c r="A121" s="5" t="s">
        <v>340</v>
      </c>
      <c r="B121" s="5" t="s">
        <v>339</v>
      </c>
      <c r="C121" s="5" t="s">
        <v>342</v>
      </c>
      <c r="D121" s="5" t="s">
        <v>337</v>
      </c>
      <c r="E121" s="6">
        <v>6900</v>
      </c>
      <c r="F121" s="7">
        <v>978972</v>
      </c>
      <c r="G121" s="8">
        <f t="shared" si="4"/>
        <v>5.4119182177726104E-4</v>
      </c>
      <c r="H121" s="106"/>
    </row>
    <row r="122" spans="1:8" x14ac:dyDescent="0.25">
      <c r="A122" s="5" t="s">
        <v>341</v>
      </c>
      <c r="B122" s="5" t="s">
        <v>156</v>
      </c>
      <c r="C122" s="5" t="s">
        <v>157</v>
      </c>
      <c r="D122" s="5" t="s">
        <v>338</v>
      </c>
      <c r="E122" s="6">
        <v>1000</v>
      </c>
      <c r="F122" s="7">
        <v>1256800</v>
      </c>
      <c r="G122" s="8">
        <f t="shared" si="4"/>
        <v>6.9477970933761303E-4</v>
      </c>
      <c r="H122" s="106"/>
    </row>
    <row r="123" spans="1:8" ht="31.5" customHeight="1" x14ac:dyDescent="0.25">
      <c r="A123" s="5" t="s">
        <v>351</v>
      </c>
      <c r="B123" s="5" t="s">
        <v>350</v>
      </c>
      <c r="C123" s="18">
        <v>1027402166835</v>
      </c>
      <c r="D123" s="5" t="s">
        <v>349</v>
      </c>
      <c r="E123" s="6">
        <v>22000</v>
      </c>
      <c r="F123" s="7">
        <v>990000</v>
      </c>
      <c r="G123" s="8">
        <f t="shared" si="4"/>
        <v>5.4728828154379137E-4</v>
      </c>
      <c r="H123" s="106"/>
    </row>
    <row r="124" spans="1:8" x14ac:dyDescent="0.25">
      <c r="A124" s="5" t="s">
        <v>558</v>
      </c>
      <c r="B124" s="5" t="s">
        <v>529</v>
      </c>
      <c r="C124" s="9" t="s">
        <v>163</v>
      </c>
      <c r="D124" s="5" t="s">
        <v>528</v>
      </c>
      <c r="E124" s="6">
        <v>3475</v>
      </c>
      <c r="F124" s="7">
        <v>4785075</v>
      </c>
      <c r="G124" s="8">
        <f t="shared" si="4"/>
        <v>2.6452681553617752E-3</v>
      </c>
      <c r="H124" s="106"/>
    </row>
    <row r="125" spans="1:8" ht="30" x14ac:dyDescent="0.25">
      <c r="A125" s="5" t="s">
        <v>608</v>
      </c>
      <c r="B125" s="5" t="s">
        <v>609</v>
      </c>
      <c r="C125" s="9" t="s">
        <v>168</v>
      </c>
      <c r="D125" s="5" t="s">
        <v>606</v>
      </c>
      <c r="E125" s="6">
        <v>14000</v>
      </c>
      <c r="F125" s="7">
        <v>225288</v>
      </c>
      <c r="G125" s="8">
        <f t="shared" si="4"/>
        <v>1.2454291148731076E-4</v>
      </c>
      <c r="H125" s="106"/>
    </row>
    <row r="126" spans="1:8" ht="30" x14ac:dyDescent="0.25">
      <c r="A126" s="5" t="s">
        <v>233</v>
      </c>
      <c r="B126" s="5" t="s">
        <v>148</v>
      </c>
      <c r="C126" s="5" t="s">
        <v>149</v>
      </c>
      <c r="D126" s="5" t="s">
        <v>92</v>
      </c>
      <c r="E126" s="6">
        <v>2704</v>
      </c>
      <c r="F126" s="7">
        <v>1372009.6</v>
      </c>
      <c r="G126" s="8">
        <f t="shared" si="4"/>
        <v>7.584694709551359E-4</v>
      </c>
      <c r="H126" s="106"/>
    </row>
    <row r="127" spans="1:8" x14ac:dyDescent="0.25">
      <c r="A127" s="124" t="s">
        <v>372</v>
      </c>
      <c r="B127" s="124" t="s">
        <v>150</v>
      </c>
      <c r="C127" s="124" t="s">
        <v>151</v>
      </c>
      <c r="D127" s="124" t="s">
        <v>371</v>
      </c>
      <c r="E127" s="6">
        <v>260</v>
      </c>
      <c r="F127" s="7">
        <v>3428230</v>
      </c>
      <c r="G127" s="8">
        <f t="shared" si="4"/>
        <v>1.8951819246837088E-3</v>
      </c>
      <c r="H127" s="106"/>
    </row>
    <row r="128" spans="1:8" x14ac:dyDescent="0.25">
      <c r="A128" s="128" t="s">
        <v>611</v>
      </c>
      <c r="B128" s="128" t="s">
        <v>612</v>
      </c>
      <c r="C128" s="9" t="s">
        <v>610</v>
      </c>
      <c r="D128" s="128" t="s">
        <v>607</v>
      </c>
      <c r="E128" s="6">
        <v>3000</v>
      </c>
      <c r="F128" s="7">
        <v>267000</v>
      </c>
      <c r="G128" s="8"/>
      <c r="H128" s="106"/>
    </row>
    <row r="129" spans="1:8" x14ac:dyDescent="0.25">
      <c r="A129" s="5" t="s">
        <v>575</v>
      </c>
      <c r="B129" s="5" t="s">
        <v>574</v>
      </c>
      <c r="C129" s="9" t="s">
        <v>576</v>
      </c>
      <c r="D129" s="5" t="s">
        <v>573</v>
      </c>
      <c r="E129" s="6">
        <v>600</v>
      </c>
      <c r="F129" s="7">
        <v>1022400</v>
      </c>
      <c r="G129" s="8">
        <f>F129/$F$216</f>
        <v>5.6519953439431543E-4</v>
      </c>
      <c r="H129" s="106"/>
    </row>
    <row r="130" spans="1:8" ht="16.5" customHeight="1" x14ac:dyDescent="0.25">
      <c r="A130" s="5" t="s">
        <v>182</v>
      </c>
      <c r="B130" s="5"/>
      <c r="C130" s="5"/>
      <c r="D130" s="5"/>
      <c r="E130" s="6"/>
      <c r="F130" s="7">
        <f>SUM(F116:F129)</f>
        <v>61806009.970000006</v>
      </c>
      <c r="G130" s="8">
        <f>F130/$F$216</f>
        <v>3.4167378773292664E-2</v>
      </c>
    </row>
    <row r="132" spans="1:8" x14ac:dyDescent="0.25">
      <c r="A132" s="3" t="s">
        <v>273</v>
      </c>
    </row>
    <row r="133" spans="1:8" ht="45" customHeight="1" x14ac:dyDescent="0.25">
      <c r="A133" s="5" t="s">
        <v>3</v>
      </c>
      <c r="B133" s="5" t="s">
        <v>1</v>
      </c>
      <c r="C133" s="5" t="s">
        <v>281</v>
      </c>
      <c r="D133" s="5" t="s">
        <v>7</v>
      </c>
      <c r="E133" s="5" t="s">
        <v>5</v>
      </c>
      <c r="F133" s="5" t="s">
        <v>12</v>
      </c>
      <c r="G133" s="5" t="s">
        <v>270</v>
      </c>
    </row>
    <row r="134" spans="1:8" ht="16.5" customHeight="1" x14ac:dyDescent="0.25">
      <c r="A134" s="124" t="s">
        <v>513</v>
      </c>
      <c r="B134" s="11">
        <v>1027739609391</v>
      </c>
      <c r="C134" s="54" t="s">
        <v>577</v>
      </c>
      <c r="D134" s="55">
        <v>45588</v>
      </c>
      <c r="E134" s="2">
        <v>5200000</v>
      </c>
      <c r="F134" s="56">
        <v>5555911.8799999999</v>
      </c>
      <c r="G134" s="57">
        <f t="shared" ref="G134:G144" si="5">F134/$F$216</f>
        <v>3.0713994598120554E-3</v>
      </c>
    </row>
    <row r="135" spans="1:8" ht="16.5" customHeight="1" x14ac:dyDescent="0.25">
      <c r="A135" s="129" t="s">
        <v>513</v>
      </c>
      <c r="B135" s="11">
        <v>1027739609391</v>
      </c>
      <c r="C135" s="54" t="s">
        <v>629</v>
      </c>
      <c r="D135" s="55">
        <v>45593</v>
      </c>
      <c r="E135" s="2">
        <v>4500000</v>
      </c>
      <c r="F135" s="56">
        <v>4641737.1900000004</v>
      </c>
      <c r="G135" s="57">
        <f t="shared" si="5"/>
        <v>2.5660286566596031E-3</v>
      </c>
    </row>
    <row r="136" spans="1:8" ht="16.5" customHeight="1" x14ac:dyDescent="0.25">
      <c r="A136" s="128" t="s">
        <v>184</v>
      </c>
      <c r="B136" s="11">
        <v>1027700167110</v>
      </c>
      <c r="C136" s="54" t="s">
        <v>613</v>
      </c>
      <c r="D136" s="55">
        <v>45575</v>
      </c>
      <c r="E136" s="2">
        <v>7000000</v>
      </c>
      <c r="F136" s="56">
        <v>7355584.7000000002</v>
      </c>
      <c r="G136" s="57">
        <f t="shared" si="5"/>
        <v>4.0662881921341458E-3</v>
      </c>
      <c r="H136" s="106"/>
    </row>
    <row r="137" spans="1:8" ht="16.5" customHeight="1" x14ac:dyDescent="0.25">
      <c r="A137" s="131" t="s">
        <v>184</v>
      </c>
      <c r="B137" s="11">
        <v>1027700167110</v>
      </c>
      <c r="C137" s="54" t="s">
        <v>651</v>
      </c>
      <c r="D137" s="55">
        <v>45593</v>
      </c>
      <c r="E137" s="2">
        <v>16000000</v>
      </c>
      <c r="F137" s="56">
        <v>16426316.939999999</v>
      </c>
      <c r="G137" s="57">
        <f t="shared" si="5"/>
        <v>9.0807381517033006E-3</v>
      </c>
      <c r="H137" s="106"/>
    </row>
    <row r="138" spans="1:8" ht="16.5" customHeight="1" x14ac:dyDescent="0.25">
      <c r="A138" s="131" t="s">
        <v>184</v>
      </c>
      <c r="B138" s="11">
        <v>1027700167110</v>
      </c>
      <c r="C138" s="54" t="s">
        <v>652</v>
      </c>
      <c r="D138" s="55">
        <v>45607</v>
      </c>
      <c r="E138" s="2">
        <v>22000000</v>
      </c>
      <c r="F138" s="56">
        <v>22589371.579999998</v>
      </c>
      <c r="G138" s="57">
        <f t="shared" si="5"/>
        <v>1.2487776114315513E-2</v>
      </c>
      <c r="H138" s="106"/>
    </row>
    <row r="139" spans="1:8" ht="16.5" customHeight="1" x14ac:dyDescent="0.25">
      <c r="A139" s="131" t="s">
        <v>184</v>
      </c>
      <c r="B139" s="11">
        <v>1027700167110</v>
      </c>
      <c r="C139" s="54" t="s">
        <v>653</v>
      </c>
      <c r="D139" s="55">
        <v>45637</v>
      </c>
      <c r="E139" s="2">
        <v>9000000</v>
      </c>
      <c r="F139" s="56">
        <v>9155803.2799999993</v>
      </c>
      <c r="G139" s="57">
        <f t="shared" si="5"/>
        <v>5.0614786295598057E-3</v>
      </c>
      <c r="H139" s="106"/>
    </row>
    <row r="140" spans="1:8" ht="16.5" customHeight="1" x14ac:dyDescent="0.25">
      <c r="A140" s="126" t="s">
        <v>650</v>
      </c>
      <c r="B140" s="11">
        <v>1144400000425</v>
      </c>
      <c r="C140" s="54" t="s">
        <v>654</v>
      </c>
      <c r="D140" s="55">
        <v>45622</v>
      </c>
      <c r="E140" s="56">
        <v>24000000</v>
      </c>
      <c r="F140" s="56">
        <v>24367973.260000002</v>
      </c>
      <c r="G140" s="57">
        <f t="shared" si="5"/>
        <v>1.3471016373909555E-2</v>
      </c>
    </row>
    <row r="141" spans="1:8" ht="16.5" customHeight="1" x14ac:dyDescent="0.25">
      <c r="A141" s="134" t="s">
        <v>650</v>
      </c>
      <c r="B141" s="11">
        <v>1144400000425</v>
      </c>
      <c r="C141" s="54" t="s">
        <v>681</v>
      </c>
      <c r="D141" s="55">
        <v>45637</v>
      </c>
      <c r="E141" s="56">
        <v>6000000</v>
      </c>
      <c r="F141" s="56">
        <v>6049294.1299999999</v>
      </c>
      <c r="G141" s="57">
        <f t="shared" si="5"/>
        <v>3.3441492817784285E-3</v>
      </c>
    </row>
    <row r="142" spans="1:8" ht="16.5" customHeight="1" x14ac:dyDescent="0.25">
      <c r="A142" s="126" t="s">
        <v>184</v>
      </c>
      <c r="B142" s="11">
        <v>1027700167110</v>
      </c>
      <c r="C142" s="54" t="s">
        <v>682</v>
      </c>
      <c r="D142" s="55">
        <v>45652</v>
      </c>
      <c r="E142" s="56">
        <v>24000000</v>
      </c>
      <c r="F142" s="56">
        <v>24052983.609999999</v>
      </c>
      <c r="G142" s="57">
        <f t="shared" si="5"/>
        <v>1.3296884915068563E-2</v>
      </c>
    </row>
    <row r="143" spans="1:8" ht="16.5" customHeight="1" x14ac:dyDescent="0.25">
      <c r="A143" s="126" t="s">
        <v>184</v>
      </c>
      <c r="B143" s="11">
        <v>1027700167110</v>
      </c>
      <c r="C143" s="54" t="s">
        <v>588</v>
      </c>
      <c r="D143" s="55">
        <v>45575</v>
      </c>
      <c r="E143" s="56">
        <v>3000000</v>
      </c>
      <c r="F143" s="56">
        <v>3166119.15</v>
      </c>
      <c r="G143" s="57">
        <f t="shared" si="5"/>
        <v>1.7502827361276659E-3</v>
      </c>
    </row>
    <row r="144" spans="1:8" ht="17.25" customHeight="1" x14ac:dyDescent="0.25">
      <c r="A144" s="5" t="s">
        <v>182</v>
      </c>
      <c r="B144" s="122"/>
      <c r="C144" s="122"/>
      <c r="D144" s="122"/>
      <c r="E144" s="6"/>
      <c r="F144" s="7">
        <f>SUM(F134:F143)</f>
        <v>123361095.72</v>
      </c>
      <c r="G144" s="8">
        <f t="shared" si="5"/>
        <v>6.819604251106863E-2</v>
      </c>
      <c r="H144" s="42"/>
    </row>
    <row r="146" spans="1:23" x14ac:dyDescent="0.25">
      <c r="A146" s="3" t="s">
        <v>274</v>
      </c>
    </row>
    <row r="147" spans="1:23" ht="58.5" customHeight="1" x14ac:dyDescent="0.25">
      <c r="A147" s="5" t="s">
        <v>11</v>
      </c>
      <c r="B147" s="5" t="s">
        <v>8</v>
      </c>
      <c r="C147" s="5" t="s">
        <v>9</v>
      </c>
      <c r="D147" s="5" t="s">
        <v>17</v>
      </c>
      <c r="E147" s="5" t="s">
        <v>10</v>
      </c>
      <c r="F147" s="5" t="s">
        <v>6</v>
      </c>
      <c r="G147" s="5" t="s">
        <v>270</v>
      </c>
    </row>
    <row r="148" spans="1:23" ht="45" hidden="1" customHeight="1" x14ac:dyDescent="0.25">
      <c r="A148" s="5"/>
      <c r="B148" s="5"/>
      <c r="C148" s="5"/>
      <c r="D148" s="5"/>
      <c r="E148" s="20"/>
      <c r="F148" s="7"/>
      <c r="G148" s="8">
        <f>F148/$F$216</f>
        <v>0</v>
      </c>
    </row>
    <row r="149" spans="1:23" ht="17.25" customHeight="1" x14ac:dyDescent="0.25">
      <c r="A149" s="5" t="s">
        <v>182</v>
      </c>
      <c r="B149" s="5"/>
      <c r="C149" s="5"/>
      <c r="D149" s="5"/>
      <c r="E149" s="6"/>
      <c r="F149" s="7"/>
      <c r="G149" s="8">
        <f>F149/$F$216</f>
        <v>0</v>
      </c>
    </row>
    <row r="151" spans="1:23" x14ac:dyDescent="0.25">
      <c r="A151" s="3" t="s">
        <v>275</v>
      </c>
    </row>
    <row r="152" spans="1:23" ht="42.75" customHeight="1" x14ac:dyDescent="0.25">
      <c r="A152" s="5" t="s">
        <v>15</v>
      </c>
      <c r="B152" s="5" t="s">
        <v>14</v>
      </c>
      <c r="C152" s="5" t="s">
        <v>16</v>
      </c>
      <c r="D152" s="138" t="s">
        <v>13</v>
      </c>
      <c r="E152" s="139"/>
      <c r="F152" s="5" t="s">
        <v>6</v>
      </c>
      <c r="G152" s="5" t="s">
        <v>270</v>
      </c>
    </row>
    <row r="153" spans="1:23" ht="17.25" customHeight="1" x14ac:dyDescent="0.25">
      <c r="A153" s="5" t="s">
        <v>182</v>
      </c>
      <c r="B153" s="5"/>
      <c r="C153" s="5"/>
      <c r="D153" s="138"/>
      <c r="E153" s="139"/>
      <c r="F153" s="7"/>
      <c r="G153" s="8"/>
    </row>
    <row r="155" spans="1:23" x14ac:dyDescent="0.25">
      <c r="A155" s="3" t="s">
        <v>276</v>
      </c>
    </row>
    <row r="156" spans="1:23" ht="47.25" customHeight="1" x14ac:dyDescent="0.25">
      <c r="A156" s="5" t="s">
        <v>3</v>
      </c>
      <c r="B156" s="5" t="s">
        <v>1</v>
      </c>
      <c r="C156" s="5" t="s">
        <v>281</v>
      </c>
      <c r="D156" s="138" t="s">
        <v>4</v>
      </c>
      <c r="E156" s="139"/>
      <c r="F156" s="10" t="s">
        <v>18</v>
      </c>
      <c r="G156" s="5" t="s">
        <v>270</v>
      </c>
    </row>
    <row r="157" spans="1:23" x14ac:dyDescent="0.25">
      <c r="A157" s="5" t="s">
        <v>184</v>
      </c>
      <c r="B157" s="11">
        <v>1027700167110</v>
      </c>
      <c r="C157" s="23" t="s">
        <v>295</v>
      </c>
      <c r="D157" s="161" t="s">
        <v>183</v>
      </c>
      <c r="E157" s="161"/>
      <c r="F157" s="7">
        <v>329499.46999999997</v>
      </c>
      <c r="G157" s="8">
        <f t="shared" ref="G157:G165" si="6">F157/$F$216</f>
        <v>1.8215272596554545E-4</v>
      </c>
      <c r="V157" s="43"/>
      <c r="W157" s="43"/>
    </row>
    <row r="158" spans="1:23" x14ac:dyDescent="0.25">
      <c r="A158" s="5" t="s">
        <v>184</v>
      </c>
      <c r="B158" s="11">
        <v>1027700167110</v>
      </c>
      <c r="C158" s="23" t="s">
        <v>296</v>
      </c>
      <c r="D158" s="161" t="s">
        <v>183</v>
      </c>
      <c r="E158" s="161"/>
      <c r="F158" s="7">
        <v>8430182.1099999994</v>
      </c>
      <c r="G158" s="8">
        <f t="shared" si="6"/>
        <v>4.6603433132152653E-3</v>
      </c>
      <c r="V158" s="43"/>
      <c r="W158" s="43"/>
    </row>
    <row r="159" spans="1:23" ht="30" x14ac:dyDescent="0.25">
      <c r="A159" s="5" t="s">
        <v>262</v>
      </c>
      <c r="B159" s="11">
        <v>1021600000124</v>
      </c>
      <c r="C159" s="23" t="s">
        <v>297</v>
      </c>
      <c r="D159" s="161" t="s">
        <v>183</v>
      </c>
      <c r="E159" s="161"/>
      <c r="F159" s="7">
        <v>33366.68</v>
      </c>
      <c r="G159" s="8">
        <f t="shared" si="6"/>
        <v>1.8445649452547063E-5</v>
      </c>
      <c r="V159" s="43"/>
      <c r="W159" s="43"/>
    </row>
    <row r="160" spans="1:23" ht="30" x14ac:dyDescent="0.25">
      <c r="A160" s="5" t="s">
        <v>262</v>
      </c>
      <c r="B160" s="11">
        <v>1021600000124</v>
      </c>
      <c r="C160" s="23" t="s">
        <v>298</v>
      </c>
      <c r="D160" s="161" t="s">
        <v>183</v>
      </c>
      <c r="E160" s="161"/>
      <c r="F160" s="7">
        <v>324630.61</v>
      </c>
      <c r="G160" s="8">
        <f t="shared" si="6"/>
        <v>1.7946114008425527E-4</v>
      </c>
      <c r="V160" s="43"/>
      <c r="W160" s="43"/>
    </row>
    <row r="161" spans="1:23" ht="30" x14ac:dyDescent="0.25">
      <c r="A161" s="5" t="s">
        <v>262</v>
      </c>
      <c r="B161" s="11">
        <v>1021600000124</v>
      </c>
      <c r="C161" s="23" t="s">
        <v>299</v>
      </c>
      <c r="D161" s="161" t="s">
        <v>183</v>
      </c>
      <c r="E161" s="161"/>
      <c r="F161" s="7">
        <v>862461.68</v>
      </c>
      <c r="G161" s="8">
        <f t="shared" si="6"/>
        <v>4.7678300075209223E-4</v>
      </c>
      <c r="V161" s="43"/>
      <c r="W161" s="43"/>
    </row>
    <row r="162" spans="1:23" ht="30" x14ac:dyDescent="0.25">
      <c r="A162" s="126" t="s">
        <v>262</v>
      </c>
      <c r="B162" s="11">
        <v>1021600000124</v>
      </c>
      <c r="C162" s="23" t="s">
        <v>589</v>
      </c>
      <c r="D162" s="161" t="s">
        <v>183</v>
      </c>
      <c r="E162" s="161"/>
      <c r="F162" s="7">
        <v>28200</v>
      </c>
      <c r="G162" s="8">
        <f t="shared" si="6"/>
        <v>1.5589423777307997E-5</v>
      </c>
      <c r="V162" s="43"/>
      <c r="W162" s="43"/>
    </row>
    <row r="163" spans="1:23" ht="30" x14ac:dyDescent="0.25">
      <c r="A163" s="129" t="s">
        <v>262</v>
      </c>
      <c r="B163" s="11">
        <v>1021600000124</v>
      </c>
      <c r="C163" s="64" t="s">
        <v>630</v>
      </c>
      <c r="D163" s="161" t="s">
        <v>183</v>
      </c>
      <c r="E163" s="161"/>
      <c r="F163" s="7">
        <v>859444.14</v>
      </c>
      <c r="G163" s="8">
        <f t="shared" si="6"/>
        <v>4.751148550136178E-4</v>
      </c>
      <c r="V163" s="43"/>
      <c r="W163" s="43"/>
    </row>
    <row r="164" spans="1:23" x14ac:dyDescent="0.25">
      <c r="A164" s="97" t="s">
        <v>184</v>
      </c>
      <c r="B164" s="11">
        <v>1027700167110</v>
      </c>
      <c r="C164" s="64" t="s">
        <v>411</v>
      </c>
      <c r="D164" s="161" t="s">
        <v>183</v>
      </c>
      <c r="E164" s="161"/>
      <c r="F164" s="7">
        <v>1623251.77</v>
      </c>
      <c r="G164" s="8">
        <f t="shared" si="6"/>
        <v>8.9736027446082585E-4</v>
      </c>
      <c r="V164" s="43"/>
      <c r="W164" s="43"/>
    </row>
    <row r="165" spans="1:23" x14ac:dyDescent="0.25">
      <c r="A165" s="5" t="s">
        <v>182</v>
      </c>
      <c r="B165" s="159"/>
      <c r="C165" s="159"/>
      <c r="D165" s="158"/>
      <c r="E165" s="158"/>
      <c r="F165" s="7">
        <f>SUM(F157:F164)</f>
        <v>12491036.459999999</v>
      </c>
      <c r="G165" s="8">
        <f t="shared" si="6"/>
        <v>6.9052503827214569E-3</v>
      </c>
    </row>
    <row r="167" spans="1:23" ht="15.75" x14ac:dyDescent="0.25">
      <c r="A167" s="3" t="s">
        <v>277</v>
      </c>
      <c r="B167" s="26"/>
    </row>
    <row r="168" spans="1:23" ht="44.25" customHeight="1" x14ac:dyDescent="0.25">
      <c r="A168" s="5" t="s">
        <v>19</v>
      </c>
      <c r="B168" s="12" t="s">
        <v>1</v>
      </c>
      <c r="C168" s="12" t="s">
        <v>286</v>
      </c>
      <c r="D168" s="165" t="s">
        <v>288</v>
      </c>
      <c r="E168" s="166"/>
      <c r="F168" s="10" t="s">
        <v>18</v>
      </c>
      <c r="G168" s="5" t="s">
        <v>270</v>
      </c>
    </row>
    <row r="169" spans="1:23" ht="29.25" customHeight="1" x14ac:dyDescent="0.25">
      <c r="A169" s="5" t="s">
        <v>263</v>
      </c>
      <c r="B169" s="27">
        <v>1027700075941</v>
      </c>
      <c r="C169" s="5" t="s">
        <v>300</v>
      </c>
      <c r="D169" s="162" t="s">
        <v>301</v>
      </c>
      <c r="E169" s="163"/>
      <c r="F169" s="7">
        <v>55267.18</v>
      </c>
      <c r="G169" s="8">
        <f>F169/$F$216</f>
        <v>3.0552606028253935E-5</v>
      </c>
    </row>
    <row r="170" spans="1:23" ht="30" x14ac:dyDescent="0.25">
      <c r="A170" s="5" t="s">
        <v>264</v>
      </c>
      <c r="B170" s="27">
        <v>1027708015576</v>
      </c>
      <c r="C170" s="5" t="s">
        <v>287</v>
      </c>
      <c r="D170" s="162" t="s">
        <v>302</v>
      </c>
      <c r="E170" s="163"/>
      <c r="F170" s="7">
        <v>77584.23</v>
      </c>
      <c r="G170" s="8">
        <f>F170/$F$216</f>
        <v>4.2889838294543694E-5</v>
      </c>
    </row>
    <row r="171" spans="1:23" ht="45" x14ac:dyDescent="0.25">
      <c r="A171" s="5" t="s">
        <v>516</v>
      </c>
      <c r="B171" s="27">
        <v>1047796383030</v>
      </c>
      <c r="C171" s="5" t="s">
        <v>516</v>
      </c>
      <c r="D171" s="162" t="s">
        <v>303</v>
      </c>
      <c r="E171" s="163"/>
      <c r="F171" s="7">
        <v>20598.439999999999</v>
      </c>
      <c r="G171" s="8">
        <f>F171/$F$216</f>
        <v>1.1387156394023123E-5</v>
      </c>
    </row>
    <row r="172" spans="1:23" ht="45" x14ac:dyDescent="0.25">
      <c r="A172" s="131" t="s">
        <v>516</v>
      </c>
      <c r="B172" s="27">
        <v>1047796383030</v>
      </c>
      <c r="C172" s="131" t="s">
        <v>516</v>
      </c>
      <c r="D172" s="162" t="s">
        <v>655</v>
      </c>
      <c r="E172" s="163"/>
      <c r="F172" s="7">
        <v>11004.92</v>
      </c>
      <c r="G172" s="8">
        <f>F172/$F$216</f>
        <v>6.0837007629564644E-6</v>
      </c>
    </row>
    <row r="173" spans="1:23" x14ac:dyDescent="0.25">
      <c r="A173" s="5" t="s">
        <v>182</v>
      </c>
      <c r="B173" s="164"/>
      <c r="C173" s="165"/>
      <c r="D173" s="165"/>
      <c r="E173" s="166"/>
      <c r="F173" s="7">
        <f>SUM(F169:F172)</f>
        <v>164454.77000000002</v>
      </c>
      <c r="G173" s="8">
        <f>F173/$F$216</f>
        <v>9.0913301479777234E-5</v>
      </c>
    </row>
    <row r="175" spans="1:23" x14ac:dyDescent="0.25">
      <c r="A175" s="3" t="s">
        <v>278</v>
      </c>
    </row>
    <row r="176" spans="1:23" ht="47.25" customHeight="1" x14ac:dyDescent="0.25">
      <c r="A176" s="5" t="s">
        <v>20</v>
      </c>
      <c r="B176" s="159" t="s">
        <v>1</v>
      </c>
      <c r="C176" s="159"/>
      <c r="D176" s="159" t="s">
        <v>22</v>
      </c>
      <c r="E176" s="159"/>
      <c r="F176" s="29" t="s">
        <v>21</v>
      </c>
      <c r="G176" s="5" t="s">
        <v>270</v>
      </c>
    </row>
    <row r="177" spans="1:7" hidden="1" x14ac:dyDescent="0.25">
      <c r="A177" s="116" t="s">
        <v>482</v>
      </c>
      <c r="B177" s="136" t="s">
        <v>142</v>
      </c>
      <c r="C177" s="137"/>
      <c r="D177" s="138" t="s">
        <v>543</v>
      </c>
      <c r="E177" s="139"/>
      <c r="F177" s="37"/>
      <c r="G177" s="8">
        <f t="shared" ref="G177:G185" si="7">F177/$F$216</f>
        <v>0</v>
      </c>
    </row>
    <row r="178" spans="1:7" ht="24.75" hidden="1" customHeight="1" x14ac:dyDescent="0.25">
      <c r="A178" s="84" t="s">
        <v>469</v>
      </c>
      <c r="B178" s="136" t="s">
        <v>145</v>
      </c>
      <c r="C178" s="137"/>
      <c r="D178" s="138" t="s">
        <v>352</v>
      </c>
      <c r="E178" s="139"/>
      <c r="F178" s="37"/>
      <c r="G178" s="8">
        <f t="shared" si="7"/>
        <v>0</v>
      </c>
    </row>
    <row r="179" spans="1:7" ht="24.75" hidden="1" customHeight="1" x14ac:dyDescent="0.25">
      <c r="A179" s="84" t="s">
        <v>468</v>
      </c>
      <c r="B179" s="136" t="s">
        <v>259</v>
      </c>
      <c r="C179" s="137"/>
      <c r="D179" s="138" t="s">
        <v>401</v>
      </c>
      <c r="E179" s="139"/>
      <c r="F179" s="37"/>
      <c r="G179" s="8">
        <f t="shared" si="7"/>
        <v>0</v>
      </c>
    </row>
    <row r="180" spans="1:7" ht="24.75" hidden="1" customHeight="1" x14ac:dyDescent="0.25">
      <c r="A180" s="114" t="s">
        <v>95</v>
      </c>
      <c r="B180" s="136" t="s">
        <v>96</v>
      </c>
      <c r="C180" s="137"/>
      <c r="D180" s="138" t="s">
        <v>80</v>
      </c>
      <c r="E180" s="139"/>
      <c r="F180" s="37"/>
      <c r="G180" s="8">
        <f t="shared" si="7"/>
        <v>0</v>
      </c>
    </row>
    <row r="181" spans="1:7" ht="24.75" hidden="1" customHeight="1" x14ac:dyDescent="0.25">
      <c r="A181" s="114" t="s">
        <v>95</v>
      </c>
      <c r="B181" s="136" t="s">
        <v>96</v>
      </c>
      <c r="C181" s="137"/>
      <c r="D181" s="138"/>
      <c r="E181" s="139"/>
      <c r="F181" s="37"/>
      <c r="G181" s="8">
        <f t="shared" si="7"/>
        <v>0</v>
      </c>
    </row>
    <row r="182" spans="1:7" ht="24.75" hidden="1" customHeight="1" x14ac:dyDescent="0.25">
      <c r="A182" s="114" t="s">
        <v>531</v>
      </c>
      <c r="B182" s="136" t="s">
        <v>155</v>
      </c>
      <c r="C182" s="137"/>
      <c r="D182" s="138" t="s">
        <v>452</v>
      </c>
      <c r="E182" s="139"/>
      <c r="F182" s="37"/>
      <c r="G182" s="8">
        <f t="shared" si="7"/>
        <v>0</v>
      </c>
    </row>
    <row r="183" spans="1:7" ht="25.5" hidden="1" customHeight="1" x14ac:dyDescent="0.25">
      <c r="A183" s="84" t="s">
        <v>475</v>
      </c>
      <c r="B183" s="136" t="s">
        <v>476</v>
      </c>
      <c r="C183" s="137"/>
      <c r="D183" s="138" t="s">
        <v>246</v>
      </c>
      <c r="E183" s="139"/>
      <c r="F183" s="37"/>
      <c r="G183" s="8">
        <f t="shared" si="7"/>
        <v>0</v>
      </c>
    </row>
    <row r="184" spans="1:7" ht="25.5" hidden="1" customHeight="1" x14ac:dyDescent="0.25">
      <c r="A184" s="129" t="s">
        <v>95</v>
      </c>
      <c r="B184" s="136" t="s">
        <v>96</v>
      </c>
      <c r="C184" s="137"/>
      <c r="D184" s="138" t="s">
        <v>363</v>
      </c>
      <c r="E184" s="139"/>
      <c r="F184" s="37"/>
      <c r="G184" s="8">
        <f t="shared" si="7"/>
        <v>0</v>
      </c>
    </row>
    <row r="185" spans="1:7" ht="15" customHeight="1" x14ac:dyDescent="0.25">
      <c r="A185" s="5" t="s">
        <v>182</v>
      </c>
      <c r="B185" s="147"/>
      <c r="C185" s="148"/>
      <c r="D185" s="138"/>
      <c r="E185" s="139"/>
      <c r="F185" s="7">
        <f>SUM(F177:F184)</f>
        <v>0</v>
      </c>
      <c r="G185" s="8">
        <f t="shared" si="7"/>
        <v>0</v>
      </c>
    </row>
    <row r="187" spans="1:7" x14ac:dyDescent="0.25">
      <c r="A187" s="3" t="s">
        <v>279</v>
      </c>
    </row>
    <row r="188" spans="1:7" ht="42" customHeight="1" x14ac:dyDescent="0.25">
      <c r="A188" s="5" t="s">
        <v>23</v>
      </c>
      <c r="B188" s="138" t="s">
        <v>20</v>
      </c>
      <c r="C188" s="139"/>
      <c r="D188" s="5" t="s">
        <v>22</v>
      </c>
      <c r="E188" s="5" t="s">
        <v>24</v>
      </c>
      <c r="F188" s="5" t="s">
        <v>21</v>
      </c>
      <c r="G188" s="5" t="s">
        <v>270</v>
      </c>
    </row>
    <row r="189" spans="1:7" ht="42" customHeight="1" x14ac:dyDescent="0.25">
      <c r="A189" s="67" t="s">
        <v>186</v>
      </c>
      <c r="B189" s="147" t="s">
        <v>95</v>
      </c>
      <c r="C189" s="148"/>
      <c r="D189" s="134" t="s">
        <v>683</v>
      </c>
      <c r="E189" s="6">
        <v>64792</v>
      </c>
      <c r="F189" s="7">
        <v>50150155.920000002</v>
      </c>
      <c r="G189" s="8">
        <f t="shared" ref="G189:G194" si="8">F189/$F$216</f>
        <v>2.7723830962232316E-2</v>
      </c>
    </row>
    <row r="190" spans="1:7" ht="42" customHeight="1" x14ac:dyDescent="0.25">
      <c r="A190" s="5" t="s">
        <v>186</v>
      </c>
      <c r="B190" s="147" t="s">
        <v>95</v>
      </c>
      <c r="C190" s="148"/>
      <c r="D190" s="134" t="s">
        <v>673</v>
      </c>
      <c r="E190" s="6">
        <v>102707</v>
      </c>
      <c r="F190" s="7">
        <v>66174231.07</v>
      </c>
      <c r="G190" s="8">
        <f t="shared" si="8"/>
        <v>3.6582203237153596E-2</v>
      </c>
    </row>
    <row r="191" spans="1:7" ht="42" customHeight="1" x14ac:dyDescent="0.25">
      <c r="A191" s="116" t="s">
        <v>186</v>
      </c>
      <c r="B191" s="147" t="s">
        <v>95</v>
      </c>
      <c r="C191" s="148"/>
      <c r="D191" s="134" t="s">
        <v>673</v>
      </c>
      <c r="E191" s="6">
        <v>7718</v>
      </c>
      <c r="F191" s="7">
        <v>4972715.74</v>
      </c>
      <c r="G191" s="8">
        <f t="shared" si="8"/>
        <v>2.7489990423741036E-3</v>
      </c>
    </row>
    <row r="192" spans="1:7" ht="42" customHeight="1" x14ac:dyDescent="0.25">
      <c r="A192" s="131" t="s">
        <v>186</v>
      </c>
      <c r="B192" s="147" t="s">
        <v>95</v>
      </c>
      <c r="C192" s="148"/>
      <c r="D192" s="134" t="s">
        <v>684</v>
      </c>
      <c r="E192" s="6">
        <v>220090</v>
      </c>
      <c r="F192" s="7">
        <v>200000798.50999999</v>
      </c>
      <c r="G192" s="8">
        <f t="shared" si="8"/>
        <v>0.11056373063022622</v>
      </c>
    </row>
    <row r="193" spans="1:7" ht="42" customHeight="1" x14ac:dyDescent="0.25">
      <c r="A193" s="131" t="s">
        <v>186</v>
      </c>
      <c r="B193" s="147" t="s">
        <v>95</v>
      </c>
      <c r="C193" s="148"/>
      <c r="D193" s="134" t="s">
        <v>344</v>
      </c>
      <c r="E193" s="6">
        <v>15089</v>
      </c>
      <c r="F193" s="7">
        <v>9800363.6300000008</v>
      </c>
      <c r="G193" s="8">
        <f t="shared" si="8"/>
        <v>5.4178021914817907E-3</v>
      </c>
    </row>
    <row r="194" spans="1:7" x14ac:dyDescent="0.25">
      <c r="A194" s="5" t="s">
        <v>182</v>
      </c>
      <c r="B194" s="143"/>
      <c r="C194" s="143"/>
      <c r="D194" s="30"/>
      <c r="E194" s="1"/>
      <c r="F194" s="7">
        <f>SUM(F189:F193)</f>
        <v>331098264.87</v>
      </c>
      <c r="G194" s="8">
        <f t="shared" si="8"/>
        <v>0.18303656606346802</v>
      </c>
    </row>
    <row r="196" spans="1:7" x14ac:dyDescent="0.25">
      <c r="A196" s="3" t="s">
        <v>280</v>
      </c>
    </row>
    <row r="197" spans="1:7" ht="47.25" customHeight="1" x14ac:dyDescent="0.25">
      <c r="A197" s="144" t="s">
        <v>25</v>
      </c>
      <c r="B197" s="145"/>
      <c r="C197" s="145"/>
      <c r="D197" s="145"/>
      <c r="E197" s="146"/>
      <c r="F197" s="5" t="s">
        <v>21</v>
      </c>
      <c r="G197" s="5" t="s">
        <v>270</v>
      </c>
    </row>
    <row r="198" spans="1:7" ht="15" hidden="1" customHeight="1" x14ac:dyDescent="0.25">
      <c r="A198" s="85" t="s">
        <v>492</v>
      </c>
      <c r="B198" s="51"/>
      <c r="C198" s="51"/>
      <c r="D198" s="51"/>
      <c r="E198" s="52"/>
      <c r="F198" s="7">
        <v>0</v>
      </c>
      <c r="G198" s="8">
        <f t="shared" ref="G198:G214" si="9">F198/$F$216</f>
        <v>0</v>
      </c>
    </row>
    <row r="199" spans="1:7" hidden="1" x14ac:dyDescent="0.25">
      <c r="A199" s="81" t="s">
        <v>493</v>
      </c>
      <c r="B199" s="51"/>
      <c r="C199" s="51"/>
      <c r="D199" s="51"/>
      <c r="E199" s="52"/>
      <c r="F199" s="7">
        <v>0</v>
      </c>
      <c r="G199" s="8">
        <f t="shared" si="9"/>
        <v>0</v>
      </c>
    </row>
    <row r="200" spans="1:7" hidden="1" x14ac:dyDescent="0.25">
      <c r="A200" s="152" t="s">
        <v>623</v>
      </c>
      <c r="B200" s="153"/>
      <c r="C200" s="153"/>
      <c r="D200" s="153"/>
      <c r="E200" s="154"/>
      <c r="F200" s="7">
        <v>0</v>
      </c>
      <c r="G200" s="8">
        <f t="shared" si="9"/>
        <v>0</v>
      </c>
    </row>
    <row r="201" spans="1:7" hidden="1" x14ac:dyDescent="0.25">
      <c r="A201" s="140" t="s">
        <v>590</v>
      </c>
      <c r="B201" s="141"/>
      <c r="C201" s="141"/>
      <c r="D201" s="141"/>
      <c r="E201" s="142"/>
      <c r="F201" s="7"/>
      <c r="G201" s="8">
        <f t="shared" si="9"/>
        <v>0</v>
      </c>
    </row>
    <row r="202" spans="1:7" hidden="1" x14ac:dyDescent="0.25">
      <c r="A202" s="140" t="s">
        <v>591</v>
      </c>
      <c r="B202" s="141"/>
      <c r="C202" s="141"/>
      <c r="D202" s="141"/>
      <c r="E202" s="142"/>
      <c r="F202" s="7"/>
      <c r="G202" s="8">
        <f t="shared" si="9"/>
        <v>0</v>
      </c>
    </row>
    <row r="203" spans="1:7" hidden="1" x14ac:dyDescent="0.25">
      <c r="A203" s="140" t="s">
        <v>615</v>
      </c>
      <c r="B203" s="141"/>
      <c r="C203" s="141"/>
      <c r="D203" s="141"/>
      <c r="E203" s="142"/>
      <c r="F203" s="7"/>
      <c r="G203" s="8">
        <f t="shared" si="9"/>
        <v>0</v>
      </c>
    </row>
    <row r="204" spans="1:7" hidden="1" x14ac:dyDescent="0.25">
      <c r="A204" s="104" t="s">
        <v>505</v>
      </c>
      <c r="B204" s="102"/>
      <c r="C204" s="102"/>
      <c r="D204" s="102"/>
      <c r="E204" s="103"/>
      <c r="F204" s="7"/>
      <c r="G204" s="8">
        <f t="shared" si="9"/>
        <v>0</v>
      </c>
    </row>
    <row r="205" spans="1:7" hidden="1" x14ac:dyDescent="0.25">
      <c r="A205" s="111" t="s">
        <v>525</v>
      </c>
      <c r="B205" s="109"/>
      <c r="C205" s="109"/>
      <c r="D205" s="109"/>
      <c r="E205" s="110"/>
      <c r="F205" s="7"/>
      <c r="G205" s="8">
        <f t="shared" si="9"/>
        <v>0</v>
      </c>
    </row>
    <row r="206" spans="1:7" x14ac:dyDescent="0.25">
      <c r="A206" s="73" t="s">
        <v>685</v>
      </c>
      <c r="B206" s="74"/>
      <c r="C206" s="74"/>
      <c r="D206" s="74"/>
      <c r="E206" s="75"/>
      <c r="F206" s="7">
        <v>45358.47</v>
      </c>
      <c r="G206" s="8">
        <f t="shared" si="9"/>
        <v>2.5074908181571326E-5</v>
      </c>
    </row>
    <row r="207" spans="1:7" x14ac:dyDescent="0.25">
      <c r="A207" s="152" t="s">
        <v>686</v>
      </c>
      <c r="B207" s="153"/>
      <c r="C207" s="153"/>
      <c r="D207" s="153"/>
      <c r="E207" s="154"/>
      <c r="F207" s="7">
        <v>52.07</v>
      </c>
      <c r="G207" s="8">
        <f t="shared" si="9"/>
        <v>2.8785152343419408E-8</v>
      </c>
    </row>
    <row r="208" spans="1:7" hidden="1" x14ac:dyDescent="0.25">
      <c r="A208" s="152" t="s">
        <v>656</v>
      </c>
      <c r="B208" s="153"/>
      <c r="C208" s="153"/>
      <c r="D208" s="153"/>
      <c r="E208" s="154"/>
      <c r="F208" s="7"/>
      <c r="G208" s="8">
        <f t="shared" si="9"/>
        <v>0</v>
      </c>
    </row>
    <row r="209" spans="1:7" hidden="1" x14ac:dyDescent="0.25">
      <c r="A209" s="73" t="s">
        <v>443</v>
      </c>
      <c r="B209" s="60"/>
      <c r="C209" s="60"/>
      <c r="D209" s="60"/>
      <c r="E209" s="61"/>
      <c r="F209" s="7"/>
      <c r="G209" s="8">
        <f t="shared" si="9"/>
        <v>0</v>
      </c>
    </row>
    <row r="210" spans="1:7" hidden="1" x14ac:dyDescent="0.25">
      <c r="A210" s="73" t="s">
        <v>444</v>
      </c>
      <c r="B210" s="60"/>
      <c r="C210" s="60"/>
      <c r="D210" s="60"/>
      <c r="E210" s="61"/>
      <c r="F210" s="7"/>
      <c r="G210" s="8">
        <f t="shared" si="9"/>
        <v>0</v>
      </c>
    </row>
    <row r="211" spans="1:7" hidden="1" x14ac:dyDescent="0.25">
      <c r="A211" s="104" t="s">
        <v>506</v>
      </c>
      <c r="B211" s="82"/>
      <c r="C211" s="82"/>
      <c r="D211" s="82"/>
      <c r="E211" s="83"/>
      <c r="F211" s="7"/>
      <c r="G211" s="8">
        <f t="shared" si="9"/>
        <v>0</v>
      </c>
    </row>
    <row r="212" spans="1:7" hidden="1" x14ac:dyDescent="0.25">
      <c r="A212" s="140" t="s">
        <v>564</v>
      </c>
      <c r="B212" s="141"/>
      <c r="C212" s="141"/>
      <c r="D212" s="141"/>
      <c r="E212" s="142"/>
      <c r="F212" s="7"/>
      <c r="G212" s="8">
        <f t="shared" si="9"/>
        <v>0</v>
      </c>
    </row>
    <row r="213" spans="1:7" hidden="1" x14ac:dyDescent="0.25">
      <c r="A213" s="140" t="s">
        <v>616</v>
      </c>
      <c r="B213" s="141"/>
      <c r="C213" s="141"/>
      <c r="D213" s="141"/>
      <c r="E213" s="142"/>
      <c r="F213" s="7"/>
      <c r="G213" s="8">
        <f t="shared" si="9"/>
        <v>0</v>
      </c>
    </row>
    <row r="214" spans="1:7" x14ac:dyDescent="0.25">
      <c r="A214" s="138" t="s">
        <v>182</v>
      </c>
      <c r="B214" s="155"/>
      <c r="C214" s="155"/>
      <c r="D214" s="155"/>
      <c r="E214" s="139"/>
      <c r="F214" s="7">
        <f>SUM(F198:F213)</f>
        <v>45410.54</v>
      </c>
      <c r="G214" s="8">
        <f t="shared" si="9"/>
        <v>2.5103693333914746E-5</v>
      </c>
    </row>
    <row r="216" spans="1:7" x14ac:dyDescent="0.25">
      <c r="A216" s="149" t="s">
        <v>26</v>
      </c>
      <c r="B216" s="150"/>
      <c r="C216" s="150"/>
      <c r="D216" s="150"/>
      <c r="E216" s="151"/>
      <c r="F216" s="7">
        <f>F112+F130+F144+F149+F165+F173+F194+F185+F214</f>
        <v>1808918687.6199999</v>
      </c>
      <c r="G216" s="8">
        <f>F216/$F$216</f>
        <v>1</v>
      </c>
    </row>
    <row r="218" spans="1:7" x14ac:dyDescent="0.25">
      <c r="F218" s="43"/>
    </row>
  </sheetData>
  <mergeCells count="58">
    <mergeCell ref="A216:E216"/>
    <mergeCell ref="B188:C188"/>
    <mergeCell ref="B194:C194"/>
    <mergeCell ref="A197:E197"/>
    <mergeCell ref="A214:E214"/>
    <mergeCell ref="B190:C190"/>
    <mergeCell ref="A208:E208"/>
    <mergeCell ref="B189:C189"/>
    <mergeCell ref="A207:E207"/>
    <mergeCell ref="B191:C191"/>
    <mergeCell ref="A212:E212"/>
    <mergeCell ref="A202:E202"/>
    <mergeCell ref="A201:E201"/>
    <mergeCell ref="B192:C192"/>
    <mergeCell ref="B193:C193"/>
    <mergeCell ref="A1:G1"/>
    <mergeCell ref="D152:E152"/>
    <mergeCell ref="D156:E156"/>
    <mergeCell ref="D157:E157"/>
    <mergeCell ref="D153:E153"/>
    <mergeCell ref="D158:E158"/>
    <mergeCell ref="D159:E159"/>
    <mergeCell ref="D160:E160"/>
    <mergeCell ref="D161:E161"/>
    <mergeCell ref="D164:E164"/>
    <mergeCell ref="D162:E162"/>
    <mergeCell ref="A203:E203"/>
    <mergeCell ref="A213:E213"/>
    <mergeCell ref="B182:C182"/>
    <mergeCell ref="D182:E182"/>
    <mergeCell ref="B176:C176"/>
    <mergeCell ref="D176:E176"/>
    <mergeCell ref="D179:E179"/>
    <mergeCell ref="B180:C180"/>
    <mergeCell ref="D180:E180"/>
    <mergeCell ref="B177:C177"/>
    <mergeCell ref="D177:E177"/>
    <mergeCell ref="B185:C185"/>
    <mergeCell ref="B183:C183"/>
    <mergeCell ref="D183:E183"/>
    <mergeCell ref="B178:C178"/>
    <mergeCell ref="D185:E185"/>
    <mergeCell ref="A200:E200"/>
    <mergeCell ref="D178:E178"/>
    <mergeCell ref="D163:E163"/>
    <mergeCell ref="B184:C184"/>
    <mergeCell ref="D184:E184"/>
    <mergeCell ref="D171:E171"/>
    <mergeCell ref="B179:C179"/>
    <mergeCell ref="B181:C181"/>
    <mergeCell ref="D181:E181"/>
    <mergeCell ref="B165:C165"/>
    <mergeCell ref="D165:E165"/>
    <mergeCell ref="B173:E173"/>
    <mergeCell ref="D168:E168"/>
    <mergeCell ref="D169:E169"/>
    <mergeCell ref="D170:E170"/>
    <mergeCell ref="D172:E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2025-03-27T14:53:48Z</dcterms:modified>
</cp:coreProperties>
</file>