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накопления'!$A$213:$I$213</definedName>
    <definedName name="_xlnm._FilterDatabase" localSheetId="1" hidden="1">'Пенсионные резервы'!$A$173:$I$173</definedName>
  </definedNames>
  <calcPr calcId="145621"/>
</workbook>
</file>

<file path=xl/calcChain.xml><?xml version="1.0" encoding="utf-8"?>
<calcChain xmlns="http://schemas.openxmlformats.org/spreadsheetml/2006/main">
  <c r="G213" i="4" l="1"/>
  <c r="F216" i="4"/>
  <c r="F233" i="4"/>
  <c r="F223" i="4" l="1"/>
  <c r="F271" i="1" l="1"/>
  <c r="F264" i="1"/>
  <c r="F148" i="4" l="1"/>
  <c r="F210" i="1"/>
  <c r="F170" i="4" l="1"/>
  <c r="F183" i="4"/>
  <c r="F202" i="4"/>
  <c r="F209" i="4"/>
  <c r="F225" i="1" l="1"/>
  <c r="F188" i="4" l="1"/>
  <c r="F235" i="4" s="1"/>
  <c r="G229" i="4" l="1"/>
  <c r="G230" i="4"/>
  <c r="G221" i="4"/>
  <c r="G222" i="4"/>
  <c r="G138" i="4"/>
  <c r="G147" i="4"/>
  <c r="G144" i="4"/>
  <c r="G145" i="4"/>
  <c r="G146" i="4"/>
  <c r="G174" i="4"/>
  <c r="G176" i="4"/>
  <c r="G177" i="4"/>
  <c r="G175" i="4"/>
  <c r="G86" i="4"/>
  <c r="G143" i="4"/>
  <c r="G99" i="4"/>
  <c r="G72" i="4"/>
  <c r="G101" i="4"/>
  <c r="G79" i="4"/>
  <c r="G126" i="4"/>
  <c r="F248" i="1"/>
  <c r="G140" i="4" l="1"/>
  <c r="G51" i="4"/>
  <c r="G141" i="4"/>
  <c r="G84" i="4"/>
  <c r="G142" i="4"/>
  <c r="G139" i="4"/>
  <c r="G220" i="4"/>
  <c r="G115" i="4"/>
  <c r="G112" i="4"/>
  <c r="G137" i="4"/>
  <c r="G136" i="4"/>
  <c r="G216" i="4"/>
  <c r="G228" i="4"/>
  <c r="G227" i="4"/>
  <c r="G104" i="4"/>
  <c r="G166" i="4"/>
  <c r="G161" i="4"/>
  <c r="G162" i="4"/>
  <c r="G160" i="4"/>
  <c r="G114" i="4"/>
  <c r="G131" i="4"/>
  <c r="G223" i="4"/>
  <c r="G9" i="4"/>
  <c r="G13" i="4"/>
  <c r="G18" i="4"/>
  <c r="G22" i="4"/>
  <c r="G15" i="4"/>
  <c r="G27" i="4"/>
  <c r="G29" i="4"/>
  <c r="G33" i="4"/>
  <c r="G37" i="4"/>
  <c r="G41" i="4"/>
  <c r="G44" i="4"/>
  <c r="G46" i="4"/>
  <c r="G50" i="4"/>
  <c r="G54" i="4"/>
  <c r="G60" i="4"/>
  <c r="G64" i="4"/>
  <c r="G67" i="4"/>
  <c r="G71" i="4"/>
  <c r="G75" i="4"/>
  <c r="G80" i="4"/>
  <c r="G85" i="4"/>
  <c r="G93" i="4"/>
  <c r="G97" i="4"/>
  <c r="G103" i="4"/>
  <c r="G108" i="4"/>
  <c r="G113" i="4"/>
  <c r="G119" i="4"/>
  <c r="G122" i="4"/>
  <c r="G127" i="4"/>
  <c r="G132" i="4"/>
  <c r="G6" i="4"/>
  <c r="G10" i="4"/>
  <c r="G14" i="4"/>
  <c r="G19" i="4"/>
  <c r="G24" i="4"/>
  <c r="G30" i="4"/>
  <c r="G34" i="4"/>
  <c r="G38" i="4"/>
  <c r="G42" i="4"/>
  <c r="G47" i="4"/>
  <c r="G55" i="4"/>
  <c r="G61" i="4"/>
  <c r="G68" i="4"/>
  <c r="G76" i="4"/>
  <c r="G81" i="4"/>
  <c r="G87" i="4"/>
  <c r="G90" i="4"/>
  <c r="G94" i="4"/>
  <c r="G98" i="4"/>
  <c r="G105" i="4"/>
  <c r="G109" i="4"/>
  <c r="G116" i="4"/>
  <c r="G120" i="4"/>
  <c r="G123" i="4"/>
  <c r="G128" i="4"/>
  <c r="G133" i="4"/>
  <c r="G7" i="4"/>
  <c r="G11" i="4"/>
  <c r="G16" i="4"/>
  <c r="G20" i="4"/>
  <c r="G25" i="4"/>
  <c r="G28" i="4"/>
  <c r="G31" i="4"/>
  <c r="G35" i="4"/>
  <c r="G39" i="4"/>
  <c r="G45" i="4"/>
  <c r="G48" i="4"/>
  <c r="G52" i="4"/>
  <c r="G56" i="4"/>
  <c r="G58" i="4"/>
  <c r="G62" i="4"/>
  <c r="G65" i="4"/>
  <c r="G69" i="4"/>
  <c r="G73" i="4"/>
  <c r="G77" i="4"/>
  <c r="G82" i="4"/>
  <c r="G88" i="4"/>
  <c r="G91" i="4"/>
  <c r="G95" i="4"/>
  <c r="G100" i="4"/>
  <c r="G106" i="4"/>
  <c r="G110" i="4"/>
  <c r="G117" i="4"/>
  <c r="G124" i="4"/>
  <c r="G129" i="4"/>
  <c r="G134" i="4"/>
  <c r="G8" i="4"/>
  <c r="G12" i="4"/>
  <c r="G17" i="4"/>
  <c r="G21" i="4"/>
  <c r="G23" i="4"/>
  <c r="G26" i="4"/>
  <c r="G32" i="4"/>
  <c r="G36" i="4"/>
  <c r="G40" i="4"/>
  <c r="G43" i="4"/>
  <c r="G49" i="4"/>
  <c r="G53" i="4"/>
  <c r="G57" i="4"/>
  <c r="G59" i="4"/>
  <c r="G63" i="4"/>
  <c r="G66" i="4"/>
  <c r="G70" i="4"/>
  <c r="G74" i="4"/>
  <c r="G78" i="4"/>
  <c r="G83" i="4"/>
  <c r="G89" i="4"/>
  <c r="G92" i="4"/>
  <c r="G96" i="4"/>
  <c r="G102" i="4"/>
  <c r="G107" i="4"/>
  <c r="G111" i="4"/>
  <c r="G118" i="4"/>
  <c r="G121" i="4"/>
  <c r="G125" i="4"/>
  <c r="G130" i="4"/>
  <c r="G135" i="4"/>
  <c r="G179" i="4"/>
  <c r="G180" i="4"/>
  <c r="G181" i="4"/>
  <c r="G167" i="4"/>
  <c r="G233" i="4"/>
  <c r="G163" i="4"/>
  <c r="G164" i="4"/>
  <c r="G159" i="4"/>
  <c r="G235" i="4"/>
  <c r="G188" i="4"/>
  <c r="G148" i="4"/>
  <c r="G183" i="4"/>
  <c r="G154" i="4"/>
  <c r="G170" i="4"/>
  <c r="G158" i="4"/>
  <c r="G155" i="4"/>
  <c r="G169" i="4"/>
  <c r="G198" i="4"/>
  <c r="G197" i="4"/>
  <c r="G182" i="4"/>
  <c r="G206" i="4"/>
  <c r="G157" i="4"/>
  <c r="G168" i="4"/>
  <c r="G153" i="4"/>
  <c r="G196" i="4"/>
  <c r="G201" i="4"/>
  <c r="G187" i="4"/>
  <c r="G178" i="4"/>
  <c r="G207" i="4"/>
  <c r="G202" i="4"/>
  <c r="G209" i="4"/>
  <c r="G5" i="4"/>
  <c r="G200" i="4"/>
  <c r="G165" i="4"/>
  <c r="G208" i="4"/>
  <c r="G199" i="4"/>
  <c r="G152" i="4"/>
  <c r="G156" i="4"/>
  <c r="F258" i="1"/>
  <c r="F278" i="1" l="1"/>
  <c r="G269" i="1" l="1"/>
  <c r="G118" i="1"/>
  <c r="G208" i="1"/>
  <c r="G202" i="1"/>
  <c r="G209" i="1"/>
  <c r="G201" i="1"/>
  <c r="G97" i="1"/>
  <c r="G200" i="1"/>
  <c r="G203" i="1"/>
  <c r="G44" i="1"/>
  <c r="G107" i="1"/>
  <c r="G171" i="1"/>
  <c r="G37" i="1"/>
  <c r="G100" i="1"/>
  <c r="G54" i="1"/>
  <c r="G169" i="1"/>
  <c r="G93" i="1"/>
  <c r="G197" i="1"/>
  <c r="G130" i="1"/>
  <c r="G43" i="1"/>
  <c r="G162" i="1"/>
  <c r="G101" i="1"/>
  <c r="G165" i="1"/>
  <c r="G27" i="1"/>
  <c r="G16" i="1"/>
  <c r="G78" i="1"/>
  <c r="G143" i="1"/>
  <c r="G9" i="1"/>
  <c r="G72" i="1"/>
  <c r="G12" i="1"/>
  <c r="G75" i="1"/>
  <c r="G139" i="1"/>
  <c r="G207" i="1"/>
  <c r="G68" i="1"/>
  <c r="G133" i="1"/>
  <c r="G117" i="1"/>
  <c r="G31" i="1"/>
  <c r="G154" i="1"/>
  <c r="G65" i="1"/>
  <c r="G177" i="1"/>
  <c r="G106" i="1"/>
  <c r="G91" i="1"/>
  <c r="G47" i="1"/>
  <c r="G80" i="1"/>
  <c r="G6" i="1"/>
  <c r="G48" i="1"/>
  <c r="G111" i="1"/>
  <c r="G175" i="1"/>
  <c r="G41" i="1"/>
  <c r="G104" i="1"/>
  <c r="G61" i="1"/>
  <c r="G174" i="1"/>
  <c r="G102" i="1"/>
  <c r="G206" i="1"/>
  <c r="G137" i="1"/>
  <c r="G51" i="1"/>
  <c r="G168" i="1"/>
  <c r="G20" i="1"/>
  <c r="G82" i="1"/>
  <c r="G147" i="1"/>
  <c r="G13" i="1"/>
  <c r="G76" i="1"/>
  <c r="G69" i="1"/>
  <c r="G77" i="1"/>
  <c r="G113" i="1"/>
  <c r="G123" i="1"/>
  <c r="G199" i="1"/>
  <c r="G19" i="1"/>
  <c r="G98" i="1"/>
  <c r="G151" i="1"/>
  <c r="G141" i="1"/>
  <c r="G193" i="1"/>
  <c r="G103" i="1"/>
  <c r="G46" i="1"/>
  <c r="G122" i="1"/>
  <c r="G14" i="1"/>
  <c r="G49" i="1"/>
  <c r="G119" i="1"/>
  <c r="G157" i="1"/>
  <c r="G28" i="1"/>
  <c r="G90" i="1"/>
  <c r="G155" i="1"/>
  <c r="G21" i="1"/>
  <c r="G83" i="1"/>
  <c r="G15" i="1"/>
  <c r="G148" i="1"/>
  <c r="G62" i="1"/>
  <c r="G176" i="1"/>
  <c r="G96" i="1"/>
  <c r="G198" i="1"/>
  <c r="G138" i="1"/>
  <c r="G38" i="1"/>
  <c r="G110" i="1"/>
  <c r="G145" i="1"/>
  <c r="G22" i="1"/>
  <c r="G63" i="1"/>
  <c r="G128" i="1"/>
  <c r="G191" i="1"/>
  <c r="G57" i="1"/>
  <c r="G121" i="1"/>
  <c r="G92" i="1"/>
  <c r="G196" i="1"/>
  <c r="G134" i="1"/>
  <c r="G42" i="1"/>
  <c r="G161" i="1"/>
  <c r="G81" i="1"/>
  <c r="G189" i="1"/>
  <c r="G36" i="1"/>
  <c r="G99" i="1"/>
  <c r="G163" i="1"/>
  <c r="G29" i="1"/>
  <c r="G108" i="1"/>
  <c r="G142" i="1"/>
  <c r="G66" i="1"/>
  <c r="G55" i="1"/>
  <c r="G35" i="1"/>
  <c r="G185" i="1"/>
  <c r="G124" i="1"/>
  <c r="G84" i="1"/>
  <c r="G156" i="1"/>
  <c r="G7" i="1"/>
  <c r="G159" i="1"/>
  <c r="G30" i="1"/>
  <c r="G70" i="1"/>
  <c r="G105" i="1"/>
  <c r="G146" i="1"/>
  <c r="G67" i="1"/>
  <c r="G195" i="1"/>
  <c r="G140" i="1"/>
  <c r="G50" i="1"/>
  <c r="G8" i="1"/>
  <c r="G129" i="1"/>
  <c r="G172" i="1"/>
  <c r="G17" i="1"/>
  <c r="G170" i="1"/>
  <c r="G40" i="1"/>
  <c r="G164" i="1"/>
  <c r="G152" i="1"/>
  <c r="G183" i="1"/>
  <c r="G23" i="1"/>
  <c r="G187" i="1"/>
  <c r="G190" i="1"/>
  <c r="G74" i="1"/>
  <c r="G89" i="1"/>
  <c r="G25" i="1"/>
  <c r="G126" i="1"/>
  <c r="G160" i="1"/>
  <c r="G182" i="1"/>
  <c r="G10" i="1"/>
  <c r="G115" i="1"/>
  <c r="G45" i="1"/>
  <c r="G158" i="1"/>
  <c r="G166" i="1"/>
  <c r="G71" i="1"/>
  <c r="G109" i="1"/>
  <c r="G173" i="1"/>
  <c r="G79" i="1"/>
  <c r="G88" i="1"/>
  <c r="G167" i="1"/>
  <c r="G85" i="1"/>
  <c r="G194" i="1"/>
  <c r="G112" i="1"/>
  <c r="G150" i="1"/>
  <c r="G18" i="1"/>
  <c r="G53" i="1"/>
  <c r="G127" i="1"/>
  <c r="G184" i="1"/>
  <c r="G32" i="1"/>
  <c r="G87" i="1"/>
  <c r="G153" i="1"/>
  <c r="G181" i="1"/>
  <c r="G11" i="1"/>
  <c r="G26" i="1"/>
  <c r="G132" i="1"/>
  <c r="G60" i="1"/>
  <c r="G205" i="1"/>
  <c r="G188" i="1"/>
  <c r="G135" i="1"/>
  <c r="G149" i="1"/>
  <c r="G24" i="1"/>
  <c r="G144" i="1"/>
  <c r="G131" i="1"/>
  <c r="G33" i="1"/>
  <c r="G192" i="1"/>
  <c r="G56" i="1"/>
  <c r="G116" i="1"/>
  <c r="G34" i="1"/>
  <c r="G180" i="1"/>
  <c r="G94" i="1"/>
  <c r="G136" i="1"/>
  <c r="G39" i="1"/>
  <c r="G73" i="1"/>
  <c r="G114" i="1"/>
  <c r="G52" i="1"/>
  <c r="G179" i="1"/>
  <c r="G125" i="1"/>
  <c r="G186" i="1"/>
  <c r="G59" i="1"/>
  <c r="G64" i="1"/>
  <c r="G58" i="1"/>
  <c r="G86" i="1"/>
  <c r="G178" i="1"/>
  <c r="G95" i="1"/>
  <c r="G120" i="1"/>
  <c r="G204" i="1"/>
  <c r="G270" i="1"/>
  <c r="G263" i="1"/>
  <c r="G275" i="1"/>
  <c r="G262" i="1"/>
  <c r="G264" i="1"/>
  <c r="G217" i="1"/>
  <c r="G221" i="1"/>
  <c r="G218" i="1"/>
  <c r="G222" i="1"/>
  <c r="G216" i="1"/>
  <c r="G224" i="1"/>
  <c r="G219" i="1"/>
  <c r="G220" i="1"/>
  <c r="G223" i="1"/>
  <c r="G215" i="1"/>
  <c r="G210" i="1"/>
  <c r="G5" i="1"/>
  <c r="G268" i="1"/>
  <c r="G245" i="1"/>
  <c r="G278" i="1"/>
  <c r="G214" i="1"/>
  <c r="G258" i="1"/>
  <c r="G241" i="1"/>
  <c r="G271" i="1"/>
  <c r="G254" i="1"/>
  <c r="G247" i="1"/>
  <c r="G248" i="1"/>
  <c r="G256" i="1"/>
  <c r="G255" i="1"/>
  <c r="G246" i="1"/>
  <c r="G253" i="1"/>
  <c r="G252" i="1"/>
  <c r="G225" i="1"/>
  <c r="G257" i="1"/>
  <c r="G242" i="1"/>
  <c r="G244" i="1"/>
  <c r="G243" i="1"/>
</calcChain>
</file>

<file path=xl/sharedStrings.xml><?xml version="1.0" encoding="utf-8"?>
<sst xmlns="http://schemas.openxmlformats.org/spreadsheetml/2006/main" count="1799" uniqueCount="815">
  <si>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</si>
  <si>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</si>
  <si>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</si>
  <si>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</si>
  <si>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</si>
  <si>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</si>
  <si>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</si>
  <si>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</si>
  <si>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</si>
  <si>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</si>
  <si>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</si>
  <si>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</si>
  <si>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</si>
  <si>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</si>
  <si>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</si>
  <si>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</si>
  <si>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</si>
  <si>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</si>
  <si>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</si>
  <si>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</si>
  <si>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</si>
  <si>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</si>
  <si>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</si>
  <si>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</si>
  <si>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</si>
  <si>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</si>
  <si>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</si>
  <si>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</si>
  <si>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</si>
  <si>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</si>
  <si>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</si>
  <si>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</si>
  <si>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</si>
  <si>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</si>
  <si>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</si>
  <si>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</si>
  <si>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</si>
  <si>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</si>
  <si>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</si>
  <si>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</si>
  <si>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</si>
  <si>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</si>
  <si>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</si>
  <si>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</si>
  <si>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</si>
  <si>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</si>
  <si>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</si>
  <si>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</si>
  <si>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</si>
  <si>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</si>
  <si>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</si>
  <si>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</si>
  <si>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</si>
  <si>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</si>
  <si>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</si>
  <si>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</si>
  <si>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</si>
  <si>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</si>
  <si>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</si>
  <si>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</si>
  <si>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</si>
  <si>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</si>
  <si>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</si>
  <si>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</si>
  <si>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</si>
  <si>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</si>
  <si>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</si>
  <si>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</si>
  <si>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</si>
  <si>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</si>
  <si>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</si>
  <si>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</si>
  <si>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</si>
  <si>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</si>
  <si>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</si>
  <si>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</si>
  <si>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</si>
  <si>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</si>
  <si>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</si>
  <si>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</si>
  <si>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</si>
  <si>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</si>
  <si>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</si>
  <si>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</si>
  <si>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</si>
  <si>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</si>
  <si>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</si>
  <si>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</si>
  <si>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</si>
  <si>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</si>
  <si>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RU000A0JXEV5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</si>
  <si>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</si>
  <si>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</si>
  <si>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</si>
  <si>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</si>
  <si>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</si>
  <si>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</si>
  <si>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</si>
  <si>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</si>
  <si>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</si>
  <si>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</si>
  <si>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</si>
  <si>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</si>
  <si>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</si>
  <si>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</si>
  <si>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</si>
  <si>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</si>
  <si>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</si>
  <si>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</si>
  <si>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</si>
  <si>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</si>
  <si>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</si>
  <si>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</si>
  <si>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</si>
  <si>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</si>
  <si>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</si>
  <si>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</si>
  <si>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</si>
  <si>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</si>
  <si>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</si>
  <si>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</si>
  <si>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</si>
  <si>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</si>
  <si>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RU000A0ZYCK6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</si>
  <si>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</si>
  <si>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</si>
  <si>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</si>
  <si>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</si>
  <si>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</si>
  <si>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</si>
  <si>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</si>
  <si>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</si>
  <si>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</si>
  <si>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</si>
  <si>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</si>
  <si>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</si>
  <si>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</si>
  <si>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</si>
  <si>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</si>
  <si>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</si>
  <si>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</si>
  <si>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</si>
  <si>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</si>
  <si>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</si>
  <si>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</si>
  <si>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</si>
  <si>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</si>
  <si>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</si>
  <si>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</si>
  <si>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</si>
  <si>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</si>
  <si>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</si>
  <si>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</si>
  <si>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</si>
  <si>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</si>
  <si>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</si>
  <si>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</si>
  <si>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</si>
  <si>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</si>
  <si>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</si>
  <si>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</si>
  <si>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</si>
  <si>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</si>
  <si>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</si>
  <si>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</si>
  <si>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</si>
  <si>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</si>
  <si>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</si>
  <si>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</si>
  <si>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</si>
  <si>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</si>
  <si>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</si>
  <si>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</si>
  <si>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</si>
  <si>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</si>
  <si>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</si>
  <si>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</si>
  <si>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</si>
  <si>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</si>
  <si>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</si>
  <si>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</si>
  <si>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</si>
  <si>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</si>
  <si>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</si>
  <si>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</si>
  <si>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</si>
  <si>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</si>
  <si>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</si>
  <si>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</si>
  <si>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</si>
  <si>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</si>
  <si>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</si>
  <si>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</si>
  <si>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</si>
  <si>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</si>
  <si>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</si>
  <si>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</si>
  <si>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</si>
  <si>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</si>
  <si>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</si>
  <si>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</si>
  <si>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</si>
  <si>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</si>
  <si>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</si>
  <si>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</si>
  <si>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</si>
  <si>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</si>
  <si>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</si>
  <si>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</si>
  <si>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</si>
  <si>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</si>
  <si>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</si>
  <si>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</si>
  <si>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</si>
  <si>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</si>
  <si>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</si>
  <si>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</si>
  <si>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</si>
  <si>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</si>
  <si>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</si>
  <si>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</si>
  <si>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</si>
  <si>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</si>
  <si>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</si>
  <si>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</si>
  <si>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</si>
  <si>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</si>
  <si>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</si>
  <si>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</si>
  <si>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</si>
  <si>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</si>
  <si>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</si>
  <si>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</si>
  <si>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</si>
  <si>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</si>
  <si>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</si>
  <si>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</si>
  <si>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</si>
  <si>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</si>
  <si>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</si>
  <si>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</si>
  <si>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</si>
  <si>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</si>
  <si>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</si>
  <si>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</si>
  <si>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</si>
  <si>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</si>
  <si>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</si>
  <si>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</si>
  <si>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</si>
  <si>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</si>
  <si>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</si>
  <si>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</si>
  <si>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</si>
  <si>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</si>
  <si>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</si>
  <si>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</si>
  <si>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</si>
  <si>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</si>
  <si>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</si>
  <si>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</si>
  <si>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</si>
  <si>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</si>
  <si>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</si>
  <si>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</si>
  <si>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</si>
  <si>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</si>
  <si>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</si>
  <si>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</si>
  <si>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</si>
  <si>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</si>
  <si>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</si>
  <si>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</si>
  <si>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</si>
  <si>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</si>
  <si>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</si>
  <si>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</si>
  <si>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</si>
  <si>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</si>
  <si>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</si>
  <si>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</si>
  <si>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</si>
  <si>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</si>
  <si>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</si>
  <si>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</si>
  <si>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</si>
  <si>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</si>
  <si>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</si>
  <si>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</si>
  <si>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</si>
  <si>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</si>
  <si>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</si>
  <si>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</si>
  <si>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</si>
  <si>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</si>
  <si>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</si>
  <si>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</si>
  <si>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</si>
  <si>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</si>
  <si>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</si>
  <si>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</si>
  <si>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</si>
  <si>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</si>
  <si>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</si>
  <si>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</si>
  <si>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</si>
  <si>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</si>
  <si>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</si>
  <si>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</si>
  <si>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</si>
  <si>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</si>
  <si>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</si>
  <si>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</si>
  <si>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</si>
  <si>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</si>
  <si>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</si>
  <si>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</si>
  <si>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</si>
  <si>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</si>
  <si>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</si>
  <si>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</si>
  <si>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</si>
  <si>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</si>
  <si>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</si>
  <si>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</si>
  <si>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</si>
  <si>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</si>
  <si>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</si>
  <si>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</si>
  <si>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</si>
  <si>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</si>
  <si>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</si>
  <si>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</si>
  <si>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</si>
  <si>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</si>
  <si>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</si>
  <si>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</si>
  <si>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</si>
  <si>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</si>
  <si>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</si>
  <si>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</si>
  <si>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</si>
  <si>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</si>
  <si>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</si>
  <si>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</si>
  <si>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</si>
  <si>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</si>
  <si>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</si>
  <si>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</si>
  <si>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</si>
  <si>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</si>
  <si>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</si>
  <si>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</si>
  <si>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</si>
  <si>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</si>
  <si>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</si>
  <si>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</si>
  <si>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</si>
  <si>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</si>
  <si>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</si>
  <si>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</si>
  <si>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</si>
  <si>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</si>
  <si>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</si>
  <si>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</si>
  <si>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</si>
  <si>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</si>
  <si>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</si>
  <si>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</si>
  <si>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</si>
  <si>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</si>
  <si>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</si>
  <si>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</si>
  <si>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</si>
  <si>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</si>
  <si>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</si>
  <si>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</si>
  <si>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</si>
  <si>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</si>
  <si>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</si>
  <si>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</si>
  <si>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</si>
  <si>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</si>
  <si>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</si>
  <si>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</si>
  <si>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</si>
  <si>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</si>
  <si>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</si>
  <si>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</si>
  <si>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</si>
  <si>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</si>
  <si>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</si>
  <si>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</si>
  <si>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</si>
  <si>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</si>
  <si>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</si>
  <si>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</si>
  <si>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</si>
  <si>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</si>
  <si>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</si>
  <si>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</si>
  <si>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</si>
  <si>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"МТС" 4B02-01-04715-A-001P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</si>
  <si>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</si>
  <si>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</si>
  <si>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</si>
  <si>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</si>
  <si>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</si>
  <si>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</si>
  <si>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</si>
  <si>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</si>
  <si>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</si>
  <si>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</si>
  <si>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</si>
  <si>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</si>
  <si>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</si>
  <si>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</si>
  <si>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</si>
  <si>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</si>
  <si>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</si>
  <si>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</si>
  <si>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</si>
  <si>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</si>
  <si>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</si>
  <si>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</si>
  <si>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</si>
  <si>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</si>
  <si>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</si>
  <si>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</si>
  <si>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</si>
  <si>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</si>
  <si>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</si>
  <si>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</si>
  <si>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</si>
  <si>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</si>
  <si>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</si>
  <si>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</si>
  <si>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</si>
  <si>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</si>
  <si>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</si>
  <si>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</si>
  <si>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</si>
  <si>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</si>
  <si>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</si>
  <si>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</si>
  <si>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</si>
  <si>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</si>
  <si>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</si>
  <si>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</si>
  <si>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</si>
  <si>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</si>
  <si>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</si>
  <si>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</si>
  <si>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</si>
  <si>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</si>
  <si>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</si>
  <si>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</si>
  <si>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</si>
  <si>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</si>
  <si>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</si>
  <si>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</si>
  <si>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</si>
  <si>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</si>
  <si>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</si>
  <si>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</si>
  <si>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</si>
  <si>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</si>
  <si>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</si>
  <si>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</si>
  <si>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</si>
  <si>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</si>
  <si>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</si>
  <si>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</si>
  <si>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</si>
  <si>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</si>
  <si>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</si>
  <si>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</si>
  <si>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</si>
  <si>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</si>
  <si>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</si>
  <si>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</si>
  <si>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</si>
  <si>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</si>
  <si>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</si>
  <si>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</si>
  <si>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</si>
  <si>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</si>
  <si>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</si>
  <si>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</si>
  <si>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</si>
  <si>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</si>
  <si>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</si>
  <si>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</si>
  <si>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</si>
  <si>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</si>
  <si>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</si>
  <si>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</si>
  <si>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</si>
  <si>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</si>
  <si>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</si>
  <si>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</si>
  <si>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</si>
  <si>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</si>
  <si>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</si>
  <si>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</si>
  <si>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</si>
  <si>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</si>
  <si>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</si>
  <si>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</si>
  <si>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</si>
  <si>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</si>
  <si>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</si>
  <si>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</si>
  <si>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RU000A1002U4</t>
  </si>
  <si>
    <t>RU000A1002P4</t>
  </si>
  <si>
    <t>RU000A0JT940</t>
  </si>
  <si>
    <t>RU000A0JTYN8</t>
  </si>
  <si>
    <t>RU000A101MG4</t>
  </si>
  <si>
    <t>RU000A0JTM51</t>
  </si>
  <si>
    <t>RU000A1008J4</t>
  </si>
  <si>
    <t>RU000A100L14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</si>
  <si>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</si>
  <si>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</si>
  <si>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</si>
  <si>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</si>
  <si>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</si>
  <si>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</si>
  <si>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</si>
  <si>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</si>
  <si>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</si>
  <si>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</si>
  <si>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</si>
  <si>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</si>
  <si>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</si>
  <si>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</si>
  <si>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</si>
  <si>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</si>
  <si>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</si>
  <si>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</si>
  <si>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</si>
  <si>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</si>
  <si>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</si>
  <si>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</si>
  <si>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</si>
  <si>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</si>
  <si>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</si>
  <si>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</si>
  <si>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</si>
  <si>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</si>
  <si>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</si>
  <si>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</si>
  <si>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</si>
  <si>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</si>
  <si>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</si>
  <si>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</si>
  <si>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</si>
  <si>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</si>
  <si>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</si>
  <si>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</si>
  <si>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</si>
  <si>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</si>
  <si>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</si>
  <si>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</si>
  <si>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</si>
  <si>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</si>
  <si>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</si>
  <si>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</si>
  <si>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</si>
  <si>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</si>
  <si>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</si>
  <si>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</si>
  <si>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</si>
  <si>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</si>
  <si>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</si>
  <si>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</si>
  <si>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</si>
  <si>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</si>
  <si>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</si>
  <si>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</si>
  <si>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</si>
  <si>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</si>
  <si>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</si>
  <si>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</si>
  <si>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</si>
  <si>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</si>
  <si>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</si>
  <si>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</si>
  <si>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</si>
  <si>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</si>
  <si>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</si>
  <si>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</si>
  <si>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</si>
  <si>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</si>
  <si>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</si>
  <si>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</si>
  <si>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</si>
  <si>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</si>
  <si>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</si>
  <si>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</si>
  <si>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</si>
  <si>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</si>
  <si>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</si>
  <si>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</si>
  <si>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</si>
  <si>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</si>
  <si>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</si>
  <si>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</si>
  <si>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</si>
  <si>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</si>
  <si>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</si>
  <si>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</si>
  <si>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</si>
  <si>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</si>
  <si>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</si>
  <si>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</si>
  <si>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</si>
  <si>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</si>
  <si>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</si>
  <si>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</si>
  <si>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</si>
  <si>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</si>
  <si>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</si>
  <si>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</si>
  <si>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</si>
  <si>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</si>
  <si>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</si>
  <si>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</si>
  <si>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</si>
  <si>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</si>
  <si>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</si>
  <si>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</si>
  <si>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</si>
  <si>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</si>
  <si>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</si>
  <si>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</si>
  <si>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</si>
  <si>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</si>
  <si>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</si>
  <si>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</si>
  <si>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</si>
  <si>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</si>
  <si>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</si>
  <si>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</si>
  <si>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</si>
  <si>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</si>
  <si>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</si>
  <si>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</si>
  <si>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</si>
  <si>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</si>
  <si>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</si>
  <si>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</si>
  <si>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</si>
  <si>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</si>
  <si>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</si>
  <si>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</si>
  <si>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</si>
  <si>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</si>
  <si>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</si>
  <si>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</si>
  <si>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</si>
  <si>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</si>
  <si>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</si>
  <si>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</si>
  <si>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</si>
  <si>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</si>
  <si>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</si>
  <si>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</si>
  <si>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</si>
  <si>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</si>
  <si>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</si>
  <si>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</si>
  <si>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</si>
  <si>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</si>
  <si>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</si>
  <si>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</si>
  <si>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</si>
  <si>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</si>
  <si>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</si>
  <si>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</si>
  <si>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</si>
  <si>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</si>
  <si>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</si>
  <si>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</si>
  <si>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</si>
  <si>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</si>
  <si>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</si>
  <si>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</si>
  <si>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</si>
  <si>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</si>
  <si>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</si>
  <si>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</si>
  <si>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</si>
  <si>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</si>
  <si>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</si>
  <si>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</si>
  <si>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</si>
  <si>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</si>
  <si>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</si>
  <si>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</si>
  <si>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</si>
  <si>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</si>
  <si>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</si>
  <si>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</si>
  <si>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RU000A0JXPD9</t>
  </si>
  <si>
    <t>RU000A0ZYUA9</t>
  </si>
  <si>
    <t>RU000A102788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</si>
  <si>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</si>
  <si>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</si>
  <si>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</si>
  <si>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</si>
  <si>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ПАО "ТМК" 4B02-06-29031-H</t>
  </si>
  <si>
    <t>облигации федерального займа РФ 26224RMFS</t>
  </si>
  <si>
    <t>облигации АО "АЛЬФА-БАНК" 4B02-07-01326-B-002P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</si>
  <si>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</si>
  <si>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</si>
  <si>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</si>
  <si>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</si>
  <si>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</si>
  <si>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</si>
  <si>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</si>
  <si>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</si>
  <si>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</si>
  <si>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</si>
  <si>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</si>
  <si>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</si>
  <si>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предварительная оплата по договору обслуживания объектов недвижимости (ФГКУ "УВО МВД ПО РЕСПУБЛИКЕ ТАТАРСТАН")</t>
  </si>
  <si>
    <t>RU000A1012B3</t>
  </si>
  <si>
    <t>облигации АО "ФПК" 4B02-07-55465-E-001P</t>
  </si>
  <si>
    <t>RU0009084396</t>
  </si>
  <si>
    <t>RU000A0JKQU8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</si>
  <si>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</si>
  <si>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</si>
  <si>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</si>
  <si>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</si>
  <si>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</si>
  <si>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</si>
  <si>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</si>
  <si>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</si>
  <si>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акции обыкновенные ПАО "Магнит" 1-01-60525-P</t>
  </si>
  <si>
    <t>RU000A0ZYUS1</t>
  </si>
  <si>
    <t>облигации ПАО "Транснефть" 4B02-09-00206-A-001P</t>
  </si>
  <si>
    <t>RU000A0ZYXJ4</t>
  </si>
  <si>
    <t>облигации АО "Россельхозбанк" 4B020503349B001P</t>
  </si>
  <si>
    <t>RU000A1008Z0</t>
  </si>
  <si>
    <t>RU000A103DS4</t>
  </si>
  <si>
    <t>RU000A103DU0</t>
  </si>
  <si>
    <t>RU000A103FP5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</si>
  <si>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</si>
  <si>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</si>
  <si>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</si>
  <si>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</si>
  <si>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</si>
  <si>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</si>
  <si>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</si>
  <si>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</si>
  <si>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</si>
  <si>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</si>
  <si>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</si>
  <si>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</si>
  <si>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</si>
  <si>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</si>
  <si>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</si>
  <si>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42004810425200000004</t>
  </si>
  <si>
    <t>облигации ПАО "НК "Роснефть" 4B02-01-00122-A</t>
  </si>
  <si>
    <t>RU000A0JUFU0</t>
  </si>
  <si>
    <t>облигации Государственная компания "Автодор" 4B02-02-00011-T-002P</t>
  </si>
  <si>
    <t>RU000A100048</t>
  </si>
  <si>
    <t>облигации АО "Тойота Банк" 4B020203470B001P</t>
  </si>
  <si>
    <t>RU000A100436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</si>
  <si>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</si>
  <si>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</si>
  <si>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</si>
  <si>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</si>
  <si>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</si>
  <si>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</si>
  <si>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RU000A100AF3</t>
  </si>
  <si>
    <t>облигации АО "Газпромбанк" 4B020900354B001P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</si>
  <si>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</si>
  <si>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</si>
  <si>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</si>
  <si>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</si>
  <si>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</si>
  <si>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</si>
  <si>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42004810725200000005</t>
  </si>
  <si>
    <t>42004810067000005046</t>
  </si>
  <si>
    <t>42003810567001604471</t>
  </si>
  <si>
    <t>42004810467000005044</t>
  </si>
  <si>
    <t>42004810767000005045</t>
  </si>
  <si>
    <t>34.678,272330</t>
  </si>
  <si>
    <t>Состав инвестиционного портфеля фонда по обязательному пенсионному страхованию на 30.09.2021</t>
  </si>
  <si>
    <t>Состав средств пенсионных резервов фонда на 30.09.2021</t>
  </si>
  <si>
    <t>облигации ООО "ИКС 5 ФИНАНС" 4B02-05-36241-R-001P</t>
  </si>
  <si>
    <t>RU000A100AB2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</si>
  <si>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</si>
  <si>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</si>
  <si>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</si>
  <si>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</si>
  <si>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26238RMFS</t>
  </si>
  <si>
    <t>облигации федерального займа РФ 26240RMFS</t>
  </si>
  <si>
    <t>облигации федерального займа РФ 26239RMFS</t>
  </si>
  <si>
    <t>облигации федерального займа РФ 26237RMFS</t>
  </si>
  <si>
    <t>RU000A1038V6</t>
  </si>
  <si>
    <t>RU000A103BR0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</si>
  <si>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</si>
  <si>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</si>
  <si>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</si>
  <si>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</si>
  <si>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</si>
  <si>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</si>
  <si>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</si>
  <si>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</si>
  <si>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42003810800470000492</t>
  </si>
  <si>
    <t>начисление дивидендов (акции обыкновенные ПАО "ФосАгро" 1-02-06556-A)</t>
  </si>
  <si>
    <t>начисление дивидендов (акции обыкновенные ПАО "ММК" 1-03-00078-A)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</si>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</sst>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tabSelected="1" workbookViewId="0">
      <selection activeCell="D20" sqref="D20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66" t="s">
        <v>789</v>
      </c>
      <c r="B1" s="67"/>
      <c r="C1" s="67"/>
      <c r="D1" s="67"/>
      <c r="E1" s="67"/>
      <c r="F1" s="67"/>
      <c r="G1" s="67"/>
    </row>
    <row r="2" spans="1:7" ht="18.75" x14ac:dyDescent="0.3">
      <c r="A2" s="1"/>
      <c r="B2" s="1"/>
      <c r="C2" s="1"/>
    </row>
    <row r="3" spans="1:7" x14ac:dyDescent="0.25">
      <c r="A3" t="s">
        <v>569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353</v>
      </c>
      <c r="B5" s="3" t="s">
        <v>211</v>
      </c>
      <c r="C5" s="50" t="s">
        <v>212</v>
      </c>
      <c r="D5" s="54" t="s">
        <v>647</v>
      </c>
      <c r="E5" s="8">
        <v>15668</v>
      </c>
      <c r="F5" s="9">
        <v>16043248.6</v>
      </c>
      <c r="G5" s="11">
        <f t="shared" ref="G5:G68" si="0">F5/$F$278</f>
        <v>3.1143101616853039E-3</v>
      </c>
    </row>
    <row r="6" spans="1:7" x14ac:dyDescent="0.25">
      <c r="A6" s="60" t="s">
        <v>323</v>
      </c>
      <c r="B6" s="60" t="s">
        <v>181</v>
      </c>
      <c r="C6" s="60" t="s">
        <v>182</v>
      </c>
      <c r="D6" s="60" t="s">
        <v>618</v>
      </c>
      <c r="E6" s="8">
        <v>35000</v>
      </c>
      <c r="F6" s="9">
        <v>5397350</v>
      </c>
      <c r="G6" s="11">
        <f t="shared" si="0"/>
        <v>1.0477318135662483E-3</v>
      </c>
    </row>
    <row r="7" spans="1:7" ht="30" x14ac:dyDescent="0.25">
      <c r="A7" s="60" t="s">
        <v>335</v>
      </c>
      <c r="B7" s="60" t="s">
        <v>191</v>
      </c>
      <c r="C7" s="60" t="s">
        <v>192</v>
      </c>
      <c r="D7" s="60" t="s">
        <v>636</v>
      </c>
      <c r="E7" s="8">
        <v>5577</v>
      </c>
      <c r="F7" s="9">
        <v>5756690.9400000004</v>
      </c>
      <c r="G7" s="11">
        <f t="shared" si="0"/>
        <v>1.1174869591015204E-3</v>
      </c>
    </row>
    <row r="8" spans="1:7" x14ac:dyDescent="0.25">
      <c r="A8" s="60" t="s">
        <v>560</v>
      </c>
      <c r="B8" s="60" t="s">
        <v>311</v>
      </c>
      <c r="C8" s="60" t="s">
        <v>312</v>
      </c>
      <c r="D8" s="60" t="s">
        <v>60</v>
      </c>
      <c r="E8" s="8">
        <v>71007</v>
      </c>
      <c r="F8" s="9">
        <v>71812929.450000003</v>
      </c>
      <c r="G8" s="11">
        <f t="shared" si="0"/>
        <v>1.3940302335433788E-2</v>
      </c>
    </row>
    <row r="9" spans="1:7" x14ac:dyDescent="0.25">
      <c r="A9" s="60" t="s">
        <v>28</v>
      </c>
      <c r="B9" s="60" t="s">
        <v>173</v>
      </c>
      <c r="C9" s="60" t="s">
        <v>174</v>
      </c>
      <c r="D9" s="60" t="s">
        <v>755</v>
      </c>
      <c r="E9" s="8">
        <v>5045</v>
      </c>
      <c r="F9" s="9">
        <v>5139139.7</v>
      </c>
      <c r="G9" s="11">
        <f t="shared" si="0"/>
        <v>9.9760811473247166E-4</v>
      </c>
    </row>
    <row r="10" spans="1:7" x14ac:dyDescent="0.25">
      <c r="A10" s="60" t="s">
        <v>693</v>
      </c>
      <c r="B10" s="60" t="s">
        <v>311</v>
      </c>
      <c r="C10" s="60" t="s">
        <v>312</v>
      </c>
      <c r="D10" s="60" t="s">
        <v>694</v>
      </c>
      <c r="E10" s="8">
        <v>986</v>
      </c>
      <c r="F10" s="9">
        <v>1023990.58</v>
      </c>
      <c r="G10" s="11">
        <f t="shared" si="0"/>
        <v>1.9877671588059965E-4</v>
      </c>
    </row>
    <row r="11" spans="1:7" x14ac:dyDescent="0.25">
      <c r="A11" s="60" t="s">
        <v>559</v>
      </c>
      <c r="B11" s="60" t="s">
        <v>311</v>
      </c>
      <c r="C11" s="60" t="s">
        <v>312</v>
      </c>
      <c r="D11" s="60" t="s">
        <v>59</v>
      </c>
      <c r="E11" s="8">
        <v>49172</v>
      </c>
      <c r="F11" s="9">
        <v>50822212.32</v>
      </c>
      <c r="G11" s="11">
        <f t="shared" si="0"/>
        <v>9.8655912037356359E-3</v>
      </c>
    </row>
    <row r="12" spans="1:7" ht="30" x14ac:dyDescent="0.25">
      <c r="A12" s="60" t="s">
        <v>410</v>
      </c>
      <c r="B12" s="60" t="s">
        <v>265</v>
      </c>
      <c r="C12" s="60" t="s">
        <v>266</v>
      </c>
      <c r="D12" s="60" t="s">
        <v>116</v>
      </c>
      <c r="E12" s="8">
        <v>20000</v>
      </c>
      <c r="F12" s="9">
        <v>20744000</v>
      </c>
      <c r="G12" s="11">
        <f t="shared" si="0"/>
        <v>4.026818483259054E-3</v>
      </c>
    </row>
    <row r="13" spans="1:7" ht="30" x14ac:dyDescent="0.25">
      <c r="A13" s="60" t="s">
        <v>348</v>
      </c>
      <c r="B13" s="60" t="s">
        <v>203</v>
      </c>
      <c r="C13" s="60" t="s">
        <v>204</v>
      </c>
      <c r="D13" s="60" t="s">
        <v>159</v>
      </c>
      <c r="E13" s="8">
        <v>22860</v>
      </c>
      <c r="F13" s="9">
        <v>23167396.359999999</v>
      </c>
      <c r="G13" s="11">
        <f t="shared" si="0"/>
        <v>4.497247390640018E-3</v>
      </c>
    </row>
    <row r="14" spans="1:7" ht="30" x14ac:dyDescent="0.25">
      <c r="A14" s="53" t="s">
        <v>448</v>
      </c>
      <c r="B14" s="53" t="s">
        <v>295</v>
      </c>
      <c r="C14" s="53" t="s">
        <v>296</v>
      </c>
      <c r="D14" s="53" t="s">
        <v>54</v>
      </c>
      <c r="E14" s="8">
        <v>29997</v>
      </c>
      <c r="F14" s="9">
        <v>30334166.280000001</v>
      </c>
      <c r="G14" s="11">
        <f t="shared" si="0"/>
        <v>5.8884584193288451E-3</v>
      </c>
    </row>
    <row r="15" spans="1:7" ht="30" x14ac:dyDescent="0.25">
      <c r="A15" s="53" t="s">
        <v>449</v>
      </c>
      <c r="B15" s="53" t="s">
        <v>295</v>
      </c>
      <c r="C15" s="53" t="s">
        <v>296</v>
      </c>
      <c r="D15" s="60" t="s">
        <v>667</v>
      </c>
      <c r="E15" s="8">
        <v>67033</v>
      </c>
      <c r="F15" s="9">
        <v>67853483.920000002</v>
      </c>
      <c r="G15" s="11">
        <f t="shared" si="0"/>
        <v>1.3171696066456665E-2</v>
      </c>
    </row>
    <row r="16" spans="1:7" ht="30" x14ac:dyDescent="0.25">
      <c r="A16" s="53" t="s">
        <v>411</v>
      </c>
      <c r="B16" s="53" t="s">
        <v>265</v>
      </c>
      <c r="C16" s="53" t="s">
        <v>266</v>
      </c>
      <c r="D16" s="53" t="s">
        <v>117</v>
      </c>
      <c r="E16" s="8">
        <v>6630</v>
      </c>
      <c r="F16" s="9">
        <v>6628011</v>
      </c>
      <c r="G16" s="11">
        <f t="shared" si="0"/>
        <v>1.2866273236619903E-3</v>
      </c>
    </row>
    <row r="17" spans="1:7" ht="15" customHeight="1" x14ac:dyDescent="0.25">
      <c r="A17" s="53" t="s">
        <v>709</v>
      </c>
      <c r="B17" s="53" t="s">
        <v>191</v>
      </c>
      <c r="C17" s="60" t="s">
        <v>192</v>
      </c>
      <c r="D17" s="53" t="s">
        <v>701</v>
      </c>
      <c r="E17" s="8">
        <v>4800</v>
      </c>
      <c r="F17" s="9">
        <v>5029248</v>
      </c>
      <c r="G17" s="11">
        <f t="shared" si="0"/>
        <v>9.7627597393432476E-4</v>
      </c>
    </row>
    <row r="18" spans="1:7" ht="30" x14ac:dyDescent="0.25">
      <c r="A18" s="53" t="s">
        <v>417</v>
      </c>
      <c r="B18" s="53" t="s">
        <v>265</v>
      </c>
      <c r="C18" s="53" t="s">
        <v>266</v>
      </c>
      <c r="D18" s="53" t="s">
        <v>119</v>
      </c>
      <c r="E18" s="8">
        <v>2</v>
      </c>
      <c r="F18" s="9">
        <v>2034.56</v>
      </c>
      <c r="G18" s="11">
        <f t="shared" si="0"/>
        <v>3.9494812057942256E-7</v>
      </c>
    </row>
    <row r="19" spans="1:7" ht="30" x14ac:dyDescent="0.25">
      <c r="A19" s="53" t="s">
        <v>763</v>
      </c>
      <c r="B19" s="53" t="s">
        <v>265</v>
      </c>
      <c r="C19" s="53" t="s">
        <v>266</v>
      </c>
      <c r="D19" s="53" t="s">
        <v>764</v>
      </c>
      <c r="E19" s="8">
        <v>300</v>
      </c>
      <c r="F19" s="9">
        <v>304842</v>
      </c>
      <c r="G19" s="11">
        <f t="shared" si="0"/>
        <v>5.9175829158969181E-5</v>
      </c>
    </row>
    <row r="20" spans="1:7" ht="30" x14ac:dyDescent="0.25">
      <c r="A20" s="3" t="s">
        <v>418</v>
      </c>
      <c r="B20" s="3" t="s">
        <v>265</v>
      </c>
      <c r="C20" s="3" t="s">
        <v>266</v>
      </c>
      <c r="D20" s="50" t="s">
        <v>627</v>
      </c>
      <c r="E20" s="8">
        <v>475</v>
      </c>
      <c r="F20" s="9">
        <v>482666.5</v>
      </c>
      <c r="G20" s="11">
        <f t="shared" si="0"/>
        <v>9.3695062835034529E-5</v>
      </c>
    </row>
    <row r="21" spans="1:7" ht="30" x14ac:dyDescent="0.25">
      <c r="A21" s="3" t="s">
        <v>338</v>
      </c>
      <c r="B21" s="3" t="s">
        <v>191</v>
      </c>
      <c r="C21" s="50" t="s">
        <v>192</v>
      </c>
      <c r="D21" s="53" t="s">
        <v>122</v>
      </c>
      <c r="E21" s="8">
        <v>1259</v>
      </c>
      <c r="F21" s="9">
        <v>1284620.6499999999</v>
      </c>
      <c r="G21" s="11">
        <f t="shared" si="0"/>
        <v>2.4937013967394234E-4</v>
      </c>
    </row>
    <row r="22" spans="1:7" ht="30" x14ac:dyDescent="0.25">
      <c r="A22" s="3" t="s">
        <v>339</v>
      </c>
      <c r="B22" s="3" t="s">
        <v>191</v>
      </c>
      <c r="C22" s="50" t="s">
        <v>192</v>
      </c>
      <c r="D22" s="35" t="s">
        <v>622</v>
      </c>
      <c r="E22" s="8">
        <v>270</v>
      </c>
      <c r="F22" s="9">
        <v>274825.37</v>
      </c>
      <c r="G22" s="11">
        <f t="shared" si="0"/>
        <v>5.3349010778273639E-5</v>
      </c>
    </row>
    <row r="23" spans="1:7" ht="30" x14ac:dyDescent="0.25">
      <c r="A23" s="3" t="s">
        <v>413</v>
      </c>
      <c r="B23" s="3" t="s">
        <v>265</v>
      </c>
      <c r="C23" s="50" t="s">
        <v>266</v>
      </c>
      <c r="D23" s="35" t="s">
        <v>118</v>
      </c>
      <c r="E23" s="8">
        <v>53130</v>
      </c>
      <c r="F23" s="9">
        <v>57414934.5</v>
      </c>
      <c r="G23" s="11">
        <f t="shared" si="0"/>
        <v>1.1145368273221556E-2</v>
      </c>
    </row>
    <row r="24" spans="1:7" ht="30" x14ac:dyDescent="0.25">
      <c r="A24" s="39" t="s">
        <v>419</v>
      </c>
      <c r="B24" s="39" t="s">
        <v>265</v>
      </c>
      <c r="C24" s="39" t="s">
        <v>266</v>
      </c>
      <c r="D24" s="37" t="s">
        <v>619</v>
      </c>
      <c r="E24" s="8">
        <v>18</v>
      </c>
      <c r="F24" s="9">
        <v>19422.900000000001</v>
      </c>
      <c r="G24" s="11">
        <f t="shared" si="0"/>
        <v>3.7703669841155175E-6</v>
      </c>
    </row>
    <row r="25" spans="1:7" x14ac:dyDescent="0.25">
      <c r="A25" s="46" t="s">
        <v>40</v>
      </c>
      <c r="B25" s="46" t="s">
        <v>173</v>
      </c>
      <c r="C25" s="46" t="s">
        <v>174</v>
      </c>
      <c r="D25" s="35" t="s">
        <v>135</v>
      </c>
      <c r="E25" s="8">
        <v>41337</v>
      </c>
      <c r="F25" s="9">
        <v>42211277.549999997</v>
      </c>
      <c r="G25" s="11">
        <f t="shared" si="0"/>
        <v>8.1940393675432877E-3</v>
      </c>
    </row>
    <row r="26" spans="1:7" x14ac:dyDescent="0.25">
      <c r="A26" s="3" t="s">
        <v>41</v>
      </c>
      <c r="B26" s="3" t="s">
        <v>173</v>
      </c>
      <c r="C26" s="3" t="s">
        <v>174</v>
      </c>
      <c r="D26" s="35" t="s">
        <v>136</v>
      </c>
      <c r="E26" s="8">
        <v>32000</v>
      </c>
      <c r="F26" s="9">
        <v>32955520</v>
      </c>
      <c r="G26" s="11">
        <f t="shared" si="0"/>
        <v>6.3973147445725723E-3</v>
      </c>
    </row>
    <row r="27" spans="1:7" ht="30" x14ac:dyDescent="0.25">
      <c r="A27" s="3" t="s">
        <v>384</v>
      </c>
      <c r="B27" s="3" t="s">
        <v>247</v>
      </c>
      <c r="C27" s="36" t="s">
        <v>248</v>
      </c>
      <c r="D27" s="35" t="s">
        <v>78</v>
      </c>
      <c r="E27" s="8">
        <v>60000</v>
      </c>
      <c r="F27" s="9">
        <v>59867400</v>
      </c>
      <c r="G27" s="11">
        <f t="shared" si="0"/>
        <v>1.1621440072534859E-2</v>
      </c>
    </row>
    <row r="28" spans="1:7" ht="30" x14ac:dyDescent="0.25">
      <c r="A28" s="3" t="s">
        <v>429</v>
      </c>
      <c r="B28" s="3" t="s">
        <v>275</v>
      </c>
      <c r="C28" s="39" t="s">
        <v>276</v>
      </c>
      <c r="D28" s="35" t="s">
        <v>142</v>
      </c>
      <c r="E28" s="8">
        <v>425</v>
      </c>
      <c r="F28" s="9">
        <v>437607.7</v>
      </c>
      <c r="G28" s="11">
        <f t="shared" si="0"/>
        <v>8.4948263342483766E-5</v>
      </c>
    </row>
    <row r="29" spans="1:7" x14ac:dyDescent="0.25">
      <c r="A29" s="3" t="s">
        <v>43</v>
      </c>
      <c r="B29" s="3" t="s">
        <v>173</v>
      </c>
      <c r="C29" s="3" t="s">
        <v>174</v>
      </c>
      <c r="D29" s="35" t="s">
        <v>93</v>
      </c>
      <c r="E29" s="8">
        <v>72221</v>
      </c>
      <c r="F29" s="9">
        <v>96234713.459999993</v>
      </c>
      <c r="G29" s="11">
        <f t="shared" si="0"/>
        <v>1.8681051045693543E-2</v>
      </c>
    </row>
    <row r="30" spans="1:7" ht="30" x14ac:dyDescent="0.25">
      <c r="A30" s="3" t="s">
        <v>337</v>
      </c>
      <c r="B30" s="3" t="s">
        <v>191</v>
      </c>
      <c r="C30" s="3" t="s">
        <v>192</v>
      </c>
      <c r="D30" s="35" t="s">
        <v>621</v>
      </c>
      <c r="E30" s="8">
        <v>225</v>
      </c>
      <c r="F30" s="9">
        <v>225051.75</v>
      </c>
      <c r="G30" s="11">
        <f t="shared" si="0"/>
        <v>4.368697197212668E-5</v>
      </c>
    </row>
    <row r="31" spans="1:7" ht="30" x14ac:dyDescent="0.25">
      <c r="A31" s="45" t="s">
        <v>386</v>
      </c>
      <c r="B31" s="45" t="s">
        <v>247</v>
      </c>
      <c r="C31" s="45" t="s">
        <v>248</v>
      </c>
      <c r="D31" s="56" t="s">
        <v>620</v>
      </c>
      <c r="E31" s="8">
        <v>2490</v>
      </c>
      <c r="F31" s="9">
        <v>2678717.1</v>
      </c>
      <c r="G31" s="11">
        <f t="shared" si="0"/>
        <v>5.1999168577430066E-4</v>
      </c>
    </row>
    <row r="32" spans="1:7" ht="30" x14ac:dyDescent="0.25">
      <c r="A32" s="3" t="s">
        <v>387</v>
      </c>
      <c r="B32" s="3" t="s">
        <v>247</v>
      </c>
      <c r="C32" s="54" t="s">
        <v>248</v>
      </c>
      <c r="D32" s="56" t="s">
        <v>79</v>
      </c>
      <c r="E32" s="8">
        <v>34629</v>
      </c>
      <c r="F32" s="9">
        <v>34765438.259999998</v>
      </c>
      <c r="G32" s="11">
        <f t="shared" si="0"/>
        <v>6.7486554841867281E-3</v>
      </c>
    </row>
    <row r="33" spans="1:7" ht="30" x14ac:dyDescent="0.25">
      <c r="A33" s="3" t="s">
        <v>357</v>
      </c>
      <c r="B33" s="3" t="s">
        <v>211</v>
      </c>
      <c r="C33" s="3" t="s">
        <v>212</v>
      </c>
      <c r="D33" s="35" t="s">
        <v>105</v>
      </c>
      <c r="E33" s="8">
        <v>470</v>
      </c>
      <c r="F33" s="9">
        <v>470192.7</v>
      </c>
      <c r="G33" s="11">
        <f t="shared" si="0"/>
        <v>9.1273652866056672E-5</v>
      </c>
    </row>
    <row r="34" spans="1:7" ht="30" x14ac:dyDescent="0.25">
      <c r="A34" s="3" t="s">
        <v>369</v>
      </c>
      <c r="B34" s="3" t="s">
        <v>227</v>
      </c>
      <c r="C34" s="3" t="s">
        <v>228</v>
      </c>
      <c r="D34" s="35" t="s">
        <v>623</v>
      </c>
      <c r="E34" s="8">
        <v>742</v>
      </c>
      <c r="F34" s="9">
        <v>776845.6</v>
      </c>
      <c r="G34" s="11">
        <f t="shared" si="0"/>
        <v>1.5080101333968712E-4</v>
      </c>
    </row>
    <row r="35" spans="1:7" x14ac:dyDescent="0.25">
      <c r="A35" s="3" t="s">
        <v>327</v>
      </c>
      <c r="B35" s="3" t="s">
        <v>185</v>
      </c>
      <c r="C35" s="50" t="s">
        <v>186</v>
      </c>
      <c r="D35" s="35" t="s">
        <v>630</v>
      </c>
      <c r="E35" s="8">
        <v>3700</v>
      </c>
      <c r="F35" s="9">
        <v>3907022.44</v>
      </c>
      <c r="G35" s="11">
        <f t="shared" si="0"/>
        <v>7.5842991592267107E-4</v>
      </c>
    </row>
    <row r="36" spans="1:7" x14ac:dyDescent="0.25">
      <c r="A36" s="3" t="s">
        <v>708</v>
      </c>
      <c r="B36" s="3" t="s">
        <v>173</v>
      </c>
      <c r="C36" s="3" t="s">
        <v>174</v>
      </c>
      <c r="D36" s="35" t="s">
        <v>702</v>
      </c>
      <c r="E36" s="8">
        <v>13000</v>
      </c>
      <c r="F36" s="9">
        <v>13343200</v>
      </c>
      <c r="G36" s="11">
        <f t="shared" si="0"/>
        <v>2.5901776121202377E-3</v>
      </c>
    </row>
    <row r="37" spans="1:7" x14ac:dyDescent="0.25">
      <c r="A37" s="56" t="s">
        <v>401</v>
      </c>
      <c r="B37" s="56" t="s">
        <v>255</v>
      </c>
      <c r="C37" s="56" t="s">
        <v>256</v>
      </c>
      <c r="D37" s="56" t="s">
        <v>89</v>
      </c>
      <c r="E37" s="8">
        <v>27100</v>
      </c>
      <c r="F37" s="9">
        <v>26992142</v>
      </c>
      <c r="G37" s="11">
        <f t="shared" si="0"/>
        <v>5.2397057611045612E-3</v>
      </c>
    </row>
    <row r="38" spans="1:7" ht="30" x14ac:dyDescent="0.25">
      <c r="A38" s="3" t="s">
        <v>389</v>
      </c>
      <c r="B38" s="3" t="s">
        <v>247</v>
      </c>
      <c r="C38" s="3" t="s">
        <v>248</v>
      </c>
      <c r="D38" s="53" t="s">
        <v>639</v>
      </c>
      <c r="E38" s="8">
        <v>7087</v>
      </c>
      <c r="F38" s="9">
        <v>7125057.1900000004</v>
      </c>
      <c r="G38" s="11">
        <f t="shared" si="0"/>
        <v>1.3831137672083407E-3</v>
      </c>
    </row>
    <row r="39" spans="1:7" x14ac:dyDescent="0.25">
      <c r="A39" s="3" t="s">
        <v>421</v>
      </c>
      <c r="B39" s="3" t="s">
        <v>271</v>
      </c>
      <c r="C39" s="38" t="s">
        <v>272</v>
      </c>
      <c r="D39" s="35" t="s">
        <v>628</v>
      </c>
      <c r="E39" s="8">
        <v>3030</v>
      </c>
      <c r="F39" s="9">
        <v>3011820</v>
      </c>
      <c r="G39" s="11">
        <f t="shared" si="0"/>
        <v>5.8465351158162773E-4</v>
      </c>
    </row>
    <row r="40" spans="1:7" x14ac:dyDescent="0.25">
      <c r="A40" s="3" t="s">
        <v>379</v>
      </c>
      <c r="B40" s="3" t="s">
        <v>243</v>
      </c>
      <c r="C40" s="3" t="s">
        <v>244</v>
      </c>
      <c r="D40" s="35" t="s">
        <v>634</v>
      </c>
      <c r="E40" s="8">
        <v>5000</v>
      </c>
      <c r="F40" s="9">
        <v>4904867.6500000004</v>
      </c>
      <c r="G40" s="11">
        <f t="shared" si="0"/>
        <v>9.5213130114536271E-4</v>
      </c>
    </row>
    <row r="41" spans="1:7" x14ac:dyDescent="0.25">
      <c r="A41" s="3" t="s">
        <v>436</v>
      </c>
      <c r="B41" s="3" t="s">
        <v>285</v>
      </c>
      <c r="C41" s="3" t="s">
        <v>286</v>
      </c>
      <c r="D41" s="35" t="s">
        <v>154</v>
      </c>
      <c r="E41" s="8">
        <v>20</v>
      </c>
      <c r="F41" s="9">
        <v>20320</v>
      </c>
      <c r="G41" s="11">
        <f t="shared" si="0"/>
        <v>3.9445117421820279E-6</v>
      </c>
    </row>
    <row r="42" spans="1:7" x14ac:dyDescent="0.25">
      <c r="A42" s="3" t="s">
        <v>42</v>
      </c>
      <c r="B42" s="3" t="s">
        <v>173</v>
      </c>
      <c r="C42" s="3" t="s">
        <v>174</v>
      </c>
      <c r="D42" s="35" t="s">
        <v>137</v>
      </c>
      <c r="E42" s="8">
        <v>77035</v>
      </c>
      <c r="F42" s="9">
        <v>77577326.400000006</v>
      </c>
      <c r="G42" s="11">
        <f t="shared" si="0"/>
        <v>1.5059285182671646E-2</v>
      </c>
    </row>
    <row r="43" spans="1:7" ht="30" x14ac:dyDescent="0.25">
      <c r="A43" s="53" t="s">
        <v>412</v>
      </c>
      <c r="B43" s="53" t="s">
        <v>265</v>
      </c>
      <c r="C43" s="53" t="s">
        <v>266</v>
      </c>
      <c r="D43" s="53" t="s">
        <v>112</v>
      </c>
      <c r="E43" s="8">
        <v>27324</v>
      </c>
      <c r="F43" s="9">
        <v>28150824.239999998</v>
      </c>
      <c r="G43" s="11">
        <f t="shared" si="0"/>
        <v>5.464628777892837E-3</v>
      </c>
    </row>
    <row r="44" spans="1:7" x14ac:dyDescent="0.25">
      <c r="A44" s="3" t="s">
        <v>29</v>
      </c>
      <c r="B44" s="3" t="s">
        <v>173</v>
      </c>
      <c r="C44" s="38" t="s">
        <v>174</v>
      </c>
      <c r="D44" s="36" t="s">
        <v>124</v>
      </c>
      <c r="E44" s="8">
        <v>8176</v>
      </c>
      <c r="F44" s="9">
        <v>8398468.9600000009</v>
      </c>
      <c r="G44" s="11">
        <f t="shared" si="0"/>
        <v>1.6303080427692563E-3</v>
      </c>
    </row>
    <row r="45" spans="1:7" ht="30" x14ac:dyDescent="0.25">
      <c r="A45" s="3" t="s">
        <v>383</v>
      </c>
      <c r="B45" s="3" t="s">
        <v>247</v>
      </c>
      <c r="C45" s="3" t="s">
        <v>248</v>
      </c>
      <c r="D45" s="35" t="s">
        <v>658</v>
      </c>
      <c r="E45" s="8">
        <v>34526</v>
      </c>
      <c r="F45" s="9">
        <v>37183811.479999997</v>
      </c>
      <c r="G45" s="11">
        <f t="shared" si="0"/>
        <v>7.2181093012767166E-3</v>
      </c>
    </row>
    <row r="46" spans="1:7" ht="30" x14ac:dyDescent="0.25">
      <c r="A46" s="56" t="s">
        <v>402</v>
      </c>
      <c r="B46" s="56" t="s">
        <v>257</v>
      </c>
      <c r="C46" s="56" t="s">
        <v>258</v>
      </c>
      <c r="D46" s="56" t="s">
        <v>90</v>
      </c>
      <c r="E46" s="8">
        <v>3035</v>
      </c>
      <c r="F46" s="9">
        <v>3091329.6</v>
      </c>
      <c r="G46" s="11">
        <f t="shared" si="0"/>
        <v>6.0008788908242478E-4</v>
      </c>
    </row>
    <row r="47" spans="1:7" x14ac:dyDescent="0.25">
      <c r="A47" s="3" t="s">
        <v>30</v>
      </c>
      <c r="B47" s="3" t="s">
        <v>173</v>
      </c>
      <c r="C47" s="3" t="s">
        <v>174</v>
      </c>
      <c r="D47" s="35" t="s">
        <v>125</v>
      </c>
      <c r="E47" s="8">
        <v>17000</v>
      </c>
      <c r="F47" s="9">
        <v>18158380</v>
      </c>
      <c r="G47" s="11">
        <f t="shared" si="0"/>
        <v>3.5248987760336265E-3</v>
      </c>
    </row>
    <row r="48" spans="1:7" ht="27.75" customHeight="1" x14ac:dyDescent="0.25">
      <c r="A48" s="3" t="s">
        <v>444</v>
      </c>
      <c r="B48" s="3" t="s">
        <v>291</v>
      </c>
      <c r="C48" s="55" t="s">
        <v>292</v>
      </c>
      <c r="D48" s="35" t="s">
        <v>624</v>
      </c>
      <c r="E48" s="8">
        <v>865</v>
      </c>
      <c r="F48" s="9">
        <v>894029.4</v>
      </c>
      <c r="G48" s="11">
        <f t="shared" si="0"/>
        <v>1.7354869420058825E-4</v>
      </c>
    </row>
    <row r="49" spans="1:7" x14ac:dyDescent="0.25">
      <c r="A49" s="3" t="s">
        <v>395</v>
      </c>
      <c r="B49" s="3" t="s">
        <v>249</v>
      </c>
      <c r="C49" s="3" t="s">
        <v>250</v>
      </c>
      <c r="D49" s="35" t="s">
        <v>67</v>
      </c>
      <c r="E49" s="8">
        <v>10000</v>
      </c>
      <c r="F49" s="9">
        <v>10484500</v>
      </c>
      <c r="G49" s="11">
        <f t="shared" si="0"/>
        <v>2.0352477047690686E-3</v>
      </c>
    </row>
    <row r="50" spans="1:7" ht="30" x14ac:dyDescent="0.25">
      <c r="A50" s="3" t="s">
        <v>710</v>
      </c>
      <c r="B50" s="3" t="s">
        <v>281</v>
      </c>
      <c r="C50" s="60" t="s">
        <v>282</v>
      </c>
      <c r="D50" s="35" t="s">
        <v>703</v>
      </c>
      <c r="E50" s="8">
        <v>7434</v>
      </c>
      <c r="F50" s="9">
        <v>7697386.6200000001</v>
      </c>
      <c r="G50" s="11">
        <f t="shared" si="0"/>
        <v>1.4942141686370488E-3</v>
      </c>
    </row>
    <row r="51" spans="1:7" ht="30" x14ac:dyDescent="0.25">
      <c r="A51" s="45" t="s">
        <v>385</v>
      </c>
      <c r="B51" s="45" t="s">
        <v>247</v>
      </c>
      <c r="C51" s="50" t="s">
        <v>248</v>
      </c>
      <c r="D51" s="45" t="s">
        <v>74</v>
      </c>
      <c r="E51" s="8">
        <v>63997</v>
      </c>
      <c r="F51" s="9">
        <v>66865985.509999998</v>
      </c>
      <c r="G51" s="11">
        <f t="shared" si="0"/>
        <v>1.2980003198659858E-2</v>
      </c>
    </row>
    <row r="52" spans="1:7" x14ac:dyDescent="0.25">
      <c r="A52" s="3" t="s">
        <v>422</v>
      </c>
      <c r="B52" s="3" t="s">
        <v>271</v>
      </c>
      <c r="C52" s="48" t="s">
        <v>272</v>
      </c>
      <c r="D52" s="35" t="s">
        <v>638</v>
      </c>
      <c r="E52" s="8">
        <v>6086</v>
      </c>
      <c r="F52" s="9">
        <v>6351897.3399999999</v>
      </c>
      <c r="G52" s="11">
        <f t="shared" si="0"/>
        <v>1.233028230451023E-3</v>
      </c>
    </row>
    <row r="53" spans="1:7" x14ac:dyDescent="0.25">
      <c r="A53" s="3" t="s">
        <v>31</v>
      </c>
      <c r="B53" s="3" t="s">
        <v>173</v>
      </c>
      <c r="C53" s="39" t="s">
        <v>174</v>
      </c>
      <c r="D53" s="35" t="s">
        <v>126</v>
      </c>
      <c r="E53" s="8">
        <v>11900</v>
      </c>
      <c r="F53" s="9">
        <v>12274969</v>
      </c>
      <c r="G53" s="11">
        <f t="shared" si="0"/>
        <v>2.3828129604045465E-3</v>
      </c>
    </row>
    <row r="54" spans="1:7" ht="30" x14ac:dyDescent="0.25">
      <c r="A54" s="3" t="s">
        <v>414</v>
      </c>
      <c r="B54" s="3" t="s">
        <v>265</v>
      </c>
      <c r="C54" s="3" t="s">
        <v>266</v>
      </c>
      <c r="D54" s="35" t="s">
        <v>113</v>
      </c>
      <c r="E54" s="8">
        <v>110795</v>
      </c>
      <c r="F54" s="9">
        <v>116002365</v>
      </c>
      <c r="G54" s="11">
        <f t="shared" si="0"/>
        <v>2.251834108579653E-2</v>
      </c>
    </row>
    <row r="55" spans="1:7" ht="30" x14ac:dyDescent="0.25">
      <c r="A55" s="3" t="s">
        <v>370</v>
      </c>
      <c r="B55" s="3" t="s">
        <v>229</v>
      </c>
      <c r="C55" s="55" t="s">
        <v>230</v>
      </c>
      <c r="D55" s="35" t="s">
        <v>82</v>
      </c>
      <c r="E55" s="8">
        <v>15754</v>
      </c>
      <c r="F55" s="9">
        <v>16269628.42</v>
      </c>
      <c r="G55" s="11">
        <f t="shared" si="0"/>
        <v>3.1582549381706905E-3</v>
      </c>
    </row>
    <row r="56" spans="1:7" x14ac:dyDescent="0.25">
      <c r="A56" s="3" t="s">
        <v>328</v>
      </c>
      <c r="B56" s="3" t="s">
        <v>185</v>
      </c>
      <c r="C56" s="50" t="s">
        <v>186</v>
      </c>
      <c r="D56" s="35" t="s">
        <v>633</v>
      </c>
      <c r="E56" s="8">
        <v>4731</v>
      </c>
      <c r="F56" s="9">
        <v>4715135.4000000004</v>
      </c>
      <c r="G56" s="11">
        <f t="shared" si="0"/>
        <v>9.1530053894085404E-4</v>
      </c>
    </row>
    <row r="57" spans="1:7" x14ac:dyDescent="0.25">
      <c r="A57" s="3" t="s">
        <v>380</v>
      </c>
      <c r="B57" s="3" t="s">
        <v>243</v>
      </c>
      <c r="C57" s="38" t="s">
        <v>244</v>
      </c>
      <c r="D57" s="35" t="s">
        <v>51</v>
      </c>
      <c r="E57" s="8">
        <v>13850</v>
      </c>
      <c r="F57" s="9">
        <v>14279488.5</v>
      </c>
      <c r="G57" s="11">
        <f t="shared" si="0"/>
        <v>2.7719296289666945E-3</v>
      </c>
    </row>
    <row r="58" spans="1:7" ht="30" x14ac:dyDescent="0.25">
      <c r="A58" s="3" t="s">
        <v>354</v>
      </c>
      <c r="B58" s="3" t="s">
        <v>211</v>
      </c>
      <c r="C58" s="3" t="s">
        <v>212</v>
      </c>
      <c r="D58" s="35" t="s">
        <v>100</v>
      </c>
      <c r="E58" s="8">
        <v>17452</v>
      </c>
      <c r="F58" s="9">
        <v>17970011.66</v>
      </c>
      <c r="G58" s="11">
        <f t="shared" si="0"/>
        <v>3.4883327755914346E-3</v>
      </c>
    </row>
    <row r="59" spans="1:7" ht="30" x14ac:dyDescent="0.25">
      <c r="A59" s="3" t="s">
        <v>349</v>
      </c>
      <c r="B59" s="3" t="s">
        <v>205</v>
      </c>
      <c r="C59" s="3" t="s">
        <v>206</v>
      </c>
      <c r="D59" s="35" t="s">
        <v>662</v>
      </c>
      <c r="E59" s="8">
        <v>49950</v>
      </c>
      <c r="F59" s="9">
        <v>22612614.75</v>
      </c>
      <c r="G59" s="11">
        <f t="shared" si="0"/>
        <v>4.3895533662801928E-3</v>
      </c>
    </row>
    <row r="60" spans="1:7" x14ac:dyDescent="0.25">
      <c r="A60" s="3" t="s">
        <v>399</v>
      </c>
      <c r="B60" s="3" t="s">
        <v>251</v>
      </c>
      <c r="C60" s="3" t="s">
        <v>252</v>
      </c>
      <c r="D60" s="38" t="s">
        <v>72</v>
      </c>
      <c r="E60" s="8">
        <v>74570</v>
      </c>
      <c r="F60" s="9">
        <v>52527853.700000003</v>
      </c>
      <c r="G60" s="11">
        <f t="shared" si="0"/>
        <v>1.0196689749570359E-2</v>
      </c>
    </row>
    <row r="61" spans="1:7" x14ac:dyDescent="0.25">
      <c r="A61" s="3" t="s">
        <v>407</v>
      </c>
      <c r="B61" s="3" t="s">
        <v>261</v>
      </c>
      <c r="C61" s="3" t="s">
        <v>262</v>
      </c>
      <c r="D61" s="36" t="s">
        <v>86</v>
      </c>
      <c r="E61" s="8">
        <v>2800</v>
      </c>
      <c r="F61" s="9">
        <v>2911384</v>
      </c>
      <c r="G61" s="11">
        <f t="shared" si="0"/>
        <v>5.6515690816933469E-4</v>
      </c>
    </row>
    <row r="62" spans="1:7" x14ac:dyDescent="0.25">
      <c r="A62" s="3" t="s">
        <v>27</v>
      </c>
      <c r="B62" s="3" t="s">
        <v>173</v>
      </c>
      <c r="C62" s="3" t="s">
        <v>174</v>
      </c>
      <c r="D62" s="35" t="s">
        <v>123</v>
      </c>
      <c r="E62" s="8">
        <v>62364</v>
      </c>
      <c r="F62" s="9">
        <v>63635601.960000001</v>
      </c>
      <c r="G62" s="11">
        <f t="shared" si="0"/>
        <v>1.2352922202364254E-2</v>
      </c>
    </row>
    <row r="63" spans="1:7" ht="30" x14ac:dyDescent="0.25">
      <c r="A63" s="3" t="s">
        <v>441</v>
      </c>
      <c r="B63" s="3" t="s">
        <v>289</v>
      </c>
      <c r="C63" s="3" t="s">
        <v>290</v>
      </c>
      <c r="D63" s="35" t="s">
        <v>637</v>
      </c>
      <c r="E63" s="8">
        <v>6000</v>
      </c>
      <c r="F63" s="9">
        <v>6124440</v>
      </c>
      <c r="G63" s="11">
        <f t="shared" si="0"/>
        <v>1.1888742861362843E-3</v>
      </c>
    </row>
    <row r="64" spans="1:7" x14ac:dyDescent="0.25">
      <c r="A64" s="3" t="s">
        <v>397</v>
      </c>
      <c r="B64" s="3" t="s">
        <v>249</v>
      </c>
      <c r="C64" s="3" t="s">
        <v>250</v>
      </c>
      <c r="D64" s="35" t="s">
        <v>68</v>
      </c>
      <c r="E64" s="8">
        <v>30000</v>
      </c>
      <c r="F64" s="9">
        <v>31133100</v>
      </c>
      <c r="G64" s="11">
        <f t="shared" si="0"/>
        <v>6.0435471712857918E-3</v>
      </c>
    </row>
    <row r="65" spans="1:7" ht="30" x14ac:dyDescent="0.25">
      <c r="A65" s="3" t="s">
        <v>442</v>
      </c>
      <c r="B65" s="3" t="s">
        <v>289</v>
      </c>
      <c r="C65" s="3" t="s">
        <v>290</v>
      </c>
      <c r="D65" s="35" t="s">
        <v>660</v>
      </c>
      <c r="E65" s="8">
        <v>47503</v>
      </c>
      <c r="F65" s="9">
        <v>47690161.82</v>
      </c>
      <c r="G65" s="11">
        <f t="shared" si="0"/>
        <v>9.2575985868873535E-3</v>
      </c>
    </row>
    <row r="66" spans="1:7" x14ac:dyDescent="0.25">
      <c r="A66" s="45" t="s">
        <v>46</v>
      </c>
      <c r="B66" s="45" t="s">
        <v>175</v>
      </c>
      <c r="C66" s="45" t="s">
        <v>176</v>
      </c>
      <c r="D66" s="45" t="s">
        <v>87</v>
      </c>
      <c r="E66" s="8">
        <v>5000</v>
      </c>
      <c r="F66" s="9">
        <v>2504600</v>
      </c>
      <c r="G66" s="11">
        <f t="shared" si="0"/>
        <v>4.8619213137151115E-4</v>
      </c>
    </row>
    <row r="67" spans="1:7" ht="30" x14ac:dyDescent="0.25">
      <c r="A67" s="3" t="s">
        <v>388</v>
      </c>
      <c r="B67" s="3" t="s">
        <v>247</v>
      </c>
      <c r="C67" s="3" t="s">
        <v>248</v>
      </c>
      <c r="D67" s="35" t="s">
        <v>640</v>
      </c>
      <c r="E67" s="8">
        <v>9950</v>
      </c>
      <c r="F67" s="9">
        <v>9897364.5</v>
      </c>
      <c r="G67" s="11">
        <f t="shared" si="0"/>
        <v>1.9212731538831474E-3</v>
      </c>
    </row>
    <row r="68" spans="1:7" x14ac:dyDescent="0.25">
      <c r="A68" s="3" t="s">
        <v>324</v>
      </c>
      <c r="B68" s="3" t="s">
        <v>181</v>
      </c>
      <c r="C68" s="3" t="s">
        <v>182</v>
      </c>
      <c r="D68" s="35" t="s">
        <v>80</v>
      </c>
      <c r="E68" s="8">
        <v>42700</v>
      </c>
      <c r="F68" s="9">
        <v>41674725.18</v>
      </c>
      <c r="G68" s="11">
        <f t="shared" si="0"/>
        <v>8.0898839972794786E-3</v>
      </c>
    </row>
    <row r="69" spans="1:7" ht="30" x14ac:dyDescent="0.25">
      <c r="A69" s="3" t="s">
        <v>390</v>
      </c>
      <c r="B69" s="3" t="s">
        <v>247</v>
      </c>
      <c r="C69" s="3" t="s">
        <v>248</v>
      </c>
      <c r="D69" s="36" t="s">
        <v>75</v>
      </c>
      <c r="E69" s="8">
        <v>5793</v>
      </c>
      <c r="F69" s="9">
        <v>5780081.6100000003</v>
      </c>
      <c r="G69" s="11">
        <f t="shared" ref="G69:G132" si="1">F69/$F$278</f>
        <v>1.1220275482980021E-3</v>
      </c>
    </row>
    <row r="70" spans="1:7" ht="30" x14ac:dyDescent="0.25">
      <c r="A70" s="3" t="s">
        <v>415</v>
      </c>
      <c r="B70" s="3" t="s">
        <v>265</v>
      </c>
      <c r="C70" s="3" t="s">
        <v>266</v>
      </c>
      <c r="D70" s="36" t="s">
        <v>114</v>
      </c>
      <c r="E70" s="8">
        <v>3330</v>
      </c>
      <c r="F70" s="9">
        <v>3349880.1</v>
      </c>
      <c r="G70" s="11">
        <f t="shared" si="1"/>
        <v>6.5027762742873548E-4</v>
      </c>
    </row>
    <row r="71" spans="1:7" ht="30" x14ac:dyDescent="0.25">
      <c r="A71" s="3" t="s">
        <v>355</v>
      </c>
      <c r="B71" s="3" t="s">
        <v>211</v>
      </c>
      <c r="C71" s="3" t="s">
        <v>212</v>
      </c>
      <c r="D71" s="48" t="s">
        <v>659</v>
      </c>
      <c r="E71" s="8">
        <v>44756</v>
      </c>
      <c r="F71" s="9">
        <v>44254732.799999997</v>
      </c>
      <c r="G71" s="11">
        <f t="shared" si="1"/>
        <v>8.5907142311381947E-3</v>
      </c>
    </row>
    <row r="72" spans="1:7" x14ac:dyDescent="0.25">
      <c r="A72" s="3" t="s">
        <v>711</v>
      </c>
      <c r="B72" s="3" t="s">
        <v>173</v>
      </c>
      <c r="C72" s="3" t="s">
        <v>174</v>
      </c>
      <c r="D72" s="35" t="s">
        <v>704</v>
      </c>
      <c r="E72" s="8">
        <v>5000</v>
      </c>
      <c r="F72" s="9">
        <v>5041300</v>
      </c>
      <c r="G72" s="11">
        <f t="shared" si="1"/>
        <v>9.7861550422550484E-4</v>
      </c>
    </row>
    <row r="73" spans="1:7" x14ac:dyDescent="0.25">
      <c r="A73" s="3" t="s">
        <v>32</v>
      </c>
      <c r="B73" s="3" t="s">
        <v>173</v>
      </c>
      <c r="C73" s="3" t="s">
        <v>174</v>
      </c>
      <c r="D73" s="35" t="s">
        <v>127</v>
      </c>
      <c r="E73" s="8">
        <v>29000</v>
      </c>
      <c r="F73" s="9">
        <v>29473860</v>
      </c>
      <c r="G73" s="11">
        <f t="shared" si="1"/>
        <v>5.7214560461333261E-3</v>
      </c>
    </row>
    <row r="74" spans="1:7" x14ac:dyDescent="0.25">
      <c r="A74" s="3" t="s">
        <v>740</v>
      </c>
      <c r="B74" s="3" t="s">
        <v>285</v>
      </c>
      <c r="C74" s="3" t="s">
        <v>286</v>
      </c>
      <c r="D74" s="35" t="s">
        <v>739</v>
      </c>
      <c r="E74" s="8">
        <v>120</v>
      </c>
      <c r="F74" s="9">
        <v>120856.8</v>
      </c>
      <c r="G74" s="11">
        <f t="shared" si="1"/>
        <v>2.3460682417448077E-5</v>
      </c>
    </row>
    <row r="75" spans="1:7" ht="30" x14ac:dyDescent="0.25">
      <c r="A75" s="3" t="s">
        <v>364</v>
      </c>
      <c r="B75" s="3" t="s">
        <v>219</v>
      </c>
      <c r="C75" s="3" t="s">
        <v>220</v>
      </c>
      <c r="D75" s="35" t="s">
        <v>66</v>
      </c>
      <c r="E75" s="8">
        <v>5000</v>
      </c>
      <c r="F75" s="9">
        <v>4962928.25</v>
      </c>
      <c r="G75" s="11">
        <f t="shared" si="1"/>
        <v>9.6340200579389285E-4</v>
      </c>
    </row>
    <row r="76" spans="1:7" ht="30" x14ac:dyDescent="0.25">
      <c r="A76" s="3" t="s">
        <v>416</v>
      </c>
      <c r="B76" s="3" t="s">
        <v>265</v>
      </c>
      <c r="C76" s="3" t="s">
        <v>266</v>
      </c>
      <c r="D76" s="35" t="s">
        <v>115</v>
      </c>
      <c r="E76" s="8">
        <v>15070</v>
      </c>
      <c r="F76" s="9">
        <v>14985608</v>
      </c>
      <c r="G76" s="11">
        <f t="shared" si="1"/>
        <v>2.9090013149476839E-3</v>
      </c>
    </row>
    <row r="77" spans="1:7" ht="30" x14ac:dyDescent="0.25">
      <c r="A77" s="3" t="s">
        <v>403</v>
      </c>
      <c r="B77" s="3" t="s">
        <v>257</v>
      </c>
      <c r="C77" s="3" t="s">
        <v>258</v>
      </c>
      <c r="D77" s="35" t="s">
        <v>626</v>
      </c>
      <c r="E77" s="8">
        <v>1943</v>
      </c>
      <c r="F77" s="9">
        <v>1921354.98</v>
      </c>
      <c r="G77" s="11">
        <f t="shared" si="1"/>
        <v>3.7297279918848005E-4</v>
      </c>
    </row>
    <row r="78" spans="1:7" ht="30" x14ac:dyDescent="0.25">
      <c r="A78" s="3" t="s">
        <v>742</v>
      </c>
      <c r="B78" s="3" t="s">
        <v>191</v>
      </c>
      <c r="C78" s="3" t="s">
        <v>192</v>
      </c>
      <c r="D78" s="35" t="s">
        <v>741</v>
      </c>
      <c r="E78" s="8">
        <v>200</v>
      </c>
      <c r="F78" s="9">
        <v>200932</v>
      </c>
      <c r="G78" s="11">
        <f t="shared" si="1"/>
        <v>3.9004854004927127E-5</v>
      </c>
    </row>
    <row r="79" spans="1:7" x14ac:dyDescent="0.25">
      <c r="A79" s="3" t="s">
        <v>398</v>
      </c>
      <c r="B79" s="3" t="s">
        <v>249</v>
      </c>
      <c r="C79" s="55" t="s">
        <v>250</v>
      </c>
      <c r="D79" s="35" t="s">
        <v>69</v>
      </c>
      <c r="E79" s="8">
        <v>20000</v>
      </c>
      <c r="F79" s="9">
        <v>19954800</v>
      </c>
      <c r="G79" s="11">
        <f t="shared" si="1"/>
        <v>3.8736192378392683E-3</v>
      </c>
    </row>
    <row r="80" spans="1:7" x14ac:dyDescent="0.25">
      <c r="A80" s="3" t="s">
        <v>425</v>
      </c>
      <c r="B80" s="3" t="s">
        <v>271</v>
      </c>
      <c r="C80" s="3" t="s">
        <v>272</v>
      </c>
      <c r="D80" s="35" t="s">
        <v>138</v>
      </c>
      <c r="E80" s="8">
        <v>50000</v>
      </c>
      <c r="F80" s="9">
        <v>49341000</v>
      </c>
      <c r="G80" s="11">
        <f t="shared" si="1"/>
        <v>9.5780587534942639E-3</v>
      </c>
    </row>
    <row r="81" spans="1:7" x14ac:dyDescent="0.25">
      <c r="A81" s="3" t="s">
        <v>44</v>
      </c>
      <c r="B81" s="3" t="s">
        <v>173</v>
      </c>
      <c r="C81" s="39" t="s">
        <v>174</v>
      </c>
      <c r="D81" s="35" t="s">
        <v>94</v>
      </c>
      <c r="E81" s="8">
        <v>29440</v>
      </c>
      <c r="F81" s="9">
        <v>33885134.68</v>
      </c>
      <c r="G81" s="11">
        <f t="shared" si="1"/>
        <v>6.577771241667296E-3</v>
      </c>
    </row>
    <row r="82" spans="1:7" ht="30" x14ac:dyDescent="0.25">
      <c r="A82" s="3" t="s">
        <v>356</v>
      </c>
      <c r="B82" s="3" t="s">
        <v>211</v>
      </c>
      <c r="C82" s="38" t="s">
        <v>212</v>
      </c>
      <c r="D82" s="35" t="s">
        <v>101</v>
      </c>
      <c r="E82" s="8">
        <v>60000</v>
      </c>
      <c r="F82" s="9">
        <v>61676935.200000003</v>
      </c>
      <c r="G82" s="11">
        <f t="shared" si="1"/>
        <v>1.1972706452667325E-2</v>
      </c>
    </row>
    <row r="83" spans="1:7" ht="30" x14ac:dyDescent="0.25">
      <c r="A83" s="3" t="s">
        <v>358</v>
      </c>
      <c r="B83" s="3" t="s">
        <v>211</v>
      </c>
      <c r="C83" s="3" t="s">
        <v>212</v>
      </c>
      <c r="D83" s="35" t="s">
        <v>102</v>
      </c>
      <c r="E83" s="8">
        <v>28470</v>
      </c>
      <c r="F83" s="9">
        <v>28700607</v>
      </c>
      <c r="G83" s="11">
        <f t="shared" si="1"/>
        <v>5.5713524271285286E-3</v>
      </c>
    </row>
    <row r="84" spans="1:7" x14ac:dyDescent="0.25">
      <c r="A84" s="39" t="s">
        <v>438</v>
      </c>
      <c r="B84" s="39" t="s">
        <v>287</v>
      </c>
      <c r="C84" s="39" t="s">
        <v>288</v>
      </c>
      <c r="D84" s="39" t="s">
        <v>632</v>
      </c>
      <c r="E84" s="8">
        <v>4500</v>
      </c>
      <c r="F84" s="9">
        <v>4581990</v>
      </c>
      <c r="G84" s="11">
        <f t="shared" si="1"/>
        <v>8.8945439751774748E-4</v>
      </c>
    </row>
    <row r="85" spans="1:7" x14ac:dyDescent="0.25">
      <c r="A85" s="3" t="s">
        <v>457</v>
      </c>
      <c r="B85" s="3" t="s">
        <v>301</v>
      </c>
      <c r="C85" s="39" t="s">
        <v>302</v>
      </c>
      <c r="D85" s="35" t="s">
        <v>143</v>
      </c>
      <c r="E85" s="8">
        <v>23264</v>
      </c>
      <c r="F85" s="9">
        <v>23563407.68</v>
      </c>
      <c r="G85" s="11">
        <f t="shared" si="1"/>
        <v>4.5741209783258944E-3</v>
      </c>
    </row>
    <row r="86" spans="1:7" x14ac:dyDescent="0.25">
      <c r="A86" s="3" t="s">
        <v>678</v>
      </c>
      <c r="B86" s="3" t="s">
        <v>305</v>
      </c>
      <c r="C86" s="40" t="s">
        <v>306</v>
      </c>
      <c r="D86" s="35" t="s">
        <v>668</v>
      </c>
      <c r="E86" s="8">
        <v>47</v>
      </c>
      <c r="F86" s="9">
        <v>48204.14</v>
      </c>
      <c r="G86" s="11">
        <f t="shared" si="1"/>
        <v>9.3573718627847618E-6</v>
      </c>
    </row>
    <row r="87" spans="1:7" ht="30" x14ac:dyDescent="0.25">
      <c r="A87" s="3" t="s">
        <v>336</v>
      </c>
      <c r="B87" s="3" t="s">
        <v>191</v>
      </c>
      <c r="C87" s="60" t="s">
        <v>192</v>
      </c>
      <c r="D87" s="35" t="s">
        <v>120</v>
      </c>
      <c r="E87" s="8">
        <v>40500</v>
      </c>
      <c r="F87" s="9">
        <v>42588990</v>
      </c>
      <c r="G87" s="11">
        <f t="shared" si="1"/>
        <v>8.2673607845803621E-3</v>
      </c>
    </row>
    <row r="88" spans="1:7" ht="30" x14ac:dyDescent="0.25">
      <c r="A88" s="3" t="s">
        <v>440</v>
      </c>
      <c r="B88" s="3" t="s">
        <v>289</v>
      </c>
      <c r="C88" s="39" t="s">
        <v>290</v>
      </c>
      <c r="D88" s="35" t="s">
        <v>158</v>
      </c>
      <c r="E88" s="8">
        <v>5246</v>
      </c>
      <c r="F88" s="9">
        <v>5433177.2800000003</v>
      </c>
      <c r="G88" s="11">
        <f t="shared" si="1"/>
        <v>1.0546865934210931E-3</v>
      </c>
    </row>
    <row r="89" spans="1:7" ht="30" x14ac:dyDescent="0.25">
      <c r="A89" s="45" t="s">
        <v>346</v>
      </c>
      <c r="B89" s="45" t="s">
        <v>201</v>
      </c>
      <c r="C89" s="54" t="s">
        <v>202</v>
      </c>
      <c r="D89" s="45" t="s">
        <v>642</v>
      </c>
      <c r="E89" s="8">
        <v>10200</v>
      </c>
      <c r="F89" s="9">
        <v>10744578</v>
      </c>
      <c r="G89" s="11">
        <f t="shared" si="1"/>
        <v>2.085733960914896E-3</v>
      </c>
    </row>
    <row r="90" spans="1:7" x14ac:dyDescent="0.25">
      <c r="A90" s="3" t="s">
        <v>439</v>
      </c>
      <c r="B90" s="3" t="s">
        <v>287</v>
      </c>
      <c r="C90" s="60" t="s">
        <v>288</v>
      </c>
      <c r="D90" s="35" t="s">
        <v>155</v>
      </c>
      <c r="E90" s="8">
        <v>10332</v>
      </c>
      <c r="F90" s="9">
        <v>10720276.560000001</v>
      </c>
      <c r="G90" s="11">
        <f t="shared" si="1"/>
        <v>2.0810165733444273E-3</v>
      </c>
    </row>
    <row r="91" spans="1:7" x14ac:dyDescent="0.25">
      <c r="A91" s="3" t="s">
        <v>332</v>
      </c>
      <c r="B91" s="3" t="s">
        <v>187</v>
      </c>
      <c r="C91" s="50" t="s">
        <v>188</v>
      </c>
      <c r="D91" s="35" t="s">
        <v>106</v>
      </c>
      <c r="E91" s="8">
        <v>9200</v>
      </c>
      <c r="F91" s="9">
        <v>9525220</v>
      </c>
      <c r="G91" s="11">
        <f t="shared" si="1"/>
        <v>1.8490325854757428E-3</v>
      </c>
    </row>
    <row r="92" spans="1:7" ht="30" x14ac:dyDescent="0.25">
      <c r="A92" s="3" t="s">
        <v>391</v>
      </c>
      <c r="B92" s="3" t="s">
        <v>247</v>
      </c>
      <c r="C92" s="60" t="s">
        <v>248</v>
      </c>
      <c r="D92" s="35" t="s">
        <v>646</v>
      </c>
      <c r="E92" s="8">
        <v>13900</v>
      </c>
      <c r="F92" s="9">
        <v>14118508</v>
      </c>
      <c r="G92" s="11">
        <f t="shared" si="1"/>
        <v>2.7406801470517173E-3</v>
      </c>
    </row>
    <row r="93" spans="1:7" ht="30" x14ac:dyDescent="0.25">
      <c r="A93" s="3" t="s">
        <v>359</v>
      </c>
      <c r="B93" s="3" t="s">
        <v>211</v>
      </c>
      <c r="C93" s="60" t="s">
        <v>212</v>
      </c>
      <c r="D93" s="35" t="s">
        <v>103</v>
      </c>
      <c r="E93" s="8">
        <v>500</v>
      </c>
      <c r="F93" s="9">
        <v>518245</v>
      </c>
      <c r="G93" s="11">
        <f t="shared" si="1"/>
        <v>1.0060154959779159E-4</v>
      </c>
    </row>
    <row r="94" spans="1:7" x14ac:dyDescent="0.25">
      <c r="A94" s="3" t="s">
        <v>33</v>
      </c>
      <c r="B94" s="3" t="s">
        <v>173</v>
      </c>
      <c r="C94" s="55" t="s">
        <v>174</v>
      </c>
      <c r="D94" s="35" t="s">
        <v>128</v>
      </c>
      <c r="E94" s="8">
        <v>127109</v>
      </c>
      <c r="F94" s="9">
        <v>136051118.15000001</v>
      </c>
      <c r="G94" s="11">
        <f t="shared" si="1"/>
        <v>2.6410198478330187E-2</v>
      </c>
    </row>
    <row r="95" spans="1:7" x14ac:dyDescent="0.25">
      <c r="A95" s="3" t="s">
        <v>674</v>
      </c>
      <c r="B95" s="3" t="s">
        <v>311</v>
      </c>
      <c r="C95" s="56" t="s">
        <v>312</v>
      </c>
      <c r="D95" s="35" t="s">
        <v>669</v>
      </c>
      <c r="E95" s="8">
        <v>1500</v>
      </c>
      <c r="F95" s="9">
        <v>1508325</v>
      </c>
      <c r="G95" s="11">
        <f t="shared" si="1"/>
        <v>2.9279555479954267E-4</v>
      </c>
    </row>
    <row r="96" spans="1:7" ht="30" x14ac:dyDescent="0.25">
      <c r="A96" s="3" t="s">
        <v>765</v>
      </c>
      <c r="B96" s="3" t="s">
        <v>313</v>
      </c>
      <c r="C96" s="56" t="s">
        <v>314</v>
      </c>
      <c r="D96" s="35" t="s">
        <v>766</v>
      </c>
      <c r="E96" s="8">
        <v>3700</v>
      </c>
      <c r="F96" s="9">
        <v>3771759.84</v>
      </c>
      <c r="G96" s="11">
        <f t="shared" si="1"/>
        <v>7.3217278432926214E-4</v>
      </c>
    </row>
    <row r="97" spans="1:7" x14ac:dyDescent="0.25">
      <c r="A97" s="3" t="s">
        <v>488</v>
      </c>
      <c r="B97" s="3" t="s">
        <v>261</v>
      </c>
      <c r="C97" s="39" t="s">
        <v>262</v>
      </c>
      <c r="D97" s="56" t="s">
        <v>514</v>
      </c>
      <c r="E97" s="8">
        <v>1600</v>
      </c>
      <c r="F97" s="9">
        <v>1627552</v>
      </c>
      <c r="G97" s="11">
        <f t="shared" si="1"/>
        <v>3.1593986097499231E-4</v>
      </c>
    </row>
    <row r="98" spans="1:7" x14ac:dyDescent="0.25">
      <c r="A98" s="56" t="s">
        <v>487</v>
      </c>
      <c r="B98" s="56" t="s">
        <v>259</v>
      </c>
      <c r="C98" s="56" t="s">
        <v>260</v>
      </c>
      <c r="D98" s="56" t="s">
        <v>513</v>
      </c>
      <c r="E98" s="8">
        <v>263</v>
      </c>
      <c r="F98" s="9">
        <v>268475.65999999997</v>
      </c>
      <c r="G98" s="11">
        <f t="shared" si="1"/>
        <v>5.2116407153546731E-5</v>
      </c>
    </row>
    <row r="99" spans="1:7" ht="30" x14ac:dyDescent="0.25">
      <c r="A99" s="3" t="s">
        <v>392</v>
      </c>
      <c r="B99" s="3" t="s">
        <v>247</v>
      </c>
      <c r="C99" s="38" t="s">
        <v>248</v>
      </c>
      <c r="D99" s="35" t="s">
        <v>76</v>
      </c>
      <c r="E99" s="8">
        <v>4536</v>
      </c>
      <c r="F99" s="9">
        <v>4628171.5199999996</v>
      </c>
      <c r="G99" s="11">
        <f t="shared" si="1"/>
        <v>8.984191390488406E-4</v>
      </c>
    </row>
    <row r="100" spans="1:7" x14ac:dyDescent="0.25">
      <c r="A100" s="3" t="s">
        <v>400</v>
      </c>
      <c r="B100" s="3" t="s">
        <v>253</v>
      </c>
      <c r="C100" s="3" t="s">
        <v>254</v>
      </c>
      <c r="D100" s="35" t="s">
        <v>81</v>
      </c>
      <c r="E100" s="8">
        <v>51355</v>
      </c>
      <c r="F100" s="9">
        <v>26128396.899999999</v>
      </c>
      <c r="G100" s="11">
        <f t="shared" si="1"/>
        <v>5.0720358452973667E-3</v>
      </c>
    </row>
    <row r="101" spans="1:7" ht="30" x14ac:dyDescent="0.25">
      <c r="A101" s="3" t="s">
        <v>378</v>
      </c>
      <c r="B101" s="3" t="s">
        <v>241</v>
      </c>
      <c r="C101" s="3" t="s">
        <v>242</v>
      </c>
      <c r="D101" s="35" t="s">
        <v>157</v>
      </c>
      <c r="E101" s="8">
        <v>110635</v>
      </c>
      <c r="F101" s="9">
        <v>112202697.95</v>
      </c>
      <c r="G101" s="11">
        <f t="shared" si="1"/>
        <v>2.1780750963005826E-2</v>
      </c>
    </row>
    <row r="102" spans="1:7" x14ac:dyDescent="0.25">
      <c r="A102" s="3" t="s">
        <v>333</v>
      </c>
      <c r="B102" s="3" t="s">
        <v>187</v>
      </c>
      <c r="C102" s="53" t="s">
        <v>188</v>
      </c>
      <c r="D102" s="35" t="s">
        <v>107</v>
      </c>
      <c r="E102" s="8">
        <v>7435</v>
      </c>
      <c r="F102" s="9">
        <v>7555670.0499999998</v>
      </c>
      <c r="G102" s="11">
        <f t="shared" si="1"/>
        <v>1.4667041945018735E-3</v>
      </c>
    </row>
    <row r="103" spans="1:7" x14ac:dyDescent="0.25">
      <c r="A103" s="38" t="s">
        <v>767</v>
      </c>
      <c r="B103" s="38" t="s">
        <v>197</v>
      </c>
      <c r="C103" s="38" t="s">
        <v>198</v>
      </c>
      <c r="D103" s="38" t="s">
        <v>768</v>
      </c>
      <c r="E103" s="8">
        <v>18370</v>
      </c>
      <c r="F103" s="9">
        <v>18719948.5</v>
      </c>
      <c r="G103" s="11">
        <f t="shared" si="1"/>
        <v>3.6339102692565374E-3</v>
      </c>
    </row>
    <row r="104" spans="1:7" ht="30" x14ac:dyDescent="0.25">
      <c r="A104" s="45" t="s">
        <v>374</v>
      </c>
      <c r="B104" s="45" t="s">
        <v>237</v>
      </c>
      <c r="C104" s="45" t="s">
        <v>238</v>
      </c>
      <c r="D104" s="45" t="s">
        <v>98</v>
      </c>
      <c r="E104" s="8">
        <v>8490</v>
      </c>
      <c r="F104" s="9">
        <v>8613954</v>
      </c>
      <c r="G104" s="11">
        <f t="shared" si="1"/>
        <v>1.6721379281307012E-3</v>
      </c>
    </row>
    <row r="105" spans="1:7" x14ac:dyDescent="0.25">
      <c r="A105" s="3" t="s">
        <v>325</v>
      </c>
      <c r="B105" s="3" t="s">
        <v>181</v>
      </c>
      <c r="C105" s="3" t="s">
        <v>182</v>
      </c>
      <c r="D105" s="35" t="s">
        <v>665</v>
      </c>
      <c r="E105" s="8">
        <v>2500</v>
      </c>
      <c r="F105" s="9">
        <v>2464033.4</v>
      </c>
      <c r="G105" s="11">
        <f t="shared" si="1"/>
        <v>4.7831735627109766E-4</v>
      </c>
    </row>
    <row r="106" spans="1:7" ht="30" x14ac:dyDescent="0.25">
      <c r="A106" s="39" t="s">
        <v>450</v>
      </c>
      <c r="B106" s="39" t="s">
        <v>617</v>
      </c>
      <c r="C106" s="39" t="s">
        <v>298</v>
      </c>
      <c r="D106" s="39" t="s">
        <v>625</v>
      </c>
      <c r="E106" s="8">
        <v>1296</v>
      </c>
      <c r="F106" s="9">
        <v>1313197.92</v>
      </c>
      <c r="G106" s="11">
        <f t="shared" si="1"/>
        <v>2.5491754996304208E-4</v>
      </c>
    </row>
    <row r="107" spans="1:7" x14ac:dyDescent="0.25">
      <c r="A107" s="3" t="s">
        <v>371</v>
      </c>
      <c r="B107" s="3" t="s">
        <v>231</v>
      </c>
      <c r="C107" s="39" t="s">
        <v>232</v>
      </c>
      <c r="D107" s="35" t="s">
        <v>650</v>
      </c>
      <c r="E107" s="8">
        <v>20840</v>
      </c>
      <c r="F107" s="9">
        <v>20954620</v>
      </c>
      <c r="G107" s="11">
        <f t="shared" si="1"/>
        <v>4.0677039686497227E-3</v>
      </c>
    </row>
    <row r="108" spans="1:7" x14ac:dyDescent="0.25">
      <c r="A108" s="56" t="s">
        <v>34</v>
      </c>
      <c r="B108" s="56" t="s">
        <v>173</v>
      </c>
      <c r="C108" s="56" t="s">
        <v>174</v>
      </c>
      <c r="D108" s="56" t="s">
        <v>129</v>
      </c>
      <c r="E108" s="8">
        <v>94991</v>
      </c>
      <c r="F108" s="9">
        <v>96939265.409999996</v>
      </c>
      <c r="G108" s="11">
        <f t="shared" si="1"/>
        <v>1.8817818439382138E-2</v>
      </c>
    </row>
    <row r="109" spans="1:7" ht="30" x14ac:dyDescent="0.25">
      <c r="A109" s="56" t="s">
        <v>409</v>
      </c>
      <c r="B109" s="56" t="s">
        <v>263</v>
      </c>
      <c r="C109" s="56" t="s">
        <v>264</v>
      </c>
      <c r="D109" s="56" t="s">
        <v>146</v>
      </c>
      <c r="E109" s="8">
        <v>2070</v>
      </c>
      <c r="F109" s="9">
        <v>2108419.2000000002</v>
      </c>
      <c r="G109" s="11">
        <f t="shared" si="1"/>
        <v>4.0928564428356488E-4</v>
      </c>
    </row>
    <row r="110" spans="1:7" x14ac:dyDescent="0.25">
      <c r="A110" s="3" t="s">
        <v>342</v>
      </c>
      <c r="B110" s="3" t="s">
        <v>195</v>
      </c>
      <c r="C110" s="54" t="s">
        <v>196</v>
      </c>
      <c r="D110" s="35" t="s">
        <v>151</v>
      </c>
      <c r="E110" s="8">
        <v>35000</v>
      </c>
      <c r="F110" s="9">
        <v>35239750</v>
      </c>
      <c r="G110" s="11">
        <f t="shared" si="1"/>
        <v>6.8407287237479877E-3</v>
      </c>
    </row>
    <row r="111" spans="1:7" x14ac:dyDescent="0.25">
      <c r="A111" s="3" t="s">
        <v>430</v>
      </c>
      <c r="B111" s="3" t="s">
        <v>277</v>
      </c>
      <c r="C111" s="3" t="s">
        <v>278</v>
      </c>
      <c r="D111" s="35" t="s">
        <v>649</v>
      </c>
      <c r="E111" s="8">
        <v>20000</v>
      </c>
      <c r="F111" s="9">
        <v>21279000</v>
      </c>
      <c r="G111" s="11">
        <f t="shared" si="1"/>
        <v>4.1306725079670948E-3</v>
      </c>
    </row>
    <row r="112" spans="1:7" x14ac:dyDescent="0.25">
      <c r="A112" s="3" t="s">
        <v>769</v>
      </c>
      <c r="B112" s="3" t="s">
        <v>185</v>
      </c>
      <c r="C112" s="3" t="s">
        <v>186</v>
      </c>
      <c r="D112" s="35" t="s">
        <v>770</v>
      </c>
      <c r="E112" s="8">
        <v>97</v>
      </c>
      <c r="F112" s="9">
        <v>101568.34</v>
      </c>
      <c r="G112" s="11">
        <f t="shared" si="1"/>
        <v>1.9716412882083492E-5</v>
      </c>
    </row>
    <row r="113" spans="1:7" ht="30" x14ac:dyDescent="0.25">
      <c r="A113" s="3" t="s">
        <v>747</v>
      </c>
      <c r="B113" s="3" t="s">
        <v>183</v>
      </c>
      <c r="C113" s="3" t="s">
        <v>184</v>
      </c>
      <c r="D113" s="35" t="s">
        <v>743</v>
      </c>
      <c r="E113" s="8">
        <v>13900</v>
      </c>
      <c r="F113" s="9">
        <v>14515214</v>
      </c>
      <c r="G113" s="11">
        <f t="shared" si="1"/>
        <v>2.8176885857915828E-3</v>
      </c>
    </row>
    <row r="114" spans="1:7" ht="30" x14ac:dyDescent="0.25">
      <c r="A114" s="3" t="s">
        <v>344</v>
      </c>
      <c r="B114" s="3" t="s">
        <v>199</v>
      </c>
      <c r="C114" s="3" t="s">
        <v>200</v>
      </c>
      <c r="D114" s="35" t="s">
        <v>654</v>
      </c>
      <c r="E114" s="8">
        <v>30000</v>
      </c>
      <c r="F114" s="9">
        <v>31348893.300000001</v>
      </c>
      <c r="G114" s="11">
        <f t="shared" si="1"/>
        <v>6.085436895977436E-3</v>
      </c>
    </row>
    <row r="115" spans="1:7" x14ac:dyDescent="0.25">
      <c r="A115" s="3" t="s">
        <v>372</v>
      </c>
      <c r="B115" s="3" t="s">
        <v>233</v>
      </c>
      <c r="C115" s="55" t="s">
        <v>234</v>
      </c>
      <c r="D115" s="35" t="s">
        <v>663</v>
      </c>
      <c r="E115" s="8">
        <v>49775</v>
      </c>
      <c r="F115" s="9">
        <v>50928286.75</v>
      </c>
      <c r="G115" s="11">
        <f t="shared" si="1"/>
        <v>9.8861823373321053E-3</v>
      </c>
    </row>
    <row r="116" spans="1:7" ht="30" x14ac:dyDescent="0.25">
      <c r="A116" s="3" t="s">
        <v>361</v>
      </c>
      <c r="B116" s="3" t="s">
        <v>213</v>
      </c>
      <c r="C116" s="3" t="s">
        <v>214</v>
      </c>
      <c r="D116" s="35" t="s">
        <v>666</v>
      </c>
      <c r="E116" s="8">
        <v>65219</v>
      </c>
      <c r="F116" s="9">
        <v>67924284.120000005</v>
      </c>
      <c r="G116" s="11">
        <f t="shared" si="1"/>
        <v>1.3185439778083084E-2</v>
      </c>
    </row>
    <row r="117" spans="1:7" x14ac:dyDescent="0.25">
      <c r="A117" s="3" t="s">
        <v>35</v>
      </c>
      <c r="B117" s="3" t="s">
        <v>173</v>
      </c>
      <c r="C117" s="3" t="s">
        <v>174</v>
      </c>
      <c r="D117" s="35" t="s">
        <v>130</v>
      </c>
      <c r="E117" s="8">
        <v>26000</v>
      </c>
      <c r="F117" s="9">
        <v>27675180</v>
      </c>
      <c r="G117" s="11">
        <f t="shared" si="1"/>
        <v>5.37229687386817E-3</v>
      </c>
    </row>
    <row r="118" spans="1:7" ht="30" x14ac:dyDescent="0.25">
      <c r="A118" s="3" t="s">
        <v>791</v>
      </c>
      <c r="B118" s="3" t="s">
        <v>227</v>
      </c>
      <c r="C118" s="3" t="s">
        <v>228</v>
      </c>
      <c r="D118" s="35" t="s">
        <v>792</v>
      </c>
      <c r="E118" s="8">
        <v>2350</v>
      </c>
      <c r="F118" s="9">
        <v>2448700.33</v>
      </c>
      <c r="G118" s="11">
        <f t="shared" si="1"/>
        <v>4.7534090574655543E-4</v>
      </c>
    </row>
    <row r="119" spans="1:7" x14ac:dyDescent="0.25">
      <c r="A119" s="3" t="s">
        <v>341</v>
      </c>
      <c r="B119" s="3" t="s">
        <v>193</v>
      </c>
      <c r="C119" s="3" t="s">
        <v>194</v>
      </c>
      <c r="D119" s="35" t="s">
        <v>657</v>
      </c>
      <c r="E119" s="8">
        <v>34000</v>
      </c>
      <c r="F119" s="9">
        <v>35609560</v>
      </c>
      <c r="G119" s="11">
        <f t="shared" si="1"/>
        <v>6.9125161197802877E-3</v>
      </c>
    </row>
    <row r="120" spans="1:7" ht="30" x14ac:dyDescent="0.25">
      <c r="A120" s="3" t="s">
        <v>427</v>
      </c>
      <c r="B120" s="3" t="s">
        <v>273</v>
      </c>
      <c r="C120" s="3" t="s">
        <v>274</v>
      </c>
      <c r="D120" s="35" t="s">
        <v>140</v>
      </c>
      <c r="E120" s="8">
        <v>112999</v>
      </c>
      <c r="F120" s="9">
        <v>117746087.98999999</v>
      </c>
      <c r="G120" s="11">
        <f t="shared" si="1"/>
        <v>2.2856832021287066E-2</v>
      </c>
    </row>
    <row r="121" spans="1:7" x14ac:dyDescent="0.25">
      <c r="A121" s="3" t="s">
        <v>561</v>
      </c>
      <c r="B121" s="3" t="s">
        <v>311</v>
      </c>
      <c r="C121" s="38" t="s">
        <v>312</v>
      </c>
      <c r="D121" s="35" t="s">
        <v>61</v>
      </c>
      <c r="E121" s="8">
        <v>6250</v>
      </c>
      <c r="F121" s="9">
        <v>6519125</v>
      </c>
      <c r="G121" s="11">
        <f t="shared" si="1"/>
        <v>1.2654904090183274E-3</v>
      </c>
    </row>
    <row r="122" spans="1:7" x14ac:dyDescent="0.25">
      <c r="A122" s="3" t="s">
        <v>433</v>
      </c>
      <c r="B122" s="3" t="s">
        <v>279</v>
      </c>
      <c r="C122" s="3" t="s">
        <v>280</v>
      </c>
      <c r="D122" s="35" t="s">
        <v>147</v>
      </c>
      <c r="E122" s="8">
        <v>80000</v>
      </c>
      <c r="F122" s="9">
        <v>79778400</v>
      </c>
      <c r="G122" s="11">
        <f t="shared" si="1"/>
        <v>1.5486556868725132E-2</v>
      </c>
    </row>
    <row r="123" spans="1:7" ht="30" x14ac:dyDescent="0.25">
      <c r="A123" s="3" t="s">
        <v>347</v>
      </c>
      <c r="B123" s="3" t="s">
        <v>201</v>
      </c>
      <c r="C123" s="3" t="s">
        <v>202</v>
      </c>
      <c r="D123" s="35" t="s">
        <v>651</v>
      </c>
      <c r="E123" s="8">
        <v>21200</v>
      </c>
      <c r="F123" s="9">
        <v>21829216</v>
      </c>
      <c r="G123" s="11">
        <f t="shared" si="1"/>
        <v>4.2374802576096359E-3</v>
      </c>
    </row>
    <row r="124" spans="1:7" x14ac:dyDescent="0.25">
      <c r="A124" s="3" t="s">
        <v>37</v>
      </c>
      <c r="B124" s="3" t="s">
        <v>173</v>
      </c>
      <c r="C124" s="50" t="s">
        <v>174</v>
      </c>
      <c r="D124" s="35" t="s">
        <v>132</v>
      </c>
      <c r="E124" s="8">
        <v>24000</v>
      </c>
      <c r="F124" s="9">
        <v>25588800</v>
      </c>
      <c r="G124" s="11">
        <f t="shared" si="1"/>
        <v>4.9672894718674936E-3</v>
      </c>
    </row>
    <row r="125" spans="1:7" x14ac:dyDescent="0.25">
      <c r="A125" s="3" t="s">
        <v>36</v>
      </c>
      <c r="B125" s="3" t="s">
        <v>173</v>
      </c>
      <c r="C125" s="3" t="s">
        <v>174</v>
      </c>
      <c r="D125" s="35" t="s">
        <v>131</v>
      </c>
      <c r="E125" s="8">
        <v>16985</v>
      </c>
      <c r="F125" s="9">
        <v>17448860.350000001</v>
      </c>
      <c r="G125" s="11">
        <f t="shared" si="1"/>
        <v>3.3871670540486917E-3</v>
      </c>
    </row>
    <row r="126" spans="1:7" ht="30" x14ac:dyDescent="0.25">
      <c r="A126" s="3" t="s">
        <v>393</v>
      </c>
      <c r="B126" s="3" t="s">
        <v>247</v>
      </c>
      <c r="C126" s="3" t="s">
        <v>248</v>
      </c>
      <c r="D126" s="35" t="s">
        <v>77</v>
      </c>
      <c r="E126" s="8">
        <v>3607</v>
      </c>
      <c r="F126" s="9">
        <v>3652412.13</v>
      </c>
      <c r="G126" s="11">
        <f t="shared" si="1"/>
        <v>7.0900504596816294E-4</v>
      </c>
    </row>
    <row r="127" spans="1:7" x14ac:dyDescent="0.25">
      <c r="A127" s="3" t="s">
        <v>562</v>
      </c>
      <c r="B127" s="3" t="s">
        <v>311</v>
      </c>
      <c r="C127" s="50" t="s">
        <v>312</v>
      </c>
      <c r="D127" s="35" t="s">
        <v>62</v>
      </c>
      <c r="E127" s="8">
        <v>86750</v>
      </c>
      <c r="F127" s="9">
        <v>89246665</v>
      </c>
      <c r="G127" s="11">
        <f t="shared" si="1"/>
        <v>1.7324533368262097E-2</v>
      </c>
    </row>
    <row r="128" spans="1:7" ht="30" x14ac:dyDescent="0.25">
      <c r="A128" s="3" t="s">
        <v>404</v>
      </c>
      <c r="B128" s="3" t="s">
        <v>257</v>
      </c>
      <c r="C128" s="3" t="s">
        <v>258</v>
      </c>
      <c r="D128" s="35" t="s">
        <v>91</v>
      </c>
      <c r="E128" s="8">
        <v>35060</v>
      </c>
      <c r="F128" s="9">
        <v>35421819.200000003</v>
      </c>
      <c r="G128" s="11">
        <f t="shared" si="1"/>
        <v>6.8760719371972843E-3</v>
      </c>
    </row>
    <row r="129" spans="1:7" x14ac:dyDescent="0.25">
      <c r="A129" s="3" t="s">
        <v>456</v>
      </c>
      <c r="B129" s="3" t="s">
        <v>301</v>
      </c>
      <c r="C129" s="48" t="s">
        <v>302</v>
      </c>
      <c r="D129" s="35" t="s">
        <v>144</v>
      </c>
      <c r="E129" s="8">
        <v>120</v>
      </c>
      <c r="F129" s="9">
        <v>122277.6</v>
      </c>
      <c r="G129" s="11">
        <f t="shared" si="1"/>
        <v>2.3736487647925056E-5</v>
      </c>
    </row>
    <row r="130" spans="1:7" ht="30" x14ac:dyDescent="0.25">
      <c r="A130" s="3" t="s">
        <v>675</v>
      </c>
      <c r="B130" s="3" t="s">
        <v>183</v>
      </c>
      <c r="C130" s="60" t="s">
        <v>184</v>
      </c>
      <c r="D130" s="35" t="s">
        <v>670</v>
      </c>
      <c r="E130" s="8">
        <v>1485</v>
      </c>
      <c r="F130" s="9">
        <v>1508344.2</v>
      </c>
      <c r="G130" s="11">
        <f t="shared" si="1"/>
        <v>2.927992818972518E-4</v>
      </c>
    </row>
    <row r="131" spans="1:7" ht="30" x14ac:dyDescent="0.25">
      <c r="A131" s="3" t="s">
        <v>451</v>
      </c>
      <c r="B131" s="3" t="s">
        <v>617</v>
      </c>
      <c r="C131" s="3" t="s">
        <v>298</v>
      </c>
      <c r="D131" s="35" t="s">
        <v>52</v>
      </c>
      <c r="E131" s="8">
        <v>23250</v>
      </c>
      <c r="F131" s="9">
        <v>24091650</v>
      </c>
      <c r="G131" s="11">
        <f t="shared" si="1"/>
        <v>4.6766632044064789E-3</v>
      </c>
    </row>
    <row r="132" spans="1:7" ht="30" x14ac:dyDescent="0.25">
      <c r="A132" s="3" t="s">
        <v>368</v>
      </c>
      <c r="B132" s="3" t="s">
        <v>225</v>
      </c>
      <c r="C132" s="3" t="s">
        <v>226</v>
      </c>
      <c r="D132" s="35" t="s">
        <v>645</v>
      </c>
      <c r="E132" s="8">
        <v>12197</v>
      </c>
      <c r="F132" s="9">
        <v>12402519.449999999</v>
      </c>
      <c r="G132" s="11">
        <f t="shared" si="1"/>
        <v>2.40757301196683E-3</v>
      </c>
    </row>
    <row r="133" spans="1:7" ht="30" x14ac:dyDescent="0.25">
      <c r="A133" s="3" t="s">
        <v>375</v>
      </c>
      <c r="B133" s="3" t="s">
        <v>237</v>
      </c>
      <c r="C133" s="55" t="s">
        <v>238</v>
      </c>
      <c r="D133" s="35" t="s">
        <v>661</v>
      </c>
      <c r="E133" s="8">
        <v>48000</v>
      </c>
      <c r="F133" s="9">
        <v>49036800</v>
      </c>
      <c r="G133" s="11">
        <f t="shared" ref="G133:G196" si="2">F133/$F$278</f>
        <v>9.5190075491649439E-3</v>
      </c>
    </row>
    <row r="134" spans="1:7" x14ac:dyDescent="0.25">
      <c r="A134" s="3" t="s">
        <v>329</v>
      </c>
      <c r="B134" s="3" t="s">
        <v>185</v>
      </c>
      <c r="C134" s="55" t="s">
        <v>186</v>
      </c>
      <c r="D134" s="35" t="s">
        <v>631</v>
      </c>
      <c r="E134" s="8">
        <v>4000</v>
      </c>
      <c r="F134" s="9">
        <v>4040092.4</v>
      </c>
      <c r="G134" s="11">
        <f t="shared" si="2"/>
        <v>7.8426141295769535E-4</v>
      </c>
    </row>
    <row r="135" spans="1:7" ht="30" x14ac:dyDescent="0.25">
      <c r="A135" s="3" t="s">
        <v>428</v>
      </c>
      <c r="B135" s="3" t="s">
        <v>273</v>
      </c>
      <c r="C135" s="3" t="s">
        <v>274</v>
      </c>
      <c r="D135" s="35" t="s">
        <v>141</v>
      </c>
      <c r="E135" s="8">
        <v>4460</v>
      </c>
      <c r="F135" s="9">
        <v>4471373</v>
      </c>
      <c r="G135" s="11">
        <f t="shared" si="2"/>
        <v>8.6798146172124412E-4</v>
      </c>
    </row>
    <row r="136" spans="1:7" x14ac:dyDescent="0.25">
      <c r="A136" s="3" t="s">
        <v>455</v>
      </c>
      <c r="B136" s="3" t="s">
        <v>299</v>
      </c>
      <c r="C136" s="55" t="s">
        <v>300</v>
      </c>
      <c r="D136" s="35" t="s">
        <v>110</v>
      </c>
      <c r="E136" s="8">
        <v>30720</v>
      </c>
      <c r="F136" s="9">
        <v>30947884.030000001</v>
      </c>
      <c r="G136" s="11">
        <f t="shared" si="2"/>
        <v>6.007593107875131E-3</v>
      </c>
    </row>
    <row r="137" spans="1:7" ht="30" x14ac:dyDescent="0.25">
      <c r="A137" s="3" t="s">
        <v>382</v>
      </c>
      <c r="B137" s="3" t="s">
        <v>245</v>
      </c>
      <c r="C137" s="3" t="s">
        <v>246</v>
      </c>
      <c r="D137" s="35" t="s">
        <v>656</v>
      </c>
      <c r="E137" s="8">
        <v>33065</v>
      </c>
      <c r="F137" s="9">
        <v>32879505.350000001</v>
      </c>
      <c r="G137" s="11">
        <f t="shared" si="2"/>
        <v>6.3825588056206596E-3</v>
      </c>
    </row>
    <row r="138" spans="1:7" x14ac:dyDescent="0.25">
      <c r="A138" s="3" t="s">
        <v>676</v>
      </c>
      <c r="B138" s="3" t="s">
        <v>269</v>
      </c>
      <c r="C138" s="3" t="s">
        <v>270</v>
      </c>
      <c r="D138" s="35" t="s">
        <v>671</v>
      </c>
      <c r="E138" s="8">
        <v>46262</v>
      </c>
      <c r="F138" s="9">
        <v>47629967.340000004</v>
      </c>
      <c r="G138" s="11">
        <f t="shared" si="2"/>
        <v>9.2459136541523865E-3</v>
      </c>
    </row>
    <row r="139" spans="1:7" x14ac:dyDescent="0.25">
      <c r="A139" s="3" t="s">
        <v>381</v>
      </c>
      <c r="B139" s="3" t="s">
        <v>243</v>
      </c>
      <c r="C139" s="3" t="s">
        <v>244</v>
      </c>
      <c r="D139" s="35" t="s">
        <v>629</v>
      </c>
      <c r="E139" s="8">
        <v>3300</v>
      </c>
      <c r="F139" s="9">
        <v>3375174</v>
      </c>
      <c r="G139" s="11">
        <f t="shared" si="2"/>
        <v>6.5518767100922659E-4</v>
      </c>
    </row>
    <row r="140" spans="1:7" x14ac:dyDescent="0.25">
      <c r="A140" s="3" t="s">
        <v>343</v>
      </c>
      <c r="B140" s="3" t="s">
        <v>197</v>
      </c>
      <c r="C140" s="3" t="s">
        <v>198</v>
      </c>
      <c r="D140" s="35" t="s">
        <v>152</v>
      </c>
      <c r="E140" s="8">
        <v>8705</v>
      </c>
      <c r="F140" s="9">
        <v>8918881.8499999996</v>
      </c>
      <c r="G140" s="11">
        <f t="shared" si="2"/>
        <v>1.7313304224635417E-3</v>
      </c>
    </row>
    <row r="141" spans="1:7" ht="30" x14ac:dyDescent="0.25">
      <c r="A141" s="3" t="s">
        <v>394</v>
      </c>
      <c r="B141" s="3" t="s">
        <v>247</v>
      </c>
      <c r="C141" s="3" t="s">
        <v>248</v>
      </c>
      <c r="D141" s="39" t="s">
        <v>653</v>
      </c>
      <c r="E141" s="8">
        <v>25000</v>
      </c>
      <c r="F141" s="9">
        <v>25124750</v>
      </c>
      <c r="G141" s="11">
        <f t="shared" si="2"/>
        <v>4.8772082379127902E-3</v>
      </c>
    </row>
    <row r="142" spans="1:7" x14ac:dyDescent="0.25">
      <c r="A142" s="3" t="s">
        <v>406</v>
      </c>
      <c r="B142" s="3" t="s">
        <v>259</v>
      </c>
      <c r="C142" s="3" t="s">
        <v>260</v>
      </c>
      <c r="D142" s="35" t="s">
        <v>85</v>
      </c>
      <c r="E142" s="8">
        <v>2000</v>
      </c>
      <c r="F142" s="9">
        <v>2050740</v>
      </c>
      <c r="G142" s="11">
        <f t="shared" si="2"/>
        <v>3.9808897687806949E-4</v>
      </c>
    </row>
    <row r="143" spans="1:7" ht="30" x14ac:dyDescent="0.25">
      <c r="A143" s="3" t="s">
        <v>452</v>
      </c>
      <c r="B143" s="3" t="s">
        <v>617</v>
      </c>
      <c r="C143" s="3" t="s">
        <v>298</v>
      </c>
      <c r="D143" s="35" t="s">
        <v>664</v>
      </c>
      <c r="E143" s="8">
        <v>55000</v>
      </c>
      <c r="F143" s="9">
        <v>55778250</v>
      </c>
      <c r="G143" s="11">
        <f t="shared" si="2"/>
        <v>1.0827655614338813E-2</v>
      </c>
    </row>
    <row r="144" spans="1:7" x14ac:dyDescent="0.25">
      <c r="A144" s="3" t="s">
        <v>437</v>
      </c>
      <c r="B144" s="3" t="s">
        <v>285</v>
      </c>
      <c r="C144" s="39" t="s">
        <v>286</v>
      </c>
      <c r="D144" s="31" t="s">
        <v>655</v>
      </c>
      <c r="E144" s="8">
        <v>33000</v>
      </c>
      <c r="F144" s="9">
        <v>33181500</v>
      </c>
      <c r="G144" s="11">
        <f t="shared" si="2"/>
        <v>6.4411819081305584E-3</v>
      </c>
    </row>
    <row r="145" spans="1:7" ht="30" x14ac:dyDescent="0.25">
      <c r="A145" s="3" t="s">
        <v>772</v>
      </c>
      <c r="B145" s="3" t="s">
        <v>227</v>
      </c>
      <c r="C145" s="54" t="s">
        <v>228</v>
      </c>
      <c r="D145" s="31" t="s">
        <v>771</v>
      </c>
      <c r="E145" s="8">
        <v>2865</v>
      </c>
      <c r="F145" s="9">
        <v>2923360.05</v>
      </c>
      <c r="G145" s="11">
        <f t="shared" si="2"/>
        <v>5.6748169507139952E-4</v>
      </c>
    </row>
    <row r="146" spans="1:7" x14ac:dyDescent="0.25">
      <c r="A146" s="3" t="s">
        <v>396</v>
      </c>
      <c r="B146" s="3" t="s">
        <v>249</v>
      </c>
      <c r="C146" s="60" t="s">
        <v>250</v>
      </c>
      <c r="D146" s="31" t="s">
        <v>70</v>
      </c>
      <c r="E146" s="8">
        <v>2000</v>
      </c>
      <c r="F146" s="9">
        <v>1978940</v>
      </c>
      <c r="G146" s="11">
        <f t="shared" si="2"/>
        <v>3.8415118440323335E-4</v>
      </c>
    </row>
    <row r="147" spans="1:7" ht="30" x14ac:dyDescent="0.25">
      <c r="A147" s="3" t="s">
        <v>340</v>
      </c>
      <c r="B147" s="3" t="s">
        <v>191</v>
      </c>
      <c r="C147" s="3" t="s">
        <v>192</v>
      </c>
      <c r="D147" s="31" t="s">
        <v>121</v>
      </c>
      <c r="E147" s="8">
        <v>13903</v>
      </c>
      <c r="F147" s="9">
        <v>14062328.380000001</v>
      </c>
      <c r="G147" s="11">
        <f t="shared" si="2"/>
        <v>2.7297745776244868E-3</v>
      </c>
    </row>
    <row r="148" spans="1:7" x14ac:dyDescent="0.25">
      <c r="A148" s="3" t="s">
        <v>563</v>
      </c>
      <c r="B148" s="3" t="s">
        <v>311</v>
      </c>
      <c r="C148" s="3" t="s">
        <v>312</v>
      </c>
      <c r="D148" s="31" t="s">
        <v>63</v>
      </c>
      <c r="E148" s="8">
        <v>6743</v>
      </c>
      <c r="F148" s="9">
        <v>6776647.5700000003</v>
      </c>
      <c r="G148" s="11">
        <f t="shared" si="2"/>
        <v>1.3154806059298379E-3</v>
      </c>
    </row>
    <row r="149" spans="1:7" x14ac:dyDescent="0.25">
      <c r="A149" s="3" t="s">
        <v>38</v>
      </c>
      <c r="B149" s="3" t="s">
        <v>173</v>
      </c>
      <c r="C149" s="36" t="s">
        <v>174</v>
      </c>
      <c r="D149" s="31" t="s">
        <v>133</v>
      </c>
      <c r="E149" s="8">
        <v>52903</v>
      </c>
      <c r="F149" s="9">
        <v>51444464.289999999</v>
      </c>
      <c r="G149" s="11">
        <f t="shared" si="2"/>
        <v>9.9863825522720964E-3</v>
      </c>
    </row>
    <row r="150" spans="1:7" ht="30" x14ac:dyDescent="0.25">
      <c r="A150" s="3" t="s">
        <v>350</v>
      </c>
      <c r="B150" s="3" t="s">
        <v>207</v>
      </c>
      <c r="C150" s="3" t="s">
        <v>208</v>
      </c>
      <c r="D150" s="31" t="s">
        <v>160</v>
      </c>
      <c r="E150" s="8">
        <v>3850</v>
      </c>
      <c r="F150" s="9">
        <v>3876372.5</v>
      </c>
      <c r="G150" s="11">
        <f t="shared" si="2"/>
        <v>7.5248015961227861E-4</v>
      </c>
    </row>
    <row r="151" spans="1:7" ht="30" x14ac:dyDescent="0.25">
      <c r="A151" s="3" t="s">
        <v>566</v>
      </c>
      <c r="B151" s="3" t="s">
        <v>313</v>
      </c>
      <c r="C151" s="3" t="s">
        <v>314</v>
      </c>
      <c r="D151" s="31" t="s">
        <v>49</v>
      </c>
      <c r="E151" s="8">
        <v>35722</v>
      </c>
      <c r="F151" s="9">
        <v>34454762.060000002</v>
      </c>
      <c r="G151" s="11">
        <f t="shared" si="2"/>
        <v>6.688347122035327E-3</v>
      </c>
    </row>
    <row r="152" spans="1:7" ht="30" x14ac:dyDescent="0.25">
      <c r="A152" s="3" t="s">
        <v>435</v>
      </c>
      <c r="B152" s="3" t="s">
        <v>283</v>
      </c>
      <c r="C152" s="3" t="s">
        <v>284</v>
      </c>
      <c r="D152" s="31" t="s">
        <v>644</v>
      </c>
      <c r="E152" s="8">
        <v>11295</v>
      </c>
      <c r="F152" s="9">
        <v>11176289.550000001</v>
      </c>
      <c r="G152" s="11">
        <f t="shared" si="2"/>
        <v>2.1695376655512448E-3</v>
      </c>
    </row>
    <row r="153" spans="1:7" ht="30" x14ac:dyDescent="0.25">
      <c r="A153" s="3" t="s">
        <v>377</v>
      </c>
      <c r="B153" s="3" t="s">
        <v>239</v>
      </c>
      <c r="C153" s="38" t="s">
        <v>240</v>
      </c>
      <c r="D153" s="31" t="s">
        <v>150</v>
      </c>
      <c r="E153" s="8">
        <v>15698</v>
      </c>
      <c r="F153" s="9">
        <v>15090487.4</v>
      </c>
      <c r="G153" s="11">
        <f t="shared" si="2"/>
        <v>2.9293604697121032E-3</v>
      </c>
    </row>
    <row r="154" spans="1:7" x14ac:dyDescent="0.25">
      <c r="A154" s="3" t="s">
        <v>366</v>
      </c>
      <c r="B154" s="3" t="s">
        <v>221</v>
      </c>
      <c r="C154" s="3" t="s">
        <v>222</v>
      </c>
      <c r="D154" s="31" t="s">
        <v>71</v>
      </c>
      <c r="E154" s="8">
        <v>42000</v>
      </c>
      <c r="F154" s="9">
        <v>41855100</v>
      </c>
      <c r="G154" s="11">
        <f t="shared" si="2"/>
        <v>8.124898298238337E-3</v>
      </c>
    </row>
    <row r="155" spans="1:7" x14ac:dyDescent="0.25">
      <c r="A155" s="50" t="s">
        <v>39</v>
      </c>
      <c r="B155" s="50" t="s">
        <v>173</v>
      </c>
      <c r="C155" s="50" t="s">
        <v>174</v>
      </c>
      <c r="D155" s="50" t="s">
        <v>134</v>
      </c>
      <c r="E155" s="8">
        <v>15000</v>
      </c>
      <c r="F155" s="9">
        <v>13527000</v>
      </c>
      <c r="G155" s="11">
        <f t="shared" si="2"/>
        <v>2.6258568078984393E-3</v>
      </c>
    </row>
    <row r="156" spans="1:7" x14ac:dyDescent="0.25">
      <c r="A156" s="3" t="s">
        <v>423</v>
      </c>
      <c r="B156" s="3" t="s">
        <v>271</v>
      </c>
      <c r="C156" s="3" t="s">
        <v>272</v>
      </c>
      <c r="D156" s="31" t="s">
        <v>641</v>
      </c>
      <c r="E156" s="8">
        <v>6678</v>
      </c>
      <c r="F156" s="9">
        <v>6620101.7400000002</v>
      </c>
      <c r="G156" s="11">
        <f t="shared" si="2"/>
        <v>1.2850919807022479E-3</v>
      </c>
    </row>
    <row r="157" spans="1:7" x14ac:dyDescent="0.25">
      <c r="A157" s="3" t="s">
        <v>424</v>
      </c>
      <c r="B157" s="3" t="s">
        <v>271</v>
      </c>
      <c r="C157" s="3" t="s">
        <v>272</v>
      </c>
      <c r="D157" s="31" t="s">
        <v>139</v>
      </c>
      <c r="E157" s="8">
        <v>1310</v>
      </c>
      <c r="F157" s="9">
        <v>1275717.3</v>
      </c>
      <c r="G157" s="11">
        <f t="shared" si="2"/>
        <v>2.4764182428911184E-4</v>
      </c>
    </row>
    <row r="158" spans="1:7" ht="30" x14ac:dyDescent="0.25">
      <c r="A158" s="3" t="s">
        <v>326</v>
      </c>
      <c r="B158" s="3" t="s">
        <v>183</v>
      </c>
      <c r="C158" s="3" t="s">
        <v>184</v>
      </c>
      <c r="D158" s="38" t="s">
        <v>652</v>
      </c>
      <c r="E158" s="8">
        <v>22200</v>
      </c>
      <c r="F158" s="9">
        <v>22955910</v>
      </c>
      <c r="G158" s="11">
        <f t="shared" si="2"/>
        <v>4.4561937277300115E-3</v>
      </c>
    </row>
    <row r="159" spans="1:7" ht="30" x14ac:dyDescent="0.25">
      <c r="A159" s="3" t="s">
        <v>434</v>
      </c>
      <c r="B159" s="3" t="s">
        <v>281</v>
      </c>
      <c r="C159" s="3" t="s">
        <v>282</v>
      </c>
      <c r="D159" s="38" t="s">
        <v>648</v>
      </c>
      <c r="E159" s="8">
        <v>53635</v>
      </c>
      <c r="F159" s="9">
        <v>55621104.049999997</v>
      </c>
      <c r="G159" s="11">
        <f t="shared" si="2"/>
        <v>1.0797150494013452E-2</v>
      </c>
    </row>
    <row r="160" spans="1:7" ht="30" x14ac:dyDescent="0.25">
      <c r="A160" s="3" t="s">
        <v>443</v>
      </c>
      <c r="B160" s="3" t="s">
        <v>289</v>
      </c>
      <c r="C160" s="3" t="s">
        <v>290</v>
      </c>
      <c r="D160" s="38" t="s">
        <v>635</v>
      </c>
      <c r="E160" s="8">
        <v>5550</v>
      </c>
      <c r="F160" s="9">
        <v>5428376.5300000003</v>
      </c>
      <c r="G160" s="11">
        <f t="shared" si="2"/>
        <v>1.0537546734040518E-3</v>
      </c>
    </row>
    <row r="161" spans="1:7" x14ac:dyDescent="0.25">
      <c r="A161" s="3" t="s">
        <v>426</v>
      </c>
      <c r="B161" s="3" t="s">
        <v>271</v>
      </c>
      <c r="C161" s="38" t="s">
        <v>272</v>
      </c>
      <c r="D161" s="39" t="s">
        <v>643</v>
      </c>
      <c r="E161" s="8">
        <v>5267</v>
      </c>
      <c r="F161" s="9">
        <v>5351746.03</v>
      </c>
      <c r="G161" s="11">
        <f t="shared" si="2"/>
        <v>1.0388791858519219E-3</v>
      </c>
    </row>
    <row r="162" spans="1:7" ht="30" x14ac:dyDescent="0.25">
      <c r="A162" s="3" t="s">
        <v>360</v>
      </c>
      <c r="B162" s="3" t="s">
        <v>211</v>
      </c>
      <c r="C162" s="3" t="s">
        <v>212</v>
      </c>
      <c r="D162" s="31" t="s">
        <v>104</v>
      </c>
      <c r="E162" s="8">
        <v>45992</v>
      </c>
      <c r="F162" s="9">
        <v>46889763.840000004</v>
      </c>
      <c r="G162" s="11">
        <f t="shared" si="2"/>
        <v>9.10222559325897E-3</v>
      </c>
    </row>
    <row r="163" spans="1:7" x14ac:dyDescent="0.25">
      <c r="A163" s="3" t="s">
        <v>431</v>
      </c>
      <c r="B163" s="3" t="s">
        <v>279</v>
      </c>
      <c r="C163" s="3" t="s">
        <v>280</v>
      </c>
      <c r="D163" s="38" t="s">
        <v>148</v>
      </c>
      <c r="E163" s="8">
        <v>20000</v>
      </c>
      <c r="F163" s="9">
        <v>19906665.800000001</v>
      </c>
      <c r="G163" s="11">
        <f t="shared" si="2"/>
        <v>3.8642754427063676E-3</v>
      </c>
    </row>
    <row r="164" spans="1:7" ht="30" x14ac:dyDescent="0.25">
      <c r="A164" s="3" t="s">
        <v>351</v>
      </c>
      <c r="B164" s="3" t="s">
        <v>209</v>
      </c>
      <c r="C164" s="3" t="s">
        <v>210</v>
      </c>
      <c r="D164" s="31" t="s">
        <v>55</v>
      </c>
      <c r="E164" s="8">
        <v>1127</v>
      </c>
      <c r="F164" s="9">
        <v>1126409.57</v>
      </c>
      <c r="G164" s="11">
        <f t="shared" si="2"/>
        <v>2.1865825666196896E-4</v>
      </c>
    </row>
    <row r="165" spans="1:7" x14ac:dyDescent="0.25">
      <c r="A165" s="3" t="s">
        <v>405</v>
      </c>
      <c r="B165" s="3" t="s">
        <v>259</v>
      </c>
      <c r="C165" s="50" t="s">
        <v>260</v>
      </c>
      <c r="D165" s="38" t="s">
        <v>84</v>
      </c>
      <c r="E165" s="8">
        <v>34415</v>
      </c>
      <c r="F165" s="9">
        <v>34120407.600000001</v>
      </c>
      <c r="G165" s="11">
        <f t="shared" si="2"/>
        <v>6.6234423438108715E-3</v>
      </c>
    </row>
    <row r="166" spans="1:7" ht="30" x14ac:dyDescent="0.25">
      <c r="A166" s="3" t="s">
        <v>345</v>
      </c>
      <c r="B166" s="3" t="s">
        <v>199</v>
      </c>
      <c r="C166" s="3" t="s">
        <v>200</v>
      </c>
      <c r="D166" s="31" t="s">
        <v>153</v>
      </c>
      <c r="E166" s="8">
        <v>15000</v>
      </c>
      <c r="F166" s="9">
        <v>14833800</v>
      </c>
      <c r="G166" s="11">
        <f t="shared" si="2"/>
        <v>2.8795323957273504E-3</v>
      </c>
    </row>
    <row r="167" spans="1:7" x14ac:dyDescent="0.25">
      <c r="A167" s="3" t="s">
        <v>609</v>
      </c>
      <c r="B167" s="3" t="s">
        <v>173</v>
      </c>
      <c r="C167" s="39" t="s">
        <v>174</v>
      </c>
      <c r="D167" s="31" t="s">
        <v>608</v>
      </c>
      <c r="E167" s="8">
        <v>47950</v>
      </c>
      <c r="F167" s="9">
        <v>44236752</v>
      </c>
      <c r="G167" s="11">
        <f t="shared" si="2"/>
        <v>8.5872238041335772E-3</v>
      </c>
    </row>
    <row r="168" spans="1:7" ht="30" x14ac:dyDescent="0.25">
      <c r="A168" s="3" t="s">
        <v>365</v>
      </c>
      <c r="B168" s="3" t="s">
        <v>219</v>
      </c>
      <c r="C168" s="3" t="s">
        <v>220</v>
      </c>
      <c r="D168" s="31" t="s">
        <v>65</v>
      </c>
      <c r="E168" s="8">
        <v>220</v>
      </c>
      <c r="F168" s="9">
        <v>206417.2</v>
      </c>
      <c r="G168" s="11">
        <f t="shared" si="2"/>
        <v>4.0069639231709454E-5</v>
      </c>
    </row>
    <row r="169" spans="1:7" x14ac:dyDescent="0.25">
      <c r="A169" s="3" t="s">
        <v>334</v>
      </c>
      <c r="B169" s="3" t="s">
        <v>189</v>
      </c>
      <c r="C169" s="60" t="s">
        <v>190</v>
      </c>
      <c r="D169" s="31" t="s">
        <v>109</v>
      </c>
      <c r="E169" s="8">
        <v>38000</v>
      </c>
      <c r="F169" s="9">
        <v>37610880</v>
      </c>
      <c r="G169" s="11">
        <f t="shared" si="2"/>
        <v>7.3010117024507474E-3</v>
      </c>
    </row>
    <row r="170" spans="1:7" ht="30" x14ac:dyDescent="0.25">
      <c r="A170" s="3" t="s">
        <v>408</v>
      </c>
      <c r="B170" s="3" t="s">
        <v>263</v>
      </c>
      <c r="C170" s="48" t="s">
        <v>264</v>
      </c>
      <c r="D170" s="31" t="s">
        <v>145</v>
      </c>
      <c r="E170" s="8">
        <v>2492</v>
      </c>
      <c r="F170" s="9">
        <v>2342378.08</v>
      </c>
      <c r="G170" s="11">
        <f t="shared" si="2"/>
        <v>4.5470166541288355E-4</v>
      </c>
    </row>
    <row r="171" spans="1:7" ht="30" x14ac:dyDescent="0.25">
      <c r="A171" s="3" t="s">
        <v>445</v>
      </c>
      <c r="B171" s="3" t="s">
        <v>291</v>
      </c>
      <c r="C171" s="53" t="s">
        <v>292</v>
      </c>
      <c r="D171" s="31" t="s">
        <v>161</v>
      </c>
      <c r="E171" s="8">
        <v>50400</v>
      </c>
      <c r="F171" s="9">
        <v>48510504</v>
      </c>
      <c r="G171" s="11">
        <f t="shared" si="2"/>
        <v>9.4168431420850497E-3</v>
      </c>
    </row>
    <row r="172" spans="1:7" ht="45" x14ac:dyDescent="0.25">
      <c r="A172" s="3" t="s">
        <v>420</v>
      </c>
      <c r="B172" s="3" t="s">
        <v>267</v>
      </c>
      <c r="C172" s="36" t="s">
        <v>268</v>
      </c>
      <c r="D172" s="31" t="s">
        <v>92</v>
      </c>
      <c r="E172" s="8">
        <v>22203</v>
      </c>
      <c r="F172" s="9">
        <v>21643262.370000001</v>
      </c>
      <c r="G172" s="11">
        <f t="shared" si="2"/>
        <v>4.2013829998814676E-3</v>
      </c>
    </row>
    <row r="173" spans="1:7" ht="30" x14ac:dyDescent="0.25">
      <c r="A173" s="3" t="s">
        <v>453</v>
      </c>
      <c r="B173" s="3" t="s">
        <v>617</v>
      </c>
      <c r="C173" s="56" t="s">
        <v>298</v>
      </c>
      <c r="D173" s="31" t="s">
        <v>53</v>
      </c>
      <c r="E173" s="8">
        <v>34949</v>
      </c>
      <c r="F173" s="9">
        <v>34384573.649999999</v>
      </c>
      <c r="G173" s="11">
        <f t="shared" si="2"/>
        <v>6.6747221708832547E-3</v>
      </c>
    </row>
    <row r="174" spans="1:7" x14ac:dyDescent="0.25">
      <c r="A174" s="3" t="s">
        <v>330</v>
      </c>
      <c r="B174" s="3" t="s">
        <v>185</v>
      </c>
      <c r="C174" s="26" t="s">
        <v>186</v>
      </c>
      <c r="D174" s="31" t="s">
        <v>96</v>
      </c>
      <c r="E174" s="8">
        <v>25000</v>
      </c>
      <c r="F174" s="9">
        <v>23989500</v>
      </c>
      <c r="G174" s="11">
        <f t="shared" si="2"/>
        <v>4.6568338798757755E-3</v>
      </c>
    </row>
    <row r="175" spans="1:7" x14ac:dyDescent="0.25">
      <c r="A175" s="3" t="s">
        <v>45</v>
      </c>
      <c r="B175" s="3" t="s">
        <v>173</v>
      </c>
      <c r="C175" s="56" t="s">
        <v>174</v>
      </c>
      <c r="D175" s="31" t="s">
        <v>95</v>
      </c>
      <c r="E175" s="8">
        <v>40301</v>
      </c>
      <c r="F175" s="9">
        <v>41826638.469999999</v>
      </c>
      <c r="G175" s="11">
        <f t="shared" si="2"/>
        <v>8.1193733553601138E-3</v>
      </c>
    </row>
    <row r="176" spans="1:7" x14ac:dyDescent="0.25">
      <c r="A176" s="3" t="s">
        <v>373</v>
      </c>
      <c r="B176" s="3" t="s">
        <v>235</v>
      </c>
      <c r="C176" s="55" t="s">
        <v>236</v>
      </c>
      <c r="D176" s="31" t="s">
        <v>97</v>
      </c>
      <c r="E176" s="8">
        <v>7100</v>
      </c>
      <c r="F176" s="9">
        <v>6982362.9400000004</v>
      </c>
      <c r="G176" s="11">
        <f t="shared" si="2"/>
        <v>1.3554140061519009E-3</v>
      </c>
    </row>
    <row r="177" spans="1:7" x14ac:dyDescent="0.25">
      <c r="A177" s="3" t="s">
        <v>48</v>
      </c>
      <c r="B177" s="3" t="s">
        <v>177</v>
      </c>
      <c r="C177" s="3" t="s">
        <v>178</v>
      </c>
      <c r="D177" s="31" t="s">
        <v>83</v>
      </c>
      <c r="E177" s="8">
        <v>2000</v>
      </c>
      <c r="F177" s="9">
        <v>1554092.75</v>
      </c>
      <c r="G177" s="11">
        <f t="shared" si="2"/>
        <v>3.0167997543380703E-4</v>
      </c>
    </row>
    <row r="178" spans="1:7" ht="30" x14ac:dyDescent="0.25">
      <c r="A178" s="3" t="s">
        <v>352</v>
      </c>
      <c r="B178" s="3" t="s">
        <v>209</v>
      </c>
      <c r="C178" s="48" t="s">
        <v>210</v>
      </c>
      <c r="D178" s="31" t="s">
        <v>56</v>
      </c>
      <c r="E178" s="8">
        <v>13650</v>
      </c>
      <c r="F178" s="9">
        <v>13369861.32</v>
      </c>
      <c r="G178" s="11">
        <f t="shared" si="2"/>
        <v>2.5953530988230959E-3</v>
      </c>
    </row>
    <row r="179" spans="1:7" x14ac:dyDescent="0.25">
      <c r="A179" s="3" t="s">
        <v>712</v>
      </c>
      <c r="B179" s="3" t="s">
        <v>179</v>
      </c>
      <c r="C179" s="47" t="s">
        <v>180</v>
      </c>
      <c r="D179" s="31" t="s">
        <v>705</v>
      </c>
      <c r="E179" s="8">
        <v>133</v>
      </c>
      <c r="F179" s="9">
        <v>134090.6</v>
      </c>
      <c r="G179" s="11">
        <f t="shared" si="2"/>
        <v>2.6029623337413062E-5</v>
      </c>
    </row>
    <row r="180" spans="1:7" ht="30" x14ac:dyDescent="0.25">
      <c r="A180" s="3" t="s">
        <v>362</v>
      </c>
      <c r="B180" s="3" t="s">
        <v>215</v>
      </c>
      <c r="C180" s="3" t="s">
        <v>216</v>
      </c>
      <c r="D180" s="31" t="s">
        <v>57</v>
      </c>
      <c r="E180" s="8">
        <v>11000</v>
      </c>
      <c r="F180" s="9">
        <v>11123750</v>
      </c>
      <c r="G180" s="11">
        <f t="shared" si="2"/>
        <v>2.1593387053197508E-3</v>
      </c>
    </row>
    <row r="181" spans="1:7" x14ac:dyDescent="0.25">
      <c r="A181" s="3" t="s">
        <v>331</v>
      </c>
      <c r="B181" s="3" t="s">
        <v>187</v>
      </c>
      <c r="C181" s="38" t="s">
        <v>188</v>
      </c>
      <c r="D181" s="31" t="s">
        <v>108</v>
      </c>
      <c r="E181" s="8">
        <v>50000</v>
      </c>
      <c r="F181" s="9">
        <v>49678500</v>
      </c>
      <c r="G181" s="11">
        <f t="shared" si="2"/>
        <v>9.6435741429128866E-3</v>
      </c>
    </row>
    <row r="182" spans="1:7" ht="30" x14ac:dyDescent="0.25">
      <c r="A182" s="3" t="s">
        <v>567</v>
      </c>
      <c r="B182" s="3" t="s">
        <v>315</v>
      </c>
      <c r="C182" s="3" t="s">
        <v>316</v>
      </c>
      <c r="D182" s="31" t="s">
        <v>156</v>
      </c>
      <c r="E182" s="8">
        <v>12000</v>
      </c>
      <c r="F182" s="9">
        <v>11840110.800000001</v>
      </c>
      <c r="G182" s="11">
        <f t="shared" si="2"/>
        <v>2.2983984291011931E-3</v>
      </c>
    </row>
    <row r="183" spans="1:7" ht="30" x14ac:dyDescent="0.25">
      <c r="A183" s="3" t="s">
        <v>679</v>
      </c>
      <c r="B183" s="3" t="s">
        <v>525</v>
      </c>
      <c r="C183" s="40" t="s">
        <v>526</v>
      </c>
      <c r="D183" s="31" t="s">
        <v>496</v>
      </c>
      <c r="E183" s="8">
        <v>2780</v>
      </c>
      <c r="F183" s="9">
        <v>2706663.6</v>
      </c>
      <c r="G183" s="11">
        <f t="shared" si="2"/>
        <v>5.2541665119767121E-4</v>
      </c>
    </row>
    <row r="184" spans="1:7" ht="30" x14ac:dyDescent="0.25">
      <c r="A184" s="3" t="s">
        <v>447</v>
      </c>
      <c r="B184" s="3" t="s">
        <v>293</v>
      </c>
      <c r="C184" s="3" t="s">
        <v>294</v>
      </c>
      <c r="D184" s="31" t="s">
        <v>163</v>
      </c>
      <c r="E184" s="8">
        <v>32500</v>
      </c>
      <c r="F184" s="9">
        <v>33686250</v>
      </c>
      <c r="G184" s="11">
        <f t="shared" si="2"/>
        <v>6.5391638127499669E-3</v>
      </c>
    </row>
    <row r="185" spans="1:7" x14ac:dyDescent="0.25">
      <c r="A185" s="3" t="s">
        <v>454</v>
      </c>
      <c r="B185" s="3" t="s">
        <v>299</v>
      </c>
      <c r="C185" s="3" t="s">
        <v>300</v>
      </c>
      <c r="D185" s="31" t="s">
        <v>111</v>
      </c>
      <c r="E185" s="8">
        <v>32000</v>
      </c>
      <c r="F185" s="9">
        <v>31917440</v>
      </c>
      <c r="G185" s="11">
        <f t="shared" si="2"/>
        <v>6.1958029950979496E-3</v>
      </c>
    </row>
    <row r="186" spans="1:7" ht="30" x14ac:dyDescent="0.25">
      <c r="A186" s="3" t="s">
        <v>446</v>
      </c>
      <c r="B186" s="3" t="s">
        <v>291</v>
      </c>
      <c r="C186" s="3" t="s">
        <v>292</v>
      </c>
      <c r="D186" s="31" t="s">
        <v>162</v>
      </c>
      <c r="E186" s="8">
        <v>29250</v>
      </c>
      <c r="F186" s="9">
        <v>28600357.5</v>
      </c>
      <c r="G186" s="11">
        <f t="shared" si="2"/>
        <v>5.5518920270351295E-3</v>
      </c>
    </row>
    <row r="187" spans="1:7" x14ac:dyDescent="0.25">
      <c r="A187" s="3" t="s">
        <v>564</v>
      </c>
      <c r="B187" s="3" t="s">
        <v>311</v>
      </c>
      <c r="C187" s="3" t="s">
        <v>312</v>
      </c>
      <c r="D187" s="31" t="s">
        <v>64</v>
      </c>
      <c r="E187" s="8">
        <v>17222</v>
      </c>
      <c r="F187" s="9">
        <v>16956436.760000002</v>
      </c>
      <c r="G187" s="11">
        <f t="shared" si="2"/>
        <v>3.2915779480997532E-3</v>
      </c>
    </row>
    <row r="188" spans="1:7" x14ac:dyDescent="0.25">
      <c r="A188" s="3" t="s">
        <v>432</v>
      </c>
      <c r="B188" s="3" t="s">
        <v>279</v>
      </c>
      <c r="C188" s="3" t="s">
        <v>280</v>
      </c>
      <c r="D188" s="31" t="s">
        <v>149</v>
      </c>
      <c r="E188" s="8">
        <v>20000</v>
      </c>
      <c r="F188" s="9">
        <v>20013600</v>
      </c>
      <c r="G188" s="11">
        <f t="shared" si="2"/>
        <v>3.885033474573535E-3</v>
      </c>
    </row>
    <row r="189" spans="1:7" x14ac:dyDescent="0.25">
      <c r="A189" s="31" t="s">
        <v>47</v>
      </c>
      <c r="B189" s="3" t="s">
        <v>175</v>
      </c>
      <c r="C189" s="3" t="s">
        <v>176</v>
      </c>
      <c r="D189" s="31" t="s">
        <v>88</v>
      </c>
      <c r="E189" s="8">
        <v>10500</v>
      </c>
      <c r="F189" s="9">
        <v>10158402.560000001</v>
      </c>
      <c r="G189" s="11">
        <f t="shared" si="2"/>
        <v>1.9719457765616129E-3</v>
      </c>
    </row>
    <row r="190" spans="1:7" ht="30" x14ac:dyDescent="0.25">
      <c r="A190" s="3" t="s">
        <v>363</v>
      </c>
      <c r="B190" s="3" t="s">
        <v>217</v>
      </c>
      <c r="C190" s="56" t="s">
        <v>218</v>
      </c>
      <c r="D190" s="31" t="s">
        <v>58</v>
      </c>
      <c r="E190" s="8">
        <v>7959</v>
      </c>
      <c r="F190" s="9">
        <v>7564074.4199999999</v>
      </c>
      <c r="G190" s="11">
        <f t="shared" si="2"/>
        <v>1.4683356480525941E-3</v>
      </c>
    </row>
    <row r="191" spans="1:7" ht="30" x14ac:dyDescent="0.25">
      <c r="A191" s="45" t="s">
        <v>565</v>
      </c>
      <c r="B191" s="45" t="s">
        <v>313</v>
      </c>
      <c r="C191" s="56" t="s">
        <v>314</v>
      </c>
      <c r="D191" s="50" t="s">
        <v>50</v>
      </c>
      <c r="E191" s="8">
        <v>74800</v>
      </c>
      <c r="F191" s="9">
        <v>73662292</v>
      </c>
      <c r="G191" s="11">
        <f t="shared" si="2"/>
        <v>1.4299299987698881E-2</v>
      </c>
    </row>
    <row r="192" spans="1:7" ht="30" x14ac:dyDescent="0.25">
      <c r="A192" s="3" t="s">
        <v>376</v>
      </c>
      <c r="B192" s="3" t="s">
        <v>237</v>
      </c>
      <c r="C192" s="3" t="s">
        <v>238</v>
      </c>
      <c r="D192" s="31" t="s">
        <v>99</v>
      </c>
      <c r="E192" s="8">
        <v>15000</v>
      </c>
      <c r="F192" s="9">
        <v>14765354.4</v>
      </c>
      <c r="G192" s="11">
        <f t="shared" si="2"/>
        <v>2.8662457582814506E-3</v>
      </c>
    </row>
    <row r="193" spans="1:7" x14ac:dyDescent="0.25">
      <c r="A193" s="3" t="s">
        <v>367</v>
      </c>
      <c r="B193" s="3" t="s">
        <v>223</v>
      </c>
      <c r="C193" s="3" t="s">
        <v>224</v>
      </c>
      <c r="D193" s="31" t="s">
        <v>73</v>
      </c>
      <c r="E193" s="8">
        <v>47100</v>
      </c>
      <c r="F193" s="9">
        <v>46027005.479999997</v>
      </c>
      <c r="G193" s="11">
        <f t="shared" si="2"/>
        <v>8.9347472230972697E-3</v>
      </c>
    </row>
    <row r="194" spans="1:7" ht="30" x14ac:dyDescent="0.25">
      <c r="A194" s="38" t="s">
        <v>677</v>
      </c>
      <c r="B194" s="38" t="s">
        <v>211</v>
      </c>
      <c r="C194" s="50" t="s">
        <v>212</v>
      </c>
      <c r="D194" s="38" t="s">
        <v>672</v>
      </c>
      <c r="E194" s="8">
        <v>56100</v>
      </c>
      <c r="F194" s="9">
        <v>54754722</v>
      </c>
      <c r="G194" s="11">
        <f t="shared" si="2"/>
        <v>1.0628968694336251E-2</v>
      </c>
    </row>
    <row r="195" spans="1:7" x14ac:dyDescent="0.25">
      <c r="A195" s="3" t="s">
        <v>681</v>
      </c>
      <c r="B195" s="3" t="s">
        <v>680</v>
      </c>
      <c r="C195" s="40" t="s">
        <v>682</v>
      </c>
      <c r="D195" s="31" t="s">
        <v>673</v>
      </c>
      <c r="E195" s="8">
        <v>40000</v>
      </c>
      <c r="F195" s="9">
        <v>39201600</v>
      </c>
      <c r="G195" s="11">
        <f t="shared" si="2"/>
        <v>7.6098017476536901E-3</v>
      </c>
    </row>
    <row r="196" spans="1:7" ht="29.25" customHeight="1" x14ac:dyDescent="0.25">
      <c r="A196" s="3" t="s">
        <v>716</v>
      </c>
      <c r="B196" s="3" t="s">
        <v>715</v>
      </c>
      <c r="C196" s="40" t="s">
        <v>717</v>
      </c>
      <c r="D196" s="31" t="s">
        <v>706</v>
      </c>
      <c r="E196" s="8">
        <v>21218</v>
      </c>
      <c r="F196" s="9">
        <v>21387531.82</v>
      </c>
      <c r="G196" s="11">
        <f t="shared" si="2"/>
        <v>4.1517406693052043E-3</v>
      </c>
    </row>
    <row r="197" spans="1:7" ht="36" customHeight="1" x14ac:dyDescent="0.25">
      <c r="A197" s="3" t="s">
        <v>714</v>
      </c>
      <c r="B197" s="3" t="s">
        <v>713</v>
      </c>
      <c r="C197" s="40" t="s">
        <v>718</v>
      </c>
      <c r="D197" s="31" t="s">
        <v>707</v>
      </c>
      <c r="E197" s="8">
        <v>10000</v>
      </c>
      <c r="F197" s="9">
        <v>10149000</v>
      </c>
      <c r="G197" s="11">
        <f t="shared" ref="G197:G210" si="3">F197/$F$278</f>
        <v>1.9701205546951476E-3</v>
      </c>
    </row>
    <row r="198" spans="1:7" ht="26.25" customHeight="1" x14ac:dyDescent="0.25">
      <c r="A198" s="3" t="s">
        <v>732</v>
      </c>
      <c r="B198" s="3" t="s">
        <v>259</v>
      </c>
      <c r="C198" s="38" t="s">
        <v>260</v>
      </c>
      <c r="D198" s="31" t="s">
        <v>733</v>
      </c>
      <c r="E198" s="8">
        <v>10000</v>
      </c>
      <c r="F198" s="9">
        <v>10059800</v>
      </c>
      <c r="G198" s="11">
        <f t="shared" si="3"/>
        <v>1.9528050799213958E-3</v>
      </c>
    </row>
    <row r="199" spans="1:7" ht="27.75" customHeight="1" x14ac:dyDescent="0.25">
      <c r="A199" s="38" t="s">
        <v>734</v>
      </c>
      <c r="B199" s="3" t="s">
        <v>680</v>
      </c>
      <c r="C199" s="40" t="s">
        <v>682</v>
      </c>
      <c r="D199" s="31" t="s">
        <v>735</v>
      </c>
      <c r="E199" s="8">
        <v>10000</v>
      </c>
      <c r="F199" s="9">
        <v>10207100</v>
      </c>
      <c r="G199" s="11">
        <f t="shared" si="3"/>
        <v>1.9813989076587686E-3</v>
      </c>
    </row>
    <row r="200" spans="1:7" ht="30" customHeight="1" x14ac:dyDescent="0.25">
      <c r="A200" s="38" t="s">
        <v>797</v>
      </c>
      <c r="B200" s="38" t="s">
        <v>173</v>
      </c>
      <c r="C200" s="38" t="s">
        <v>174</v>
      </c>
      <c r="D200" s="31" t="s">
        <v>801</v>
      </c>
      <c r="E200" s="8">
        <v>17141</v>
      </c>
      <c r="F200" s="9">
        <v>16783267.329999998</v>
      </c>
      <c r="G200" s="11">
        <f t="shared" si="3"/>
        <v>3.2579623550868602E-3</v>
      </c>
    </row>
    <row r="201" spans="1:7" ht="31.5" customHeight="1" x14ac:dyDescent="0.25">
      <c r="A201" s="38" t="s">
        <v>800</v>
      </c>
      <c r="B201" s="3" t="s">
        <v>173</v>
      </c>
      <c r="C201" s="56" t="s">
        <v>174</v>
      </c>
      <c r="D201" s="31" t="s">
        <v>804</v>
      </c>
      <c r="E201" s="8">
        <v>82509</v>
      </c>
      <c r="F201" s="9">
        <v>80237527.230000004</v>
      </c>
      <c r="G201" s="11">
        <f t="shared" si="3"/>
        <v>1.5575682496180375E-2</v>
      </c>
    </row>
    <row r="202" spans="1:7" ht="30.75" customHeight="1" x14ac:dyDescent="0.25">
      <c r="A202" s="38" t="s">
        <v>799</v>
      </c>
      <c r="B202" s="3" t="s">
        <v>173</v>
      </c>
      <c r="C202" s="56" t="s">
        <v>174</v>
      </c>
      <c r="D202" s="31" t="s">
        <v>803</v>
      </c>
      <c r="E202" s="8">
        <v>65003</v>
      </c>
      <c r="F202" s="9">
        <v>64494026.509999998</v>
      </c>
      <c r="G202" s="11">
        <f t="shared" si="3"/>
        <v>1.251955929474872E-2</v>
      </c>
    </row>
    <row r="203" spans="1:7" ht="30" customHeight="1" x14ac:dyDescent="0.25">
      <c r="A203" s="38" t="s">
        <v>798</v>
      </c>
      <c r="B203" s="3" t="s">
        <v>173</v>
      </c>
      <c r="C203" s="56" t="s">
        <v>174</v>
      </c>
      <c r="D203" s="31" t="s">
        <v>802</v>
      </c>
      <c r="E203" s="8">
        <v>21000</v>
      </c>
      <c r="F203" s="9">
        <v>20561940</v>
      </c>
      <c r="G203" s="11">
        <f t="shared" si="3"/>
        <v>3.9914770557107444E-3</v>
      </c>
    </row>
    <row r="204" spans="1:7" ht="30.75" customHeight="1" x14ac:dyDescent="0.25">
      <c r="A204" s="38" t="s">
        <v>753</v>
      </c>
      <c r="B204" s="38" t="s">
        <v>752</v>
      </c>
      <c r="C204" s="40" t="s">
        <v>754</v>
      </c>
      <c r="D204" s="31" t="s">
        <v>744</v>
      </c>
      <c r="E204" s="8">
        <v>10000</v>
      </c>
      <c r="F204" s="9">
        <v>10170600</v>
      </c>
      <c r="G204" s="11">
        <f t="shared" si="3"/>
        <v>1.9743135396179394E-3</v>
      </c>
    </row>
    <row r="205" spans="1:7" ht="30.75" customHeight="1" x14ac:dyDescent="0.25">
      <c r="A205" s="38" t="s">
        <v>748</v>
      </c>
      <c r="B205" s="38" t="s">
        <v>299</v>
      </c>
      <c r="C205" s="56" t="s">
        <v>300</v>
      </c>
      <c r="D205" s="38" t="s">
        <v>745</v>
      </c>
      <c r="E205" s="8">
        <v>7000</v>
      </c>
      <c r="F205" s="9">
        <v>7087150</v>
      </c>
      <c r="G205" s="11">
        <f t="shared" si="3"/>
        <v>1.3757552359057756E-3</v>
      </c>
    </row>
    <row r="206" spans="1:7" ht="30.75" customHeight="1" x14ac:dyDescent="0.25">
      <c r="A206" s="38" t="s">
        <v>750</v>
      </c>
      <c r="B206" s="38" t="s">
        <v>749</v>
      </c>
      <c r="C206" s="40" t="s">
        <v>751</v>
      </c>
      <c r="D206" s="38" t="s">
        <v>746</v>
      </c>
      <c r="E206" s="8">
        <v>28500</v>
      </c>
      <c r="F206" s="9">
        <v>28915245</v>
      </c>
      <c r="G206" s="11">
        <f t="shared" si="3"/>
        <v>5.6130178853627056E-3</v>
      </c>
    </row>
    <row r="207" spans="1:7" ht="30.75" customHeight="1" x14ac:dyDescent="0.25">
      <c r="A207" s="50" t="s">
        <v>773</v>
      </c>
      <c r="B207" s="50" t="s">
        <v>191</v>
      </c>
      <c r="C207" s="56" t="s">
        <v>192</v>
      </c>
      <c r="D207" s="50" t="s">
        <v>774</v>
      </c>
      <c r="E207" s="8">
        <v>16000</v>
      </c>
      <c r="F207" s="9">
        <v>16106560</v>
      </c>
      <c r="G207" s="11">
        <f t="shared" si="3"/>
        <v>3.1266001499094176E-3</v>
      </c>
    </row>
    <row r="208" spans="1:7" ht="15" customHeight="1" x14ac:dyDescent="0.25">
      <c r="A208" s="45" t="s">
        <v>793</v>
      </c>
      <c r="B208" s="45" t="s">
        <v>227</v>
      </c>
      <c r="C208" s="56" t="s">
        <v>228</v>
      </c>
      <c r="D208" s="55" t="s">
        <v>794</v>
      </c>
      <c r="E208" s="8">
        <v>22000</v>
      </c>
      <c r="F208" s="9">
        <v>21913882.100000001</v>
      </c>
      <c r="G208" s="11">
        <f t="shared" si="3"/>
        <v>4.2539156132009133E-3</v>
      </c>
    </row>
    <row r="209" spans="1:7" x14ac:dyDescent="0.25">
      <c r="A209" s="45" t="s">
        <v>795</v>
      </c>
      <c r="B209" s="45" t="s">
        <v>680</v>
      </c>
      <c r="C209" s="40" t="s">
        <v>682</v>
      </c>
      <c r="D209" s="45" t="s">
        <v>796</v>
      </c>
      <c r="E209" s="8">
        <v>40000</v>
      </c>
      <c r="F209" s="9">
        <v>40042800</v>
      </c>
      <c r="G209" s="11">
        <f t="shared" si="3"/>
        <v>7.7730952160357534E-3</v>
      </c>
    </row>
    <row r="210" spans="1:7" ht="16.5" customHeight="1" x14ac:dyDescent="0.25">
      <c r="A210" s="3" t="s">
        <v>317</v>
      </c>
      <c r="B210" s="3"/>
      <c r="C210" s="3"/>
      <c r="D210" s="3"/>
      <c r="E210" s="8"/>
      <c r="F210" s="9">
        <f>SUM(F5:F209)</f>
        <v>4815609592.9300003</v>
      </c>
      <c r="G210" s="11">
        <f t="shared" si="3"/>
        <v>0.93480455635220483</v>
      </c>
    </row>
    <row r="211" spans="1:7" ht="16.5" customHeight="1" x14ac:dyDescent="0.25">
      <c r="A211" s="26"/>
      <c r="B211" s="26"/>
      <c r="C211" s="26"/>
      <c r="D211" s="26"/>
      <c r="E211" s="27"/>
      <c r="F211" s="28"/>
      <c r="G211" s="29"/>
    </row>
    <row r="212" spans="1:7" ht="16.5" customHeight="1" x14ac:dyDescent="0.25">
      <c r="A212" s="30" t="s">
        <v>570</v>
      </c>
      <c r="B212" s="26"/>
      <c r="C212" s="26"/>
      <c r="D212" s="26"/>
      <c r="E212" s="27"/>
      <c r="F212" s="28"/>
      <c r="G212" s="29"/>
    </row>
    <row r="213" spans="1:7" ht="28.5" customHeight="1" x14ac:dyDescent="0.25">
      <c r="A213" s="17" t="s">
        <v>0</v>
      </c>
      <c r="B213" s="17" t="s">
        <v>20</v>
      </c>
      <c r="C213" s="17" t="s">
        <v>1</v>
      </c>
      <c r="D213" s="17" t="s">
        <v>22</v>
      </c>
      <c r="E213" s="17" t="s">
        <v>10</v>
      </c>
      <c r="F213" s="36" t="s">
        <v>6</v>
      </c>
      <c r="G213" s="17" t="s">
        <v>2</v>
      </c>
    </row>
    <row r="214" spans="1:7" ht="30" x14ac:dyDescent="0.25">
      <c r="A214" s="17" t="s">
        <v>458</v>
      </c>
      <c r="B214" s="17" t="s">
        <v>303</v>
      </c>
      <c r="C214" s="17" t="s">
        <v>304</v>
      </c>
      <c r="D214" s="56" t="s">
        <v>164</v>
      </c>
      <c r="E214" s="8">
        <v>63200</v>
      </c>
      <c r="F214" s="9">
        <v>8433408</v>
      </c>
      <c r="G214" s="11">
        <f t="shared" ref="G214:G225" si="4">F214/$F$278</f>
        <v>1.6370903977663313E-3</v>
      </c>
    </row>
    <row r="215" spans="1:7" ht="30" x14ac:dyDescent="0.25">
      <c r="A215" s="17" t="s">
        <v>459</v>
      </c>
      <c r="B215" s="17" t="s">
        <v>245</v>
      </c>
      <c r="C215" s="17" t="s">
        <v>246</v>
      </c>
      <c r="D215" s="56" t="s">
        <v>166</v>
      </c>
      <c r="E215" s="8">
        <v>550</v>
      </c>
      <c r="F215" s="9">
        <v>12005400</v>
      </c>
      <c r="G215" s="11">
        <f t="shared" si="4"/>
        <v>2.3304843144484311E-3</v>
      </c>
    </row>
    <row r="216" spans="1:7" ht="26.25" customHeight="1" x14ac:dyDescent="0.25">
      <c r="A216" s="17" t="s">
        <v>460</v>
      </c>
      <c r="B216" s="17" t="s">
        <v>305</v>
      </c>
      <c r="C216" s="17" t="s">
        <v>306</v>
      </c>
      <c r="D216" s="56" t="s">
        <v>165</v>
      </c>
      <c r="E216" s="8">
        <v>95000</v>
      </c>
      <c r="F216" s="9">
        <v>34273150</v>
      </c>
      <c r="G216" s="11">
        <f t="shared" si="4"/>
        <v>6.6530926484530493E-3</v>
      </c>
    </row>
    <row r="217" spans="1:7" ht="30.75" customHeight="1" x14ac:dyDescent="0.25">
      <c r="A217" s="17" t="s">
        <v>462</v>
      </c>
      <c r="B217" s="17" t="s">
        <v>257</v>
      </c>
      <c r="C217" s="17" t="s">
        <v>258</v>
      </c>
      <c r="D217" s="56" t="s">
        <v>168</v>
      </c>
      <c r="E217" s="8">
        <v>37950</v>
      </c>
      <c r="F217" s="9">
        <v>12521602.5</v>
      </c>
      <c r="G217" s="11">
        <f t="shared" si="4"/>
        <v>2.4306893746154448E-3</v>
      </c>
    </row>
    <row r="218" spans="1:7" ht="27.75" customHeight="1" x14ac:dyDescent="0.25">
      <c r="A218" s="17" t="s">
        <v>461</v>
      </c>
      <c r="B218" s="17" t="s">
        <v>307</v>
      </c>
      <c r="C218" s="17" t="s">
        <v>308</v>
      </c>
      <c r="D218" s="56" t="s">
        <v>167</v>
      </c>
      <c r="E218" s="8">
        <v>2225</v>
      </c>
      <c r="F218" s="9">
        <v>15345825</v>
      </c>
      <c r="G218" s="11">
        <f t="shared" si="4"/>
        <v>2.9789265209631158E-3</v>
      </c>
    </row>
    <row r="219" spans="1:7" ht="27.75" customHeight="1" x14ac:dyDescent="0.25">
      <c r="A219" s="39" t="s">
        <v>469</v>
      </c>
      <c r="B219" s="39" t="s">
        <v>301</v>
      </c>
      <c r="C219" s="39" t="s">
        <v>302</v>
      </c>
      <c r="D219" s="56" t="s">
        <v>171</v>
      </c>
      <c r="E219" s="8">
        <v>136050</v>
      </c>
      <c r="F219" s="9">
        <v>46361758.5</v>
      </c>
      <c r="G219" s="11">
        <f t="shared" si="4"/>
        <v>8.9997293696583384E-3</v>
      </c>
    </row>
    <row r="220" spans="1:7" ht="30" x14ac:dyDescent="0.25">
      <c r="A220" s="39" t="s">
        <v>466</v>
      </c>
      <c r="B220" s="39" t="s">
        <v>283</v>
      </c>
      <c r="C220" s="17" t="s">
        <v>284</v>
      </c>
      <c r="D220" s="56" t="s">
        <v>172</v>
      </c>
      <c r="E220" s="8">
        <v>9135</v>
      </c>
      <c r="F220" s="9">
        <v>4816885.5</v>
      </c>
      <c r="G220" s="11">
        <f t="shared" si="4"/>
        <v>9.3505223501458409E-4</v>
      </c>
    </row>
    <row r="221" spans="1:7" ht="30" customHeight="1" x14ac:dyDescent="0.25">
      <c r="A221" s="17" t="s">
        <v>698</v>
      </c>
      <c r="B221" s="17" t="s">
        <v>697</v>
      </c>
      <c r="C221" s="17" t="s">
        <v>700</v>
      </c>
      <c r="D221" s="56" t="s">
        <v>695</v>
      </c>
      <c r="E221" s="8">
        <v>22500</v>
      </c>
      <c r="F221" s="9">
        <v>4873500</v>
      </c>
      <c r="G221" s="11">
        <f t="shared" si="4"/>
        <v>9.4604222320492678E-4</v>
      </c>
    </row>
    <row r="222" spans="1:7" ht="16.5" customHeight="1" x14ac:dyDescent="0.25">
      <c r="A222" s="17" t="s">
        <v>699</v>
      </c>
      <c r="B222" s="17" t="s">
        <v>277</v>
      </c>
      <c r="C222" s="17" t="s">
        <v>278</v>
      </c>
      <c r="D222" s="56" t="s">
        <v>696</v>
      </c>
      <c r="E222" s="8">
        <v>4175</v>
      </c>
      <c r="F222" s="9">
        <v>6340155</v>
      </c>
      <c r="G222" s="11">
        <f t="shared" si="4"/>
        <v>1.2307488112575833E-3</v>
      </c>
    </row>
    <row r="223" spans="1:7" x14ac:dyDescent="0.25">
      <c r="A223" s="17" t="s">
        <v>464</v>
      </c>
      <c r="B223" s="17" t="s">
        <v>309</v>
      </c>
      <c r="C223" s="17" t="s">
        <v>310</v>
      </c>
      <c r="D223" s="56" t="s">
        <v>169</v>
      </c>
      <c r="E223" s="8">
        <v>6000</v>
      </c>
      <c r="F223" s="9">
        <v>11512800</v>
      </c>
      <c r="G223" s="11">
        <f t="shared" si="4"/>
        <v>2.2348609638480929E-3</v>
      </c>
    </row>
    <row r="224" spans="1:7" ht="30" x14ac:dyDescent="0.25">
      <c r="A224" s="45" t="s">
        <v>463</v>
      </c>
      <c r="B224" s="45" t="s">
        <v>265</v>
      </c>
      <c r="C224" s="45" t="s">
        <v>266</v>
      </c>
      <c r="D224" s="56" t="s">
        <v>170</v>
      </c>
      <c r="E224" s="8">
        <v>28800</v>
      </c>
      <c r="F224" s="9">
        <v>17693280</v>
      </c>
      <c r="G224" s="11">
        <f t="shared" si="4"/>
        <v>3.4346137164229544E-3</v>
      </c>
    </row>
    <row r="225" spans="1:7" ht="16.5" customHeight="1" x14ac:dyDescent="0.25">
      <c r="A225" s="17" t="s">
        <v>317</v>
      </c>
      <c r="B225" s="17"/>
      <c r="C225" s="17"/>
      <c r="D225" s="17"/>
      <c r="E225" s="8"/>
      <c r="F225" s="9">
        <f>SUM(F214:F224)</f>
        <v>174177764.5</v>
      </c>
      <c r="G225" s="11">
        <f t="shared" si="4"/>
        <v>3.3811330575652852E-2</v>
      </c>
    </row>
    <row r="226" spans="1:7" ht="16.5" customHeight="1" x14ac:dyDescent="0.25">
      <c r="A226" s="26"/>
      <c r="B226" s="26"/>
      <c r="C226" s="26"/>
      <c r="D226" s="26"/>
      <c r="E226" s="27"/>
      <c r="F226" s="28"/>
      <c r="G226" s="29"/>
    </row>
    <row r="227" spans="1:7" x14ac:dyDescent="0.25">
      <c r="A227" t="s">
        <v>571</v>
      </c>
    </row>
    <row r="228" spans="1:7" ht="45" customHeight="1" x14ac:dyDescent="0.25">
      <c r="A228" s="2" t="s">
        <v>3</v>
      </c>
      <c r="B228" s="2" t="s">
        <v>1</v>
      </c>
      <c r="C228" s="23" t="s">
        <v>579</v>
      </c>
      <c r="D228" s="2" t="s">
        <v>7</v>
      </c>
      <c r="E228" s="2" t="s">
        <v>5</v>
      </c>
      <c r="F228" s="36" t="s">
        <v>12</v>
      </c>
      <c r="G228" s="2" t="s">
        <v>2</v>
      </c>
    </row>
    <row r="229" spans="1:7" ht="17.25" customHeight="1" x14ac:dyDescent="0.25">
      <c r="A229" s="3" t="s">
        <v>317</v>
      </c>
      <c r="B229" s="3"/>
      <c r="C229" s="3"/>
      <c r="D229" s="3"/>
      <c r="E229" s="8"/>
      <c r="F229" s="9"/>
      <c r="G229" s="11"/>
    </row>
    <row r="231" spans="1:7" x14ac:dyDescent="0.25">
      <c r="A231" t="s">
        <v>572</v>
      </c>
    </row>
    <row r="232" spans="1:7" ht="58.5" customHeight="1" x14ac:dyDescent="0.25">
      <c r="A232" s="2" t="s">
        <v>11</v>
      </c>
      <c r="B232" s="2" t="s">
        <v>8</v>
      </c>
      <c r="C232" s="2" t="s">
        <v>9</v>
      </c>
      <c r="D232" s="2" t="s">
        <v>17</v>
      </c>
      <c r="E232" s="2" t="s">
        <v>10</v>
      </c>
      <c r="F232" s="2" t="s">
        <v>6</v>
      </c>
      <c r="G232" s="2" t="s">
        <v>2</v>
      </c>
    </row>
    <row r="233" spans="1:7" ht="17.25" customHeight="1" x14ac:dyDescent="0.25">
      <c r="A233" s="3" t="s">
        <v>317</v>
      </c>
      <c r="B233" s="3"/>
      <c r="C233" s="3"/>
      <c r="D233" s="3"/>
      <c r="E233" s="8"/>
      <c r="F233" s="9"/>
      <c r="G233" s="11"/>
    </row>
    <row r="235" spans="1:7" x14ac:dyDescent="0.25">
      <c r="A235" t="s">
        <v>573</v>
      </c>
    </row>
    <row r="236" spans="1:7" ht="42.75" customHeight="1" x14ac:dyDescent="0.25">
      <c r="A236" s="2" t="s">
        <v>15</v>
      </c>
      <c r="B236" s="2" t="s">
        <v>14</v>
      </c>
      <c r="C236" s="2" t="s">
        <v>16</v>
      </c>
      <c r="D236" s="68" t="s">
        <v>13</v>
      </c>
      <c r="E236" s="69"/>
      <c r="F236" s="2" t="s">
        <v>6</v>
      </c>
      <c r="G236" s="2" t="s">
        <v>2</v>
      </c>
    </row>
    <row r="237" spans="1:7" ht="17.25" customHeight="1" x14ac:dyDescent="0.25">
      <c r="A237" s="3" t="s">
        <v>317</v>
      </c>
      <c r="B237" s="3"/>
      <c r="C237" s="3"/>
      <c r="D237" s="68"/>
      <c r="E237" s="69"/>
      <c r="F237" s="9"/>
      <c r="G237" s="11"/>
    </row>
    <row r="239" spans="1:7" x14ac:dyDescent="0.25">
      <c r="A239" t="s">
        <v>574</v>
      </c>
    </row>
    <row r="240" spans="1:7" ht="28.5" customHeight="1" x14ac:dyDescent="0.25">
      <c r="A240" s="2" t="s">
        <v>3</v>
      </c>
      <c r="B240" s="21" t="s">
        <v>1</v>
      </c>
      <c r="C240" s="23" t="s">
        <v>579</v>
      </c>
      <c r="D240" s="68" t="s">
        <v>4</v>
      </c>
      <c r="E240" s="69"/>
      <c r="F240" s="4" t="s">
        <v>18</v>
      </c>
      <c r="G240" s="2" t="s">
        <v>2</v>
      </c>
    </row>
    <row r="241" spans="1:7" x14ac:dyDescent="0.25">
      <c r="A241" s="3" t="s">
        <v>319</v>
      </c>
      <c r="B241" s="32">
        <v>1027700167110</v>
      </c>
      <c r="C241" s="44" t="s">
        <v>584</v>
      </c>
      <c r="D241" s="72" t="s">
        <v>318</v>
      </c>
      <c r="E241" s="72"/>
      <c r="F241" s="9">
        <v>25703.98</v>
      </c>
      <c r="G241" s="11">
        <f t="shared" ref="G241:G248" si="5">F241/$F$278</f>
        <v>4.9896481757289366E-6</v>
      </c>
    </row>
    <row r="242" spans="1:7" x14ac:dyDescent="0.25">
      <c r="A242" s="3" t="s">
        <v>319</v>
      </c>
      <c r="B242" s="32">
        <v>1027700167110</v>
      </c>
      <c r="C242" s="44" t="s">
        <v>585</v>
      </c>
      <c r="D242" s="72" t="s">
        <v>318</v>
      </c>
      <c r="E242" s="72"/>
      <c r="F242" s="9">
        <v>21004.95</v>
      </c>
      <c r="G242" s="11">
        <f t="shared" si="5"/>
        <v>4.077474011759173E-6</v>
      </c>
    </row>
    <row r="243" spans="1:7" x14ac:dyDescent="0.25">
      <c r="A243" s="3" t="s">
        <v>319</v>
      </c>
      <c r="B243" s="32">
        <v>1027700167110</v>
      </c>
      <c r="C243" s="44" t="s">
        <v>583</v>
      </c>
      <c r="D243" s="72" t="s">
        <v>318</v>
      </c>
      <c r="E243" s="72"/>
      <c r="F243" s="9">
        <v>89246.01</v>
      </c>
      <c r="G243" s="11">
        <f t="shared" si="5"/>
        <v>1.7324406219876705E-5</v>
      </c>
    </row>
    <row r="244" spans="1:7" x14ac:dyDescent="0.25">
      <c r="A244" s="3" t="s">
        <v>319</v>
      </c>
      <c r="B244" s="32">
        <v>1027700167110</v>
      </c>
      <c r="C244" s="44" t="s">
        <v>582</v>
      </c>
      <c r="D244" s="72" t="s">
        <v>318</v>
      </c>
      <c r="E244" s="72"/>
      <c r="F244" s="9">
        <v>1450.92</v>
      </c>
      <c r="G244" s="11">
        <f t="shared" si="5"/>
        <v>2.8165211500820609E-7</v>
      </c>
    </row>
    <row r="245" spans="1:7" ht="30" x14ac:dyDescent="0.25">
      <c r="A245" s="38" t="s">
        <v>320</v>
      </c>
      <c r="B245" s="32">
        <v>1027700167110</v>
      </c>
      <c r="C245" s="42" t="s">
        <v>683</v>
      </c>
      <c r="D245" s="73" t="s">
        <v>318</v>
      </c>
      <c r="E245" s="73"/>
      <c r="F245" s="9">
        <v>845097.76</v>
      </c>
      <c r="G245" s="11">
        <f t="shared" si="5"/>
        <v>1.6405010027616777E-4</v>
      </c>
    </row>
    <row r="246" spans="1:7" ht="30" x14ac:dyDescent="0.25">
      <c r="A246" s="3" t="s">
        <v>320</v>
      </c>
      <c r="B246" s="32">
        <v>1027700167110</v>
      </c>
      <c r="C246" s="44" t="s">
        <v>580</v>
      </c>
      <c r="D246" s="73" t="s">
        <v>318</v>
      </c>
      <c r="E246" s="73"/>
      <c r="F246" s="9">
        <v>4637825.2300000004</v>
      </c>
      <c r="G246" s="11">
        <f t="shared" si="5"/>
        <v>9.0029311407101699E-4</v>
      </c>
    </row>
    <row r="247" spans="1:7" ht="30" x14ac:dyDescent="0.25">
      <c r="A247" s="3" t="s">
        <v>320</v>
      </c>
      <c r="B247" s="32">
        <v>1027700167110</v>
      </c>
      <c r="C247" s="44" t="s">
        <v>581</v>
      </c>
      <c r="D247" s="73" t="s">
        <v>318</v>
      </c>
      <c r="E247" s="73"/>
      <c r="F247" s="9">
        <v>284884.46999999997</v>
      </c>
      <c r="G247" s="11">
        <f t="shared" si="5"/>
        <v>5.5301679974424387E-5</v>
      </c>
    </row>
    <row r="248" spans="1:7" x14ac:dyDescent="0.25">
      <c r="A248" s="3" t="s">
        <v>317</v>
      </c>
      <c r="B248" s="71"/>
      <c r="C248" s="71"/>
      <c r="D248" s="70"/>
      <c r="E248" s="70"/>
      <c r="F248" s="9">
        <f>SUM(F241:F247)</f>
        <v>5905213.3200000003</v>
      </c>
      <c r="G248" s="11">
        <f t="shared" si="5"/>
        <v>1.1463180748439823E-3</v>
      </c>
    </row>
    <row r="250" spans="1:7" ht="15.75" x14ac:dyDescent="0.25">
      <c r="A250" t="s">
        <v>575</v>
      </c>
      <c r="B250" s="12"/>
    </row>
    <row r="251" spans="1:7" ht="30" x14ac:dyDescent="0.25">
      <c r="A251" s="2" t="s">
        <v>19</v>
      </c>
      <c r="B251" s="22" t="s">
        <v>1</v>
      </c>
      <c r="C251" s="33" t="s">
        <v>586</v>
      </c>
      <c r="D251" s="74" t="s">
        <v>590</v>
      </c>
      <c r="E251" s="75"/>
      <c r="F251" s="4" t="s">
        <v>18</v>
      </c>
      <c r="G251" s="2" t="s">
        <v>2</v>
      </c>
    </row>
    <row r="252" spans="1:7" ht="30" x14ac:dyDescent="0.25">
      <c r="A252" s="3" t="s">
        <v>319</v>
      </c>
      <c r="B252" s="25">
        <v>1027700167110</v>
      </c>
      <c r="C252" s="23" t="s">
        <v>587</v>
      </c>
      <c r="D252" s="78" t="s">
        <v>592</v>
      </c>
      <c r="E252" s="79"/>
      <c r="F252" s="9">
        <v>25829.62</v>
      </c>
      <c r="G252" s="11">
        <f t="shared" ref="G252:G258" si="6">F252/$F$278</f>
        <v>5.0140373713631763E-6</v>
      </c>
    </row>
    <row r="253" spans="1:7" ht="30" x14ac:dyDescent="0.25">
      <c r="A253" s="3" t="s">
        <v>319</v>
      </c>
      <c r="B253" s="25">
        <v>1027700167110</v>
      </c>
      <c r="C253" s="23" t="s">
        <v>587</v>
      </c>
      <c r="D253" s="78" t="s">
        <v>593</v>
      </c>
      <c r="E253" s="79"/>
      <c r="F253" s="9">
        <v>11570.59</v>
      </c>
      <c r="G253" s="11">
        <f t="shared" si="6"/>
        <v>2.246079139713285E-6</v>
      </c>
    </row>
    <row r="254" spans="1:7" ht="30" x14ac:dyDescent="0.25">
      <c r="A254" s="3" t="s">
        <v>319</v>
      </c>
      <c r="B254" s="25">
        <v>1027700167110</v>
      </c>
      <c r="C254" s="23" t="s">
        <v>587</v>
      </c>
      <c r="D254" s="78" t="s">
        <v>594</v>
      </c>
      <c r="E254" s="79"/>
      <c r="F254" s="9">
        <v>1855.91</v>
      </c>
      <c r="G254" s="11">
        <f t="shared" si="6"/>
        <v>3.6026864111383109E-7</v>
      </c>
    </row>
    <row r="255" spans="1:7" ht="30" x14ac:dyDescent="0.25">
      <c r="A255" s="3" t="s">
        <v>179</v>
      </c>
      <c r="B255" s="25">
        <v>1027700067328</v>
      </c>
      <c r="C255" s="23" t="s">
        <v>588</v>
      </c>
      <c r="D255" s="78" t="s">
        <v>591</v>
      </c>
      <c r="E255" s="79"/>
      <c r="F255" s="9">
        <v>8231623.5099999998</v>
      </c>
      <c r="G255" s="11">
        <f t="shared" si="6"/>
        <v>1.5979200586819212E-3</v>
      </c>
    </row>
    <row r="256" spans="1:7" ht="30" x14ac:dyDescent="0.25">
      <c r="A256" s="3" t="s">
        <v>321</v>
      </c>
      <c r="B256" s="25">
        <v>1047796383030</v>
      </c>
      <c r="C256" s="23" t="s">
        <v>589</v>
      </c>
      <c r="D256" s="78" t="s">
        <v>595</v>
      </c>
      <c r="E256" s="79"/>
      <c r="F256" s="9">
        <v>83013033.099999994</v>
      </c>
      <c r="G256" s="11">
        <f t="shared" si="6"/>
        <v>1.6114462786274375E-2</v>
      </c>
    </row>
    <row r="257" spans="1:7" ht="30" x14ac:dyDescent="0.25">
      <c r="A257" s="3" t="s">
        <v>321</v>
      </c>
      <c r="B257" s="25">
        <v>1047796383030</v>
      </c>
      <c r="C257" s="23" t="s">
        <v>589</v>
      </c>
      <c r="D257" s="78" t="s">
        <v>596</v>
      </c>
      <c r="E257" s="79"/>
      <c r="F257" s="9">
        <v>255414.39999999999</v>
      </c>
      <c r="G257" s="11">
        <f t="shared" si="6"/>
        <v>4.9580959641849278E-5</v>
      </c>
    </row>
    <row r="258" spans="1:7" x14ac:dyDescent="0.25">
      <c r="A258" s="3" t="s">
        <v>317</v>
      </c>
      <c r="B258" s="81"/>
      <c r="C258" s="74"/>
      <c r="D258" s="74"/>
      <c r="E258" s="75"/>
      <c r="F258" s="9">
        <f>SUM(F252:F257)</f>
        <v>91539327.129999995</v>
      </c>
      <c r="G258" s="11">
        <f t="shared" si="6"/>
        <v>1.7769584189750338E-2</v>
      </c>
    </row>
    <row r="260" spans="1:7" x14ac:dyDescent="0.25">
      <c r="A260" t="s">
        <v>576</v>
      </c>
    </row>
    <row r="261" spans="1:7" ht="46.5" customHeight="1" x14ac:dyDescent="0.25">
      <c r="A261" s="3" t="s">
        <v>20</v>
      </c>
      <c r="B261" s="71" t="s">
        <v>1</v>
      </c>
      <c r="C261" s="71"/>
      <c r="D261" s="71" t="s">
        <v>22</v>
      </c>
      <c r="E261" s="71"/>
      <c r="F261" s="5" t="s">
        <v>21</v>
      </c>
      <c r="G261" s="2" t="s">
        <v>2</v>
      </c>
    </row>
    <row r="262" spans="1:7" ht="33" customHeight="1" x14ac:dyDescent="0.25">
      <c r="A262" s="60" t="s">
        <v>285</v>
      </c>
      <c r="B262" s="86" t="s">
        <v>286</v>
      </c>
      <c r="C262" s="87"/>
      <c r="D262" s="68" t="s">
        <v>154</v>
      </c>
      <c r="E262" s="69"/>
      <c r="F262" s="51">
        <v>927.4</v>
      </c>
      <c r="G262" s="11">
        <f>F262/$F$278</f>
        <v>1.8002658413876046E-7</v>
      </c>
    </row>
    <row r="263" spans="1:7" ht="33" customHeight="1" x14ac:dyDescent="0.25">
      <c r="A263" s="60" t="s">
        <v>243</v>
      </c>
      <c r="B263" s="68" t="s">
        <v>244</v>
      </c>
      <c r="C263" s="69"/>
      <c r="D263" s="68" t="s">
        <v>634</v>
      </c>
      <c r="E263" s="69"/>
      <c r="F263" s="51">
        <v>147100</v>
      </c>
      <c r="G263" s="11">
        <f>F263/$F$278</f>
        <v>2.8555003802902377E-5</v>
      </c>
    </row>
    <row r="264" spans="1:7" ht="16.5" customHeight="1" x14ac:dyDescent="0.25">
      <c r="A264" s="3" t="s">
        <v>317</v>
      </c>
      <c r="B264" s="76"/>
      <c r="C264" s="77"/>
      <c r="D264" s="68"/>
      <c r="E264" s="69"/>
      <c r="F264" s="9">
        <f>F262+F263</f>
        <v>148027.4</v>
      </c>
      <c r="G264" s="11">
        <f>F264/$F$278</f>
        <v>2.8735030387041135E-5</v>
      </c>
    </row>
    <row r="266" spans="1:7" x14ac:dyDescent="0.25">
      <c r="A266" t="s">
        <v>577</v>
      </c>
    </row>
    <row r="267" spans="1:7" ht="30" customHeight="1" x14ac:dyDescent="0.25">
      <c r="A267" s="2" t="s">
        <v>23</v>
      </c>
      <c r="B267" s="68" t="s">
        <v>20</v>
      </c>
      <c r="C267" s="69"/>
      <c r="D267" s="2" t="s">
        <v>22</v>
      </c>
      <c r="E267" s="2" t="s">
        <v>24</v>
      </c>
      <c r="F267" s="2" t="s">
        <v>21</v>
      </c>
      <c r="G267" s="2" t="s">
        <v>2</v>
      </c>
    </row>
    <row r="268" spans="1:7" ht="45" customHeight="1" x14ac:dyDescent="0.25">
      <c r="A268" s="39" t="s">
        <v>322</v>
      </c>
      <c r="B268" s="76" t="s">
        <v>173</v>
      </c>
      <c r="C268" s="77"/>
      <c r="D268" s="56" t="s">
        <v>134</v>
      </c>
      <c r="E268" s="20">
        <v>71583</v>
      </c>
      <c r="F268" s="9">
        <v>58255826.200000003</v>
      </c>
      <c r="G268" s="11">
        <f>F268/$F$278</f>
        <v>1.1308601894508634E-2</v>
      </c>
    </row>
    <row r="269" spans="1:7" ht="45" customHeight="1" x14ac:dyDescent="0.25">
      <c r="A269" s="56" t="s">
        <v>322</v>
      </c>
      <c r="B269" s="76" t="s">
        <v>173</v>
      </c>
      <c r="C269" s="77"/>
      <c r="D269" s="56" t="s">
        <v>129</v>
      </c>
      <c r="E269" s="20">
        <v>5829</v>
      </c>
      <c r="F269" s="9">
        <v>5721377.1699999999</v>
      </c>
      <c r="G269" s="11">
        <f>F269/$F$278</f>
        <v>1.110631861639625E-3</v>
      </c>
    </row>
    <row r="270" spans="1:7" ht="45" customHeight="1" x14ac:dyDescent="0.25">
      <c r="A270" s="50" t="s">
        <v>322</v>
      </c>
      <c r="B270" s="76" t="s">
        <v>173</v>
      </c>
      <c r="C270" s="77"/>
      <c r="D270" s="60" t="s">
        <v>132</v>
      </c>
      <c r="E270" s="8">
        <v>107</v>
      </c>
      <c r="F270" s="9">
        <v>104275.99</v>
      </c>
      <c r="G270" s="11">
        <f>F270/$F$278</f>
        <v>2.0242021012925971E-5</v>
      </c>
    </row>
    <row r="271" spans="1:7" x14ac:dyDescent="0.25">
      <c r="A271" s="3" t="s">
        <v>317</v>
      </c>
      <c r="B271" s="82"/>
      <c r="C271" s="82"/>
      <c r="D271" s="7"/>
      <c r="E271" s="10"/>
      <c r="F271" s="9">
        <f>SUM(F268:F270)</f>
        <v>64081479.360000007</v>
      </c>
      <c r="G271" s="11">
        <f>F271/$F$278</f>
        <v>1.2439475777161185E-2</v>
      </c>
    </row>
    <row r="273" spans="1:7" x14ac:dyDescent="0.25">
      <c r="A273" t="s">
        <v>578</v>
      </c>
    </row>
    <row r="274" spans="1:7" ht="30" x14ac:dyDescent="0.25">
      <c r="A274" s="83" t="s">
        <v>25</v>
      </c>
      <c r="B274" s="84"/>
      <c r="C274" s="84"/>
      <c r="D274" s="84"/>
      <c r="E274" s="85"/>
      <c r="F274" s="2" t="s">
        <v>21</v>
      </c>
      <c r="G274" s="2" t="s">
        <v>2</v>
      </c>
    </row>
    <row r="275" spans="1:7" hidden="1" x14ac:dyDescent="0.25">
      <c r="A275" s="88"/>
      <c r="B275" s="89"/>
      <c r="C275" s="89"/>
      <c r="D275" s="89"/>
      <c r="E275" s="90"/>
      <c r="F275" s="9"/>
      <c r="G275" s="11">
        <f>F275/$F$278</f>
        <v>0</v>
      </c>
    </row>
    <row r="276" spans="1:7" x14ac:dyDescent="0.25">
      <c r="A276" s="68" t="s">
        <v>317</v>
      </c>
      <c r="B276" s="80"/>
      <c r="C276" s="80"/>
      <c r="D276" s="80"/>
      <c r="E276" s="69"/>
      <c r="F276" s="9"/>
      <c r="G276" s="11"/>
    </row>
    <row r="278" spans="1:7" x14ac:dyDescent="0.25">
      <c r="A278" s="63" t="s">
        <v>26</v>
      </c>
      <c r="B278" s="64"/>
      <c r="C278" s="64"/>
      <c r="D278" s="64"/>
      <c r="E278" s="65"/>
      <c r="F278" s="9">
        <f>F210+F229+F233+F237+F248+F258+F264+F271+F276+F225</f>
        <v>5151461404.6399994</v>
      </c>
      <c r="G278" s="11">
        <f>F278/$F$278</f>
        <v>1</v>
      </c>
    </row>
  </sheetData>
  <autoFilter ref="A213:I213"/>
  <mergeCells count="38">
    <mergeCell ref="A276:E276"/>
    <mergeCell ref="B258:E258"/>
    <mergeCell ref="B271:C271"/>
    <mergeCell ref="A274:E274"/>
    <mergeCell ref="B268:C268"/>
    <mergeCell ref="D262:E262"/>
    <mergeCell ref="B262:C262"/>
    <mergeCell ref="A275:E275"/>
    <mergeCell ref="B269:C269"/>
    <mergeCell ref="D244:E244"/>
    <mergeCell ref="D237:E237"/>
    <mergeCell ref="B264:C264"/>
    <mergeCell ref="D264:E264"/>
    <mergeCell ref="D255:E255"/>
    <mergeCell ref="D256:E256"/>
    <mergeCell ref="D257:E257"/>
    <mergeCell ref="D253:E253"/>
    <mergeCell ref="D254:E254"/>
    <mergeCell ref="D246:E246"/>
    <mergeCell ref="D247:E247"/>
    <mergeCell ref="B263:C263"/>
    <mergeCell ref="D263:E263"/>
    <mergeCell ref="A278:E278"/>
    <mergeCell ref="A1:G1"/>
    <mergeCell ref="B267:C267"/>
    <mergeCell ref="D248:E248"/>
    <mergeCell ref="B261:C261"/>
    <mergeCell ref="D261:E261"/>
    <mergeCell ref="B248:C248"/>
    <mergeCell ref="D241:E241"/>
    <mergeCell ref="D236:E236"/>
    <mergeCell ref="D240:E240"/>
    <mergeCell ref="D242:E242"/>
    <mergeCell ref="D243:E243"/>
    <mergeCell ref="D245:E245"/>
    <mergeCell ref="D251:E251"/>
    <mergeCell ref="B270:C270"/>
    <mergeCell ref="D252:E2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workbookViewId="0">
      <selection activeCell="A248" sqref="A248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0" width="27.5703125" customWidth="1"/>
    <col min="11" max="11" width="41.7109375" customWidth="1"/>
    <col min="12" max="12" width="36.5703125" customWidth="1"/>
    <col min="13" max="13" width="9.140625" customWidth="1"/>
  </cols>
  <sheetData>
    <row r="1" spans="1:8" ht="33.75" customHeight="1" x14ac:dyDescent="0.25">
      <c r="A1" s="66" t="s">
        <v>790</v>
      </c>
      <c r="B1" s="67"/>
      <c r="C1" s="67"/>
      <c r="D1" s="67"/>
      <c r="E1" s="67"/>
      <c r="F1" s="67"/>
      <c r="G1" s="67"/>
    </row>
    <row r="2" spans="1:8" ht="18.75" x14ac:dyDescent="0.3">
      <c r="A2" s="1"/>
      <c r="B2" s="1"/>
      <c r="C2" s="1"/>
    </row>
    <row r="3" spans="1:8" x14ac:dyDescent="0.25">
      <c r="A3" t="s">
        <v>569</v>
      </c>
    </row>
    <row r="4" spans="1:8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7" t="s">
        <v>568</v>
      </c>
    </row>
    <row r="5" spans="1:8" ht="30" x14ac:dyDescent="0.25">
      <c r="A5" s="15" t="s">
        <v>479</v>
      </c>
      <c r="B5" s="15" t="s">
        <v>211</v>
      </c>
      <c r="C5" s="15" t="s">
        <v>212</v>
      </c>
      <c r="D5" s="57" t="s">
        <v>505</v>
      </c>
      <c r="E5" s="8">
        <v>1002</v>
      </c>
      <c r="F5" s="9">
        <v>1030767.42</v>
      </c>
      <c r="G5" s="11">
        <f t="shared" ref="G5:G36" si="0">F5/$F$235</f>
        <v>6.3976457727987204E-4</v>
      </c>
    </row>
    <row r="6" spans="1:8" x14ac:dyDescent="0.25">
      <c r="A6" s="60" t="s">
        <v>559</v>
      </c>
      <c r="B6" s="60" t="s">
        <v>311</v>
      </c>
      <c r="C6" s="60" t="s">
        <v>312</v>
      </c>
      <c r="D6" s="60" t="s">
        <v>59</v>
      </c>
      <c r="E6" s="8">
        <v>9840</v>
      </c>
      <c r="F6" s="9">
        <v>10170230.4</v>
      </c>
      <c r="G6" s="11">
        <f t="shared" si="0"/>
        <v>6.3123387744394403E-3</v>
      </c>
    </row>
    <row r="7" spans="1:8" ht="30" x14ac:dyDescent="0.25">
      <c r="A7" s="60" t="s">
        <v>489</v>
      </c>
      <c r="B7" s="60" t="s">
        <v>265</v>
      </c>
      <c r="C7" s="60" t="s">
        <v>266</v>
      </c>
      <c r="D7" s="60" t="s">
        <v>515</v>
      </c>
      <c r="E7" s="8">
        <v>5530</v>
      </c>
      <c r="F7" s="9">
        <v>5762260</v>
      </c>
      <c r="G7" s="11">
        <f t="shared" si="0"/>
        <v>3.5764516432588789E-3</v>
      </c>
    </row>
    <row r="8" spans="1:8" ht="23.25" customHeight="1" x14ac:dyDescent="0.25">
      <c r="A8" s="60" t="s">
        <v>410</v>
      </c>
      <c r="B8" s="60" t="s">
        <v>265</v>
      </c>
      <c r="C8" s="60" t="s">
        <v>266</v>
      </c>
      <c r="D8" s="60" t="s">
        <v>116</v>
      </c>
      <c r="E8" s="8">
        <v>333</v>
      </c>
      <c r="F8" s="9">
        <v>345387.6</v>
      </c>
      <c r="G8" s="11">
        <f t="shared" si="0"/>
        <v>2.1437110605582537E-4</v>
      </c>
    </row>
    <row r="9" spans="1:8" ht="30" x14ac:dyDescent="0.25">
      <c r="A9" s="60" t="s">
        <v>348</v>
      </c>
      <c r="B9" s="60" t="s">
        <v>203</v>
      </c>
      <c r="C9" s="60" t="s">
        <v>204</v>
      </c>
      <c r="D9" s="60" t="s">
        <v>159</v>
      </c>
      <c r="E9" s="8">
        <v>24500</v>
      </c>
      <c r="F9" s="9">
        <v>24829449.300000001</v>
      </c>
      <c r="G9" s="11">
        <f t="shared" si="0"/>
        <v>1.5410850039775718E-2</v>
      </c>
    </row>
    <row r="10" spans="1:8" ht="30" x14ac:dyDescent="0.25">
      <c r="A10" s="60" t="s">
        <v>448</v>
      </c>
      <c r="B10" s="60" t="s">
        <v>295</v>
      </c>
      <c r="C10" s="60" t="s">
        <v>296</v>
      </c>
      <c r="D10" s="60" t="s">
        <v>54</v>
      </c>
      <c r="E10" s="8">
        <v>48000</v>
      </c>
      <c r="F10" s="9">
        <v>48539520</v>
      </c>
      <c r="G10" s="11">
        <f t="shared" si="0"/>
        <v>3.0126937359125971E-2</v>
      </c>
    </row>
    <row r="11" spans="1:8" ht="30" x14ac:dyDescent="0.25">
      <c r="A11" s="57" t="s">
        <v>492</v>
      </c>
      <c r="B11" s="57" t="s">
        <v>295</v>
      </c>
      <c r="C11" s="57" t="s">
        <v>296</v>
      </c>
      <c r="D11" s="57" t="s">
        <v>518</v>
      </c>
      <c r="E11" s="8">
        <v>12150</v>
      </c>
      <c r="F11" s="9">
        <v>12089877.550000001</v>
      </c>
      <c r="G11" s="11">
        <f t="shared" si="0"/>
        <v>7.5038027493546161E-3</v>
      </c>
    </row>
    <row r="12" spans="1:8" ht="30" x14ac:dyDescent="0.25">
      <c r="A12" s="57" t="s">
        <v>411</v>
      </c>
      <c r="B12" s="57" t="s">
        <v>265</v>
      </c>
      <c r="C12" s="57" t="s">
        <v>266</v>
      </c>
      <c r="D12" s="57" t="s">
        <v>117</v>
      </c>
      <c r="E12" s="8">
        <v>4700</v>
      </c>
      <c r="F12" s="9">
        <v>4698590</v>
      </c>
      <c r="G12" s="11">
        <f t="shared" si="0"/>
        <v>2.916265480297615E-3</v>
      </c>
    </row>
    <row r="13" spans="1:8" ht="30" x14ac:dyDescent="0.25">
      <c r="A13" s="57" t="s">
        <v>722</v>
      </c>
      <c r="B13" s="57" t="s">
        <v>211</v>
      </c>
      <c r="C13" s="57" t="s">
        <v>212</v>
      </c>
      <c r="D13" s="57" t="s">
        <v>719</v>
      </c>
      <c r="E13" s="8">
        <v>1000</v>
      </c>
      <c r="F13" s="9">
        <v>981470</v>
      </c>
      <c r="G13" s="11">
        <f t="shared" si="0"/>
        <v>6.0916723547866497E-4</v>
      </c>
    </row>
    <row r="14" spans="1:8" ht="30" x14ac:dyDescent="0.25">
      <c r="A14" s="57" t="s">
        <v>490</v>
      </c>
      <c r="B14" s="57" t="s">
        <v>265</v>
      </c>
      <c r="C14" s="57" t="s">
        <v>266</v>
      </c>
      <c r="D14" s="57" t="s">
        <v>516</v>
      </c>
      <c r="E14" s="8">
        <v>100</v>
      </c>
      <c r="F14" s="9">
        <v>102321</v>
      </c>
      <c r="G14" s="11">
        <f t="shared" si="0"/>
        <v>6.350739268791963E-5</v>
      </c>
    </row>
    <row r="15" spans="1:8" x14ac:dyDescent="0.25">
      <c r="A15" s="57" t="s">
        <v>781</v>
      </c>
      <c r="B15" s="57" t="s">
        <v>173</v>
      </c>
      <c r="C15" s="57" t="s">
        <v>174</v>
      </c>
      <c r="D15" s="57" t="s">
        <v>779</v>
      </c>
      <c r="E15" s="8">
        <v>250</v>
      </c>
      <c r="F15" s="9">
        <v>252062.5</v>
      </c>
      <c r="G15" s="11">
        <f t="shared" si="0"/>
        <v>1.5644718258616257E-4</v>
      </c>
    </row>
    <row r="16" spans="1:8" ht="30" x14ac:dyDescent="0.25">
      <c r="A16" s="57" t="s">
        <v>417</v>
      </c>
      <c r="B16" s="57" t="s">
        <v>265</v>
      </c>
      <c r="C16" s="57" t="s">
        <v>266</v>
      </c>
      <c r="D16" s="57" t="s">
        <v>119</v>
      </c>
      <c r="E16" s="8">
        <v>140</v>
      </c>
      <c r="F16" s="9">
        <v>142419.20000000001</v>
      </c>
      <c r="G16" s="11">
        <f t="shared" si="0"/>
        <v>8.8395071008877594E-5</v>
      </c>
      <c r="H16" s="61"/>
    </row>
    <row r="17" spans="1:7" x14ac:dyDescent="0.25">
      <c r="A17" s="57" t="s">
        <v>478</v>
      </c>
      <c r="B17" s="57" t="s">
        <v>181</v>
      </c>
      <c r="C17" s="57" t="s">
        <v>182</v>
      </c>
      <c r="D17" s="57" t="s">
        <v>504</v>
      </c>
      <c r="E17" s="8">
        <v>5000</v>
      </c>
      <c r="F17" s="9">
        <v>5006426.0999999996</v>
      </c>
      <c r="G17" s="11">
        <f t="shared" si="0"/>
        <v>3.1073295637821167E-3</v>
      </c>
    </row>
    <row r="18" spans="1:7" ht="30" x14ac:dyDescent="0.25">
      <c r="A18" s="54" t="s">
        <v>338</v>
      </c>
      <c r="B18" s="54" t="s">
        <v>191</v>
      </c>
      <c r="C18" s="54" t="s">
        <v>192</v>
      </c>
      <c r="D18" s="54" t="s">
        <v>122</v>
      </c>
      <c r="E18" s="8">
        <v>491</v>
      </c>
      <c r="F18" s="9">
        <v>500991.85</v>
      </c>
      <c r="G18" s="11">
        <f t="shared" si="0"/>
        <v>3.1094971854650879E-4</v>
      </c>
    </row>
    <row r="19" spans="1:7" ht="30" x14ac:dyDescent="0.25">
      <c r="A19" s="54" t="s">
        <v>413</v>
      </c>
      <c r="B19" s="54" t="s">
        <v>265</v>
      </c>
      <c r="C19" s="54" t="s">
        <v>266</v>
      </c>
      <c r="D19" s="54" t="s">
        <v>118</v>
      </c>
      <c r="E19" s="8">
        <v>4000</v>
      </c>
      <c r="F19" s="9">
        <v>4322600</v>
      </c>
      <c r="G19" s="11">
        <f t="shared" si="0"/>
        <v>2.682900437181042E-3</v>
      </c>
    </row>
    <row r="20" spans="1:7" x14ac:dyDescent="0.25">
      <c r="A20" s="54" t="s">
        <v>40</v>
      </c>
      <c r="B20" s="54" t="s">
        <v>173</v>
      </c>
      <c r="C20" s="54" t="s">
        <v>174</v>
      </c>
      <c r="D20" s="54" t="s">
        <v>135</v>
      </c>
      <c r="E20" s="8">
        <v>14500</v>
      </c>
      <c r="F20" s="9">
        <v>14806675</v>
      </c>
      <c r="G20" s="11">
        <f t="shared" si="0"/>
        <v>9.1900325800901312E-3</v>
      </c>
    </row>
    <row r="21" spans="1:7" ht="30" x14ac:dyDescent="0.25">
      <c r="A21" s="54" t="s">
        <v>384</v>
      </c>
      <c r="B21" s="54" t="s">
        <v>247</v>
      </c>
      <c r="C21" s="54" t="s">
        <v>248</v>
      </c>
      <c r="D21" s="54" t="s">
        <v>78</v>
      </c>
      <c r="E21" s="8">
        <v>5144</v>
      </c>
      <c r="F21" s="9">
        <v>5132631.76</v>
      </c>
      <c r="G21" s="11">
        <f t="shared" si="0"/>
        <v>3.185661405819021E-3</v>
      </c>
    </row>
    <row r="22" spans="1:7" ht="30" x14ac:dyDescent="0.25">
      <c r="A22" s="54" t="s">
        <v>429</v>
      </c>
      <c r="B22" s="54" t="s">
        <v>275</v>
      </c>
      <c r="C22" s="54" t="s">
        <v>276</v>
      </c>
      <c r="D22" s="54" t="s">
        <v>142</v>
      </c>
      <c r="E22" s="8">
        <v>1660</v>
      </c>
      <c r="F22" s="9">
        <v>1709244.18</v>
      </c>
      <c r="G22" s="11">
        <f t="shared" si="0"/>
        <v>1.0608735385580787E-3</v>
      </c>
    </row>
    <row r="23" spans="1:7" x14ac:dyDescent="0.25">
      <c r="A23" s="54" t="s">
        <v>43</v>
      </c>
      <c r="B23" s="54" t="s">
        <v>173</v>
      </c>
      <c r="C23" s="54" t="s">
        <v>174</v>
      </c>
      <c r="D23" s="54" t="s">
        <v>93</v>
      </c>
      <c r="E23" s="8">
        <v>9000</v>
      </c>
      <c r="F23" s="9">
        <v>11992528.779999999</v>
      </c>
      <c r="G23" s="11">
        <f t="shared" si="0"/>
        <v>7.443381461798044E-3</v>
      </c>
    </row>
    <row r="24" spans="1:7" ht="30" x14ac:dyDescent="0.25">
      <c r="A24" s="3" t="s">
        <v>387</v>
      </c>
      <c r="B24" s="3" t="s">
        <v>247</v>
      </c>
      <c r="C24" s="54" t="s">
        <v>248</v>
      </c>
      <c r="D24" s="46" t="s">
        <v>79</v>
      </c>
      <c r="E24" s="8">
        <v>22100</v>
      </c>
      <c r="F24" s="9">
        <v>22187074</v>
      </c>
      <c r="G24" s="11">
        <f t="shared" si="0"/>
        <v>1.3770811672226929E-2</v>
      </c>
    </row>
    <row r="25" spans="1:7" ht="30" x14ac:dyDescent="0.25">
      <c r="A25" s="15" t="s">
        <v>357</v>
      </c>
      <c r="B25" s="15" t="s">
        <v>211</v>
      </c>
      <c r="C25" s="54" t="s">
        <v>212</v>
      </c>
      <c r="D25" s="54" t="s">
        <v>105</v>
      </c>
      <c r="E25" s="8">
        <v>4700</v>
      </c>
      <c r="F25" s="9">
        <v>4701927</v>
      </c>
      <c r="G25" s="11">
        <f t="shared" si="0"/>
        <v>2.918336650139579E-3</v>
      </c>
    </row>
    <row r="26" spans="1:7" x14ac:dyDescent="0.25">
      <c r="A26" s="15" t="s">
        <v>401</v>
      </c>
      <c r="B26" s="15" t="s">
        <v>255</v>
      </c>
      <c r="C26" s="15" t="s">
        <v>256</v>
      </c>
      <c r="D26" s="35" t="s">
        <v>89</v>
      </c>
      <c r="E26" s="8">
        <v>342</v>
      </c>
      <c r="F26" s="9">
        <v>340638.84</v>
      </c>
      <c r="G26" s="11">
        <f t="shared" si="0"/>
        <v>2.1142370165105331E-4</v>
      </c>
    </row>
    <row r="27" spans="1:7" x14ac:dyDescent="0.25">
      <c r="A27" s="15" t="s">
        <v>782</v>
      </c>
      <c r="B27" s="15" t="s">
        <v>285</v>
      </c>
      <c r="C27" s="15" t="s">
        <v>286</v>
      </c>
      <c r="D27" s="35" t="s">
        <v>780</v>
      </c>
      <c r="E27" s="8">
        <v>3000</v>
      </c>
      <c r="F27" s="9">
        <v>3145500</v>
      </c>
      <c r="G27" s="11">
        <f t="shared" si="0"/>
        <v>1.9523118783030969E-3</v>
      </c>
    </row>
    <row r="28" spans="1:7" ht="30" x14ac:dyDescent="0.25">
      <c r="A28" s="15" t="s">
        <v>389</v>
      </c>
      <c r="B28" s="15" t="s">
        <v>247</v>
      </c>
      <c r="C28" s="15" t="s">
        <v>248</v>
      </c>
      <c r="D28" s="57" t="s">
        <v>639</v>
      </c>
      <c r="E28" s="8">
        <v>2440</v>
      </c>
      <c r="F28" s="9">
        <v>2453102.7999999998</v>
      </c>
      <c r="G28" s="11">
        <f t="shared" si="0"/>
        <v>1.5225629423425801E-3</v>
      </c>
    </row>
    <row r="29" spans="1:7" x14ac:dyDescent="0.25">
      <c r="A29" s="15" t="s">
        <v>436</v>
      </c>
      <c r="B29" s="15" t="s">
        <v>285</v>
      </c>
      <c r="C29" s="15" t="s">
        <v>286</v>
      </c>
      <c r="D29" s="35" t="s">
        <v>154</v>
      </c>
      <c r="E29" s="8">
        <v>9220</v>
      </c>
      <c r="F29" s="9">
        <v>9367520</v>
      </c>
      <c r="G29" s="11">
        <f t="shared" si="0"/>
        <v>5.8141219412627017E-3</v>
      </c>
    </row>
    <row r="30" spans="1:7" x14ac:dyDescent="0.25">
      <c r="A30" s="15" t="s">
        <v>473</v>
      </c>
      <c r="B30" s="15" t="s">
        <v>529</v>
      </c>
      <c r="C30" s="15" t="s">
        <v>530</v>
      </c>
      <c r="D30" s="57" t="s">
        <v>499</v>
      </c>
      <c r="E30" s="8">
        <v>142</v>
      </c>
      <c r="F30" s="9">
        <v>118632.64</v>
      </c>
      <c r="G30" s="11">
        <f t="shared" si="0"/>
        <v>7.3631509212034694E-5</v>
      </c>
    </row>
    <row r="31" spans="1:7" x14ac:dyDescent="0.25">
      <c r="A31" s="46" t="s">
        <v>471</v>
      </c>
      <c r="B31" s="46" t="s">
        <v>175</v>
      </c>
      <c r="C31" s="46" t="s">
        <v>176</v>
      </c>
      <c r="D31" s="46" t="s">
        <v>497</v>
      </c>
      <c r="E31" s="8">
        <v>220</v>
      </c>
      <c r="F31" s="9">
        <v>204866.2</v>
      </c>
      <c r="G31" s="11">
        <f t="shared" si="0"/>
        <v>1.2715393919021393E-4</v>
      </c>
    </row>
    <row r="32" spans="1:7" x14ac:dyDescent="0.25">
      <c r="A32" s="57" t="s">
        <v>42</v>
      </c>
      <c r="B32" s="57" t="s">
        <v>173</v>
      </c>
      <c r="C32" s="57" t="s">
        <v>174</v>
      </c>
      <c r="D32" s="57" t="s">
        <v>137</v>
      </c>
      <c r="E32" s="8">
        <v>18850</v>
      </c>
      <c r="F32" s="9">
        <v>18982704</v>
      </c>
      <c r="G32" s="11">
        <f t="shared" si="0"/>
        <v>1.1781961055956672E-2</v>
      </c>
    </row>
    <row r="33" spans="1:7" x14ac:dyDescent="0.25">
      <c r="A33" s="15" t="s">
        <v>475</v>
      </c>
      <c r="B33" s="15" t="s">
        <v>533</v>
      </c>
      <c r="C33" s="15" t="s">
        <v>534</v>
      </c>
      <c r="D33" s="35" t="s">
        <v>501</v>
      </c>
      <c r="E33" s="8">
        <v>14717</v>
      </c>
      <c r="F33" s="9">
        <v>4502666.1500000004</v>
      </c>
      <c r="G33" s="11">
        <f t="shared" si="0"/>
        <v>2.7946617735426084E-3</v>
      </c>
    </row>
    <row r="34" spans="1:7" x14ac:dyDescent="0.25">
      <c r="A34" s="15" t="s">
        <v>474</v>
      </c>
      <c r="B34" s="15" t="s">
        <v>531</v>
      </c>
      <c r="C34" s="57" t="s">
        <v>532</v>
      </c>
      <c r="D34" s="46" t="s">
        <v>500</v>
      </c>
      <c r="E34" s="8">
        <v>463</v>
      </c>
      <c r="F34" s="9">
        <v>234084.52</v>
      </c>
      <c r="G34" s="11">
        <f t="shared" si="0"/>
        <v>1.4528882178441546E-4</v>
      </c>
    </row>
    <row r="35" spans="1:7" ht="30" x14ac:dyDescent="0.25">
      <c r="A35" s="15" t="s">
        <v>412</v>
      </c>
      <c r="B35" s="15" t="s">
        <v>265</v>
      </c>
      <c r="C35" s="15" t="s">
        <v>266</v>
      </c>
      <c r="D35" s="35" t="s">
        <v>112</v>
      </c>
      <c r="E35" s="8">
        <v>5446</v>
      </c>
      <c r="F35" s="9">
        <v>5610795.96</v>
      </c>
      <c r="G35" s="11">
        <f t="shared" si="0"/>
        <v>3.4824427275291776E-3</v>
      </c>
    </row>
    <row r="36" spans="1:7" x14ac:dyDescent="0.25">
      <c r="A36" s="15" t="s">
        <v>402</v>
      </c>
      <c r="B36" s="15" t="s">
        <v>257</v>
      </c>
      <c r="C36" s="57" t="s">
        <v>258</v>
      </c>
      <c r="D36" s="35" t="s">
        <v>90</v>
      </c>
      <c r="E36" s="8">
        <v>960</v>
      </c>
      <c r="F36" s="9">
        <v>977817.59999999998</v>
      </c>
      <c r="G36" s="11">
        <f t="shared" si="0"/>
        <v>6.0690030688088578E-4</v>
      </c>
    </row>
    <row r="37" spans="1:7" x14ac:dyDescent="0.25">
      <c r="A37" s="15" t="s">
        <v>30</v>
      </c>
      <c r="B37" s="15" t="s">
        <v>173</v>
      </c>
      <c r="C37" s="15" t="s">
        <v>174</v>
      </c>
      <c r="D37" s="54" t="s">
        <v>125</v>
      </c>
      <c r="E37" s="8">
        <v>13000</v>
      </c>
      <c r="F37" s="9">
        <v>13885820</v>
      </c>
      <c r="G37" s="11">
        <f t="shared" ref="G37:G68" si="1">F37/$F$235</f>
        <v>8.6184871486182507E-3</v>
      </c>
    </row>
    <row r="38" spans="1:7" x14ac:dyDescent="0.25">
      <c r="A38" s="15" t="s">
        <v>395</v>
      </c>
      <c r="B38" s="15" t="s">
        <v>249</v>
      </c>
      <c r="C38" s="15" t="s">
        <v>250</v>
      </c>
      <c r="D38" s="35" t="s">
        <v>67</v>
      </c>
      <c r="E38" s="8">
        <v>7000</v>
      </c>
      <c r="F38" s="9">
        <v>7339150</v>
      </c>
      <c r="G38" s="11">
        <f t="shared" si="1"/>
        <v>4.5551771488310843E-3</v>
      </c>
    </row>
    <row r="39" spans="1:7" ht="30" x14ac:dyDescent="0.25">
      <c r="A39" s="15" t="s">
        <v>710</v>
      </c>
      <c r="B39" s="15" t="s">
        <v>691</v>
      </c>
      <c r="C39" s="15" t="s">
        <v>282</v>
      </c>
      <c r="D39" s="35" t="s">
        <v>703</v>
      </c>
      <c r="E39" s="8">
        <v>2600</v>
      </c>
      <c r="F39" s="9">
        <v>2692118</v>
      </c>
      <c r="G39" s="11">
        <f t="shared" si="1"/>
        <v>1.6709120804939046E-3</v>
      </c>
    </row>
    <row r="40" spans="1:7" ht="30" x14ac:dyDescent="0.25">
      <c r="A40" s="15" t="s">
        <v>385</v>
      </c>
      <c r="B40" s="15" t="s">
        <v>247</v>
      </c>
      <c r="C40" s="54" t="s">
        <v>248</v>
      </c>
      <c r="D40" s="38" t="s">
        <v>74</v>
      </c>
      <c r="E40" s="8">
        <v>21849</v>
      </c>
      <c r="F40" s="9">
        <v>22828490.670000002</v>
      </c>
      <c r="G40" s="11">
        <f t="shared" si="1"/>
        <v>1.41689186135026E-2</v>
      </c>
    </row>
    <row r="41" spans="1:7" ht="30" x14ac:dyDescent="0.25">
      <c r="A41" s="15" t="s">
        <v>414</v>
      </c>
      <c r="B41" s="15" t="s">
        <v>265</v>
      </c>
      <c r="C41" s="15" t="s">
        <v>266</v>
      </c>
      <c r="D41" s="35" t="s">
        <v>113</v>
      </c>
      <c r="E41" s="8">
        <v>7098</v>
      </c>
      <c r="F41" s="9">
        <v>7431606</v>
      </c>
      <c r="G41" s="11">
        <f t="shared" si="1"/>
        <v>4.6125616495528744E-3</v>
      </c>
    </row>
    <row r="42" spans="1:7" x14ac:dyDescent="0.25">
      <c r="A42" s="15" t="s">
        <v>472</v>
      </c>
      <c r="B42" s="15" t="s">
        <v>527</v>
      </c>
      <c r="C42" s="15" t="s">
        <v>528</v>
      </c>
      <c r="D42" s="35" t="s">
        <v>498</v>
      </c>
      <c r="E42" s="8">
        <v>138</v>
      </c>
      <c r="F42" s="9">
        <v>105832.2</v>
      </c>
      <c r="G42" s="11">
        <f t="shared" si="1"/>
        <v>6.5686682933380712E-5</v>
      </c>
    </row>
    <row r="43" spans="1:7" x14ac:dyDescent="0.25">
      <c r="A43" s="15" t="s">
        <v>370</v>
      </c>
      <c r="B43" s="15" t="s">
        <v>229</v>
      </c>
      <c r="C43" s="55" t="s">
        <v>230</v>
      </c>
      <c r="D43" s="35" t="s">
        <v>82</v>
      </c>
      <c r="E43" s="8">
        <v>5500</v>
      </c>
      <c r="F43" s="9">
        <v>5680015</v>
      </c>
      <c r="G43" s="11">
        <f t="shared" si="1"/>
        <v>3.5254047857064905E-3</v>
      </c>
    </row>
    <row r="44" spans="1:7" x14ac:dyDescent="0.25">
      <c r="A44" s="15" t="s">
        <v>380</v>
      </c>
      <c r="B44" s="15" t="s">
        <v>243</v>
      </c>
      <c r="C44" s="15" t="s">
        <v>244</v>
      </c>
      <c r="D44" s="54" t="s">
        <v>51</v>
      </c>
      <c r="E44" s="8">
        <v>2990</v>
      </c>
      <c r="F44" s="9">
        <v>3082719.9</v>
      </c>
      <c r="G44" s="11">
        <f t="shared" si="1"/>
        <v>1.9133462655384946E-3</v>
      </c>
    </row>
    <row r="45" spans="1:7" ht="30" x14ac:dyDescent="0.25">
      <c r="A45" s="15" t="s">
        <v>354</v>
      </c>
      <c r="B45" s="15" t="s">
        <v>211</v>
      </c>
      <c r="C45" s="15" t="s">
        <v>212</v>
      </c>
      <c r="D45" s="39" t="s">
        <v>100</v>
      </c>
      <c r="E45" s="8">
        <v>4737</v>
      </c>
      <c r="F45" s="9">
        <v>4877604.01</v>
      </c>
      <c r="G45" s="11">
        <f t="shared" si="1"/>
        <v>3.0273737868007685E-3</v>
      </c>
    </row>
    <row r="46" spans="1:7" x14ac:dyDescent="0.25">
      <c r="A46" s="38" t="s">
        <v>399</v>
      </c>
      <c r="B46" s="38" t="s">
        <v>251</v>
      </c>
      <c r="C46" s="38" t="s">
        <v>252</v>
      </c>
      <c r="D46" s="38" t="s">
        <v>72</v>
      </c>
      <c r="E46" s="8">
        <v>19000</v>
      </c>
      <c r="F46" s="9">
        <v>13383790</v>
      </c>
      <c r="G46" s="11">
        <f t="shared" si="1"/>
        <v>8.3068930833616935E-3</v>
      </c>
    </row>
    <row r="47" spans="1:7" x14ac:dyDescent="0.25">
      <c r="A47" s="15" t="s">
        <v>407</v>
      </c>
      <c r="B47" s="15" t="s">
        <v>261</v>
      </c>
      <c r="C47" s="15" t="s">
        <v>262</v>
      </c>
      <c r="D47" s="38" t="s">
        <v>86</v>
      </c>
      <c r="E47" s="8">
        <v>4973</v>
      </c>
      <c r="F47" s="9">
        <v>5170825.9400000004</v>
      </c>
      <c r="G47" s="11">
        <f t="shared" si="1"/>
        <v>3.2093673194403998E-3</v>
      </c>
    </row>
    <row r="48" spans="1:7" x14ac:dyDescent="0.25">
      <c r="A48" s="15" t="s">
        <v>27</v>
      </c>
      <c r="B48" s="15" t="s">
        <v>173</v>
      </c>
      <c r="C48" s="15" t="s">
        <v>174</v>
      </c>
      <c r="D48" s="35" t="s">
        <v>123</v>
      </c>
      <c r="E48" s="8">
        <v>48125</v>
      </c>
      <c r="F48" s="9">
        <v>49106268.75</v>
      </c>
      <c r="G48" s="11">
        <f t="shared" si="1"/>
        <v>3.0478700295587084E-2</v>
      </c>
    </row>
    <row r="49" spans="1:7" x14ac:dyDescent="0.25">
      <c r="A49" s="15" t="s">
        <v>687</v>
      </c>
      <c r="B49" s="15" t="s">
        <v>285</v>
      </c>
      <c r="C49" s="15" t="s">
        <v>286</v>
      </c>
      <c r="D49" s="35" t="s">
        <v>684</v>
      </c>
      <c r="E49" s="8">
        <v>4000</v>
      </c>
      <c r="F49" s="9">
        <v>4175840</v>
      </c>
      <c r="G49" s="11">
        <f t="shared" si="1"/>
        <v>2.5918111695734237E-3</v>
      </c>
    </row>
    <row r="50" spans="1:7" x14ac:dyDescent="0.25">
      <c r="A50" s="15" t="s">
        <v>486</v>
      </c>
      <c r="B50" s="15" t="s">
        <v>257</v>
      </c>
      <c r="C50" s="15" t="s">
        <v>258</v>
      </c>
      <c r="D50" s="35" t="s">
        <v>512</v>
      </c>
      <c r="E50" s="8">
        <v>30000</v>
      </c>
      <c r="F50" s="9">
        <v>30951300</v>
      </c>
      <c r="G50" s="11">
        <f t="shared" si="1"/>
        <v>1.9210488201851103E-2</v>
      </c>
    </row>
    <row r="51" spans="1:7" x14ac:dyDescent="0.25">
      <c r="A51" s="15" t="s">
        <v>46</v>
      </c>
      <c r="B51" s="15" t="s">
        <v>175</v>
      </c>
      <c r="C51" s="40" t="s">
        <v>176</v>
      </c>
      <c r="D51" s="35" t="s">
        <v>87</v>
      </c>
      <c r="E51" s="8">
        <v>30000</v>
      </c>
      <c r="F51" s="9">
        <v>15027600</v>
      </c>
      <c r="G51" s="11">
        <f t="shared" si="1"/>
        <v>9.3271537060523359E-3</v>
      </c>
    </row>
    <row r="52" spans="1:7" x14ac:dyDescent="0.25">
      <c r="A52" s="15" t="s">
        <v>476</v>
      </c>
      <c r="B52" s="15" t="s">
        <v>535</v>
      </c>
      <c r="C52" s="15" t="s">
        <v>536</v>
      </c>
      <c r="D52" s="54" t="s">
        <v>502</v>
      </c>
      <c r="E52" s="8">
        <v>14650</v>
      </c>
      <c r="F52" s="9">
        <v>14860374</v>
      </c>
      <c r="G52" s="11">
        <f t="shared" si="1"/>
        <v>9.2233618427043414E-3</v>
      </c>
    </row>
    <row r="53" spans="1:7" ht="30" x14ac:dyDescent="0.25">
      <c r="A53" s="15" t="s">
        <v>390</v>
      </c>
      <c r="B53" s="15" t="s">
        <v>247</v>
      </c>
      <c r="C53" s="15" t="s">
        <v>248</v>
      </c>
      <c r="D53" s="35" t="s">
        <v>75</v>
      </c>
      <c r="E53" s="8">
        <v>6200</v>
      </c>
      <c r="F53" s="9">
        <v>6186174</v>
      </c>
      <c r="G53" s="11">
        <f t="shared" si="1"/>
        <v>3.8395615900333122E-3</v>
      </c>
    </row>
    <row r="54" spans="1:7" ht="30" x14ac:dyDescent="0.25">
      <c r="A54" s="15" t="s">
        <v>415</v>
      </c>
      <c r="B54" s="15" t="s">
        <v>265</v>
      </c>
      <c r="C54" s="46" t="s">
        <v>266</v>
      </c>
      <c r="D54" s="35" t="s">
        <v>114</v>
      </c>
      <c r="E54" s="8">
        <v>5410</v>
      </c>
      <c r="F54" s="9">
        <v>5442297.7000000002</v>
      </c>
      <c r="G54" s="11">
        <f t="shared" si="1"/>
        <v>3.377861212834724E-3</v>
      </c>
    </row>
    <row r="55" spans="1:7" x14ac:dyDescent="0.25">
      <c r="A55" s="15" t="s">
        <v>480</v>
      </c>
      <c r="B55" s="15" t="s">
        <v>219</v>
      </c>
      <c r="C55" s="15" t="s">
        <v>220</v>
      </c>
      <c r="D55" s="57" t="s">
        <v>506</v>
      </c>
      <c r="E55" s="8">
        <v>20000</v>
      </c>
      <c r="F55" s="9">
        <v>19749000</v>
      </c>
      <c r="G55" s="11">
        <f t="shared" si="1"/>
        <v>1.2257576628392263E-2</v>
      </c>
    </row>
    <row r="56" spans="1:7" x14ac:dyDescent="0.25">
      <c r="A56" s="15" t="s">
        <v>482</v>
      </c>
      <c r="B56" s="15" t="s">
        <v>219</v>
      </c>
      <c r="C56" s="60" t="s">
        <v>220</v>
      </c>
      <c r="D56" s="60" t="s">
        <v>508</v>
      </c>
      <c r="E56" s="8">
        <v>5500</v>
      </c>
      <c r="F56" s="9">
        <v>5433175</v>
      </c>
      <c r="G56" s="11">
        <f t="shared" si="1"/>
        <v>3.3721990428864819E-3</v>
      </c>
    </row>
    <row r="57" spans="1:7" ht="30" x14ac:dyDescent="0.25">
      <c r="A57" s="46" t="s">
        <v>416</v>
      </c>
      <c r="B57" s="46" t="s">
        <v>265</v>
      </c>
      <c r="C57" s="57" t="s">
        <v>266</v>
      </c>
      <c r="D57" s="46" t="s">
        <v>115</v>
      </c>
      <c r="E57" s="8">
        <v>12170</v>
      </c>
      <c r="F57" s="9">
        <v>12101848</v>
      </c>
      <c r="G57" s="11">
        <f t="shared" si="1"/>
        <v>7.5112324272193854E-3</v>
      </c>
    </row>
    <row r="58" spans="1:7" x14ac:dyDescent="0.25">
      <c r="A58" s="15" t="s">
        <v>398</v>
      </c>
      <c r="B58" s="15" t="s">
        <v>249</v>
      </c>
      <c r="C58" s="57" t="s">
        <v>250</v>
      </c>
      <c r="D58" s="55" t="s">
        <v>69</v>
      </c>
      <c r="E58" s="8">
        <v>30048</v>
      </c>
      <c r="F58" s="9">
        <v>29980091.52</v>
      </c>
      <c r="G58" s="11">
        <f t="shared" si="1"/>
        <v>1.860768996570019E-2</v>
      </c>
    </row>
    <row r="59" spans="1:7" x14ac:dyDescent="0.25">
      <c r="A59" s="15" t="s">
        <v>425</v>
      </c>
      <c r="B59" s="15" t="s">
        <v>271</v>
      </c>
      <c r="C59" s="15" t="s">
        <v>272</v>
      </c>
      <c r="D59" s="38" t="s">
        <v>138</v>
      </c>
      <c r="E59" s="8">
        <v>19998</v>
      </c>
      <c r="F59" s="9">
        <v>19734426.359999999</v>
      </c>
      <c r="G59" s="11">
        <f t="shared" si="1"/>
        <v>1.2248531233230249E-2</v>
      </c>
    </row>
    <row r="60" spans="1:7" x14ac:dyDescent="0.25">
      <c r="A60" s="15" t="s">
        <v>44</v>
      </c>
      <c r="B60" s="15" t="s">
        <v>173</v>
      </c>
      <c r="C60" s="57" t="s">
        <v>174</v>
      </c>
      <c r="D60" s="57" t="s">
        <v>94</v>
      </c>
      <c r="E60" s="8">
        <v>19949</v>
      </c>
      <c r="F60" s="9">
        <v>22961092.109999999</v>
      </c>
      <c r="G60" s="11">
        <f t="shared" si="1"/>
        <v>1.4251220112911944E-2</v>
      </c>
    </row>
    <row r="61" spans="1:7" x14ac:dyDescent="0.25">
      <c r="A61" s="15" t="s">
        <v>688</v>
      </c>
      <c r="B61" s="15" t="s">
        <v>301</v>
      </c>
      <c r="C61" s="48" t="s">
        <v>302</v>
      </c>
      <c r="D61" s="58" t="s">
        <v>685</v>
      </c>
      <c r="E61" s="8">
        <v>3000</v>
      </c>
      <c r="F61" s="9">
        <v>3055320</v>
      </c>
      <c r="G61" s="11">
        <f t="shared" si="1"/>
        <v>1.8963400184444502E-3</v>
      </c>
    </row>
    <row r="62" spans="1:7" ht="30" x14ac:dyDescent="0.25">
      <c r="A62" s="15" t="s">
        <v>356</v>
      </c>
      <c r="B62" s="15" t="s">
        <v>211</v>
      </c>
      <c r="C62" s="15" t="s">
        <v>212</v>
      </c>
      <c r="D62" s="35" t="s">
        <v>101</v>
      </c>
      <c r="E62" s="8">
        <v>630</v>
      </c>
      <c r="F62" s="9">
        <v>647607.81999999995</v>
      </c>
      <c r="G62" s="11">
        <f t="shared" si="1"/>
        <v>4.019495913107531E-4</v>
      </c>
    </row>
    <row r="63" spans="1:7" ht="30" x14ac:dyDescent="0.25">
      <c r="A63" s="15" t="s">
        <v>358</v>
      </c>
      <c r="B63" s="15" t="s">
        <v>211</v>
      </c>
      <c r="C63" s="55" t="s">
        <v>212</v>
      </c>
      <c r="D63" s="35" t="s">
        <v>102</v>
      </c>
      <c r="E63" s="8">
        <v>2000</v>
      </c>
      <c r="F63" s="9">
        <v>2016200</v>
      </c>
      <c r="G63" s="11">
        <f t="shared" si="1"/>
        <v>1.2513912602240356E-3</v>
      </c>
    </row>
    <row r="64" spans="1:7" x14ac:dyDescent="0.25">
      <c r="A64" s="15" t="s">
        <v>457</v>
      </c>
      <c r="B64" s="15" t="s">
        <v>301</v>
      </c>
      <c r="C64" s="15" t="s">
        <v>302</v>
      </c>
      <c r="D64" s="35" t="s">
        <v>143</v>
      </c>
      <c r="E64" s="8">
        <v>5</v>
      </c>
      <c r="F64" s="9">
        <v>5064.3500000000004</v>
      </c>
      <c r="G64" s="11">
        <f t="shared" si="1"/>
        <v>3.1432810875486535E-6</v>
      </c>
    </row>
    <row r="65" spans="1:7" ht="30" x14ac:dyDescent="0.25">
      <c r="A65" s="15" t="s">
        <v>336</v>
      </c>
      <c r="B65" s="15" t="s">
        <v>191</v>
      </c>
      <c r="C65" s="46" t="s">
        <v>192</v>
      </c>
      <c r="D65" s="35" t="s">
        <v>120</v>
      </c>
      <c r="E65" s="8">
        <v>4500</v>
      </c>
      <c r="F65" s="9">
        <v>4732110</v>
      </c>
      <c r="G65" s="11">
        <f t="shared" si="1"/>
        <v>2.9370702789498866E-3</v>
      </c>
    </row>
    <row r="66" spans="1:7" ht="30" x14ac:dyDescent="0.25">
      <c r="A66" s="15" t="s">
        <v>440</v>
      </c>
      <c r="B66" s="15" t="s">
        <v>289</v>
      </c>
      <c r="C66" s="55" t="s">
        <v>290</v>
      </c>
      <c r="D66" s="35" t="s">
        <v>158</v>
      </c>
      <c r="E66" s="8">
        <v>5735</v>
      </c>
      <c r="F66" s="9">
        <v>5939624.7999999998</v>
      </c>
      <c r="G66" s="11">
        <f t="shared" si="1"/>
        <v>3.686536337530967E-3</v>
      </c>
    </row>
    <row r="67" spans="1:7" x14ac:dyDescent="0.25">
      <c r="A67" s="15" t="s">
        <v>439</v>
      </c>
      <c r="B67" s="15" t="s">
        <v>287</v>
      </c>
      <c r="C67" s="55" t="s">
        <v>288</v>
      </c>
      <c r="D67" s="57" t="s">
        <v>155</v>
      </c>
      <c r="E67" s="8">
        <v>3000</v>
      </c>
      <c r="F67" s="9">
        <v>3112740</v>
      </c>
      <c r="G67" s="11">
        <f t="shared" si="1"/>
        <v>1.9319787874961635E-3</v>
      </c>
    </row>
    <row r="68" spans="1:7" x14ac:dyDescent="0.25">
      <c r="A68" s="15" t="s">
        <v>332</v>
      </c>
      <c r="B68" s="15" t="s">
        <v>187</v>
      </c>
      <c r="C68" s="55" t="s">
        <v>188</v>
      </c>
      <c r="D68" s="35" t="s">
        <v>106</v>
      </c>
      <c r="E68" s="8">
        <v>9996</v>
      </c>
      <c r="F68" s="9">
        <v>10349358.6</v>
      </c>
      <c r="G68" s="11">
        <f t="shared" si="1"/>
        <v>6.4235179550463546E-3</v>
      </c>
    </row>
    <row r="69" spans="1:7" x14ac:dyDescent="0.25">
      <c r="A69" s="15" t="s">
        <v>495</v>
      </c>
      <c r="B69" s="15" t="s">
        <v>301</v>
      </c>
      <c r="C69" s="15" t="s">
        <v>302</v>
      </c>
      <c r="D69" s="54" t="s">
        <v>521</v>
      </c>
      <c r="E69" s="8">
        <v>3500</v>
      </c>
      <c r="F69" s="9">
        <v>3555440</v>
      </c>
      <c r="G69" s="11">
        <f t="shared" ref="G69:G100" si="2">F69/$F$235</f>
        <v>2.206748607405488E-3</v>
      </c>
    </row>
    <row r="70" spans="1:7" ht="30" x14ac:dyDescent="0.25">
      <c r="A70" s="15" t="s">
        <v>359</v>
      </c>
      <c r="B70" s="15" t="s">
        <v>211</v>
      </c>
      <c r="C70" s="15" t="s">
        <v>212</v>
      </c>
      <c r="D70" s="46" t="s">
        <v>103</v>
      </c>
      <c r="E70" s="8">
        <v>5036</v>
      </c>
      <c r="F70" s="9">
        <v>5219763.6399999997</v>
      </c>
      <c r="G70" s="11">
        <f t="shared" si="2"/>
        <v>3.2397413944703895E-3</v>
      </c>
    </row>
    <row r="71" spans="1:7" x14ac:dyDescent="0.25">
      <c r="A71" s="15" t="s">
        <v>33</v>
      </c>
      <c r="B71" s="15" t="s">
        <v>173</v>
      </c>
      <c r="C71" s="15" t="s">
        <v>174</v>
      </c>
      <c r="D71" s="35" t="s">
        <v>128</v>
      </c>
      <c r="E71" s="8">
        <v>40000</v>
      </c>
      <c r="F71" s="9">
        <v>42814000</v>
      </c>
      <c r="G71" s="11">
        <f t="shared" si="2"/>
        <v>2.6573289066179874E-2</v>
      </c>
    </row>
    <row r="72" spans="1:7" ht="30" x14ac:dyDescent="0.25">
      <c r="A72" s="15" t="s">
        <v>765</v>
      </c>
      <c r="B72" s="15" t="s">
        <v>313</v>
      </c>
      <c r="C72" s="15" t="s">
        <v>314</v>
      </c>
      <c r="D72" s="35" t="s">
        <v>766</v>
      </c>
      <c r="E72" s="8">
        <v>5000</v>
      </c>
      <c r="F72" s="9">
        <v>5096972.75</v>
      </c>
      <c r="G72" s="11">
        <f t="shared" si="2"/>
        <v>3.1635289916427281E-3</v>
      </c>
    </row>
    <row r="73" spans="1:7" x14ac:dyDescent="0.25">
      <c r="A73" s="15" t="s">
        <v>488</v>
      </c>
      <c r="B73" s="15" t="s">
        <v>261</v>
      </c>
      <c r="C73" s="57" t="s">
        <v>262</v>
      </c>
      <c r="D73" s="57" t="s">
        <v>514</v>
      </c>
      <c r="E73" s="8">
        <v>180</v>
      </c>
      <c r="F73" s="9">
        <v>183099.6</v>
      </c>
      <c r="G73" s="11">
        <f t="shared" si="2"/>
        <v>1.1364410236609307E-4</v>
      </c>
    </row>
    <row r="74" spans="1:7" x14ac:dyDescent="0.25">
      <c r="A74" s="15" t="s">
        <v>487</v>
      </c>
      <c r="B74" s="15" t="s">
        <v>259</v>
      </c>
      <c r="C74" s="15" t="s">
        <v>260</v>
      </c>
      <c r="D74" s="55" t="s">
        <v>513</v>
      </c>
      <c r="E74" s="8">
        <v>10802</v>
      </c>
      <c r="F74" s="9">
        <v>11026897.640000001</v>
      </c>
      <c r="G74" s="11">
        <f t="shared" si="2"/>
        <v>6.8440449033236013E-3</v>
      </c>
    </row>
    <row r="75" spans="1:7" ht="30" x14ac:dyDescent="0.25">
      <c r="A75" s="15" t="s">
        <v>392</v>
      </c>
      <c r="B75" s="15" t="s">
        <v>247</v>
      </c>
      <c r="C75" s="15" t="s">
        <v>248</v>
      </c>
      <c r="D75" s="35" t="s">
        <v>76</v>
      </c>
      <c r="E75" s="8">
        <v>9000</v>
      </c>
      <c r="F75" s="9">
        <v>9182880</v>
      </c>
      <c r="G75" s="11">
        <f t="shared" si="2"/>
        <v>5.6995217615742949E-3</v>
      </c>
    </row>
    <row r="76" spans="1:7" x14ac:dyDescent="0.25">
      <c r="A76" s="15" t="s">
        <v>400</v>
      </c>
      <c r="B76" s="15" t="s">
        <v>253</v>
      </c>
      <c r="C76" s="15" t="s">
        <v>254</v>
      </c>
      <c r="D76" s="35" t="s">
        <v>81</v>
      </c>
      <c r="E76" s="8">
        <v>7000</v>
      </c>
      <c r="F76" s="9">
        <v>3561460</v>
      </c>
      <c r="G76" s="11">
        <f t="shared" si="2"/>
        <v>2.2104850300751384E-3</v>
      </c>
    </row>
    <row r="77" spans="1:7" ht="30" x14ac:dyDescent="0.25">
      <c r="A77" s="15" t="s">
        <v>378</v>
      </c>
      <c r="B77" s="15" t="s">
        <v>241</v>
      </c>
      <c r="C77" s="15" t="s">
        <v>242</v>
      </c>
      <c r="D77" s="35" t="s">
        <v>157</v>
      </c>
      <c r="E77" s="8">
        <v>19650</v>
      </c>
      <c r="F77" s="9">
        <v>19928440.5</v>
      </c>
      <c r="G77" s="11">
        <f t="shared" si="2"/>
        <v>1.2368949643683519E-2</v>
      </c>
    </row>
    <row r="78" spans="1:7" x14ac:dyDescent="0.25">
      <c r="A78" s="15" t="s">
        <v>333</v>
      </c>
      <c r="B78" s="15" t="s">
        <v>187</v>
      </c>
      <c r="C78" s="15" t="s">
        <v>188</v>
      </c>
      <c r="D78" s="35" t="s">
        <v>107</v>
      </c>
      <c r="E78" s="8">
        <v>47799</v>
      </c>
      <c r="F78" s="9">
        <v>48574777.770000003</v>
      </c>
      <c r="G78" s="11">
        <f t="shared" si="2"/>
        <v>3.0148820736386656E-2</v>
      </c>
    </row>
    <row r="79" spans="1:7" x14ac:dyDescent="0.25">
      <c r="A79" s="15" t="s">
        <v>767</v>
      </c>
      <c r="B79" s="15" t="s">
        <v>197</v>
      </c>
      <c r="C79" s="15" t="s">
        <v>198</v>
      </c>
      <c r="D79" s="35" t="s">
        <v>768</v>
      </c>
      <c r="E79" s="8">
        <v>3500</v>
      </c>
      <c r="F79" s="9">
        <v>3566675</v>
      </c>
      <c r="G79" s="11">
        <f t="shared" si="2"/>
        <v>2.2137218148296609E-3</v>
      </c>
    </row>
    <row r="80" spans="1:7" x14ac:dyDescent="0.25">
      <c r="A80" s="38" t="s">
        <v>374</v>
      </c>
      <c r="B80" s="38" t="s">
        <v>237</v>
      </c>
      <c r="C80" s="55" t="s">
        <v>238</v>
      </c>
      <c r="D80" s="38" t="s">
        <v>98</v>
      </c>
      <c r="E80" s="8">
        <v>15000</v>
      </c>
      <c r="F80" s="9">
        <v>15219000</v>
      </c>
      <c r="G80" s="11">
        <f t="shared" si="2"/>
        <v>9.4459496028913795E-3</v>
      </c>
    </row>
    <row r="81" spans="1:7" x14ac:dyDescent="0.25">
      <c r="A81" s="15" t="s">
        <v>34</v>
      </c>
      <c r="B81" s="15" t="s">
        <v>173</v>
      </c>
      <c r="C81" s="15" t="s">
        <v>174</v>
      </c>
      <c r="D81" s="35" t="s">
        <v>129</v>
      </c>
      <c r="E81" s="8">
        <v>73600</v>
      </c>
      <c r="F81" s="9">
        <v>75109536</v>
      </c>
      <c r="G81" s="11">
        <f t="shared" si="2"/>
        <v>4.6618101830117338E-2</v>
      </c>
    </row>
    <row r="82" spans="1:7" x14ac:dyDescent="0.25">
      <c r="A82" s="15" t="s">
        <v>342</v>
      </c>
      <c r="B82" s="15" t="s">
        <v>195</v>
      </c>
      <c r="C82" s="15" t="s">
        <v>196</v>
      </c>
      <c r="D82" s="39" t="s">
        <v>151</v>
      </c>
      <c r="E82" s="8">
        <v>23000</v>
      </c>
      <c r="F82" s="9">
        <v>23157550</v>
      </c>
      <c r="G82" s="11">
        <f t="shared" si="2"/>
        <v>1.4373155281321852E-2</v>
      </c>
    </row>
    <row r="83" spans="1:7" ht="30" x14ac:dyDescent="0.25">
      <c r="A83" s="46" t="s">
        <v>493</v>
      </c>
      <c r="B83" s="46" t="s">
        <v>617</v>
      </c>
      <c r="C83" s="46" t="s">
        <v>298</v>
      </c>
      <c r="D83" s="57" t="s">
        <v>519</v>
      </c>
      <c r="E83" s="8">
        <v>6750</v>
      </c>
      <c r="F83" s="9">
        <v>7181257.5</v>
      </c>
      <c r="G83" s="11">
        <f t="shared" si="2"/>
        <v>4.457178292291592E-3</v>
      </c>
    </row>
    <row r="84" spans="1:7" ht="30" x14ac:dyDescent="0.25">
      <c r="A84" s="15" t="s">
        <v>747</v>
      </c>
      <c r="B84" s="15" t="s">
        <v>183</v>
      </c>
      <c r="C84" s="15" t="s">
        <v>184</v>
      </c>
      <c r="D84" s="35" t="s">
        <v>743</v>
      </c>
      <c r="E84" s="8">
        <v>5912</v>
      </c>
      <c r="F84" s="9">
        <v>6173665.1200000001</v>
      </c>
      <c r="G84" s="11">
        <f t="shared" si="2"/>
        <v>3.8317977257801669E-3</v>
      </c>
    </row>
    <row r="85" spans="1:7" x14ac:dyDescent="0.25">
      <c r="A85" s="15" t="s">
        <v>35</v>
      </c>
      <c r="B85" s="15" t="s">
        <v>173</v>
      </c>
      <c r="C85" s="15" t="s">
        <v>174</v>
      </c>
      <c r="D85" s="35" t="s">
        <v>130</v>
      </c>
      <c r="E85" s="8">
        <v>10000</v>
      </c>
      <c r="F85" s="9">
        <v>10644300</v>
      </c>
      <c r="G85" s="11">
        <f t="shared" si="2"/>
        <v>6.6065787080660165E-3</v>
      </c>
    </row>
    <row r="86" spans="1:7" x14ac:dyDescent="0.25">
      <c r="A86" s="15" t="s">
        <v>776</v>
      </c>
      <c r="B86" s="15" t="s">
        <v>319</v>
      </c>
      <c r="C86" s="24">
        <v>1027700167110</v>
      </c>
      <c r="D86" s="55" t="s">
        <v>775</v>
      </c>
      <c r="E86" s="8">
        <v>6500</v>
      </c>
      <c r="F86" s="9">
        <v>6780410</v>
      </c>
      <c r="G86" s="11">
        <f t="shared" si="2"/>
        <v>4.2083849889572728E-3</v>
      </c>
    </row>
    <row r="87" spans="1:7" ht="30" x14ac:dyDescent="0.25">
      <c r="A87" s="15" t="s">
        <v>427</v>
      </c>
      <c r="B87" s="15" t="s">
        <v>273</v>
      </c>
      <c r="C87" s="15" t="s">
        <v>274</v>
      </c>
      <c r="D87" s="35" t="s">
        <v>140</v>
      </c>
      <c r="E87" s="8">
        <v>11500</v>
      </c>
      <c r="F87" s="9">
        <v>11983115</v>
      </c>
      <c r="G87" s="11">
        <f t="shared" si="2"/>
        <v>7.4375386277450379E-3</v>
      </c>
    </row>
    <row r="88" spans="1:7" x14ac:dyDescent="0.25">
      <c r="A88" s="15" t="s">
        <v>433</v>
      </c>
      <c r="B88" s="15" t="s">
        <v>279</v>
      </c>
      <c r="C88" s="57" t="s">
        <v>280</v>
      </c>
      <c r="D88" s="35" t="s">
        <v>147</v>
      </c>
      <c r="E88" s="8">
        <v>4545</v>
      </c>
      <c r="F88" s="9">
        <v>4532410.3499999996</v>
      </c>
      <c r="G88" s="11">
        <f t="shared" si="2"/>
        <v>2.8131230531390546E-3</v>
      </c>
    </row>
    <row r="89" spans="1:7" ht="30" x14ac:dyDescent="0.25">
      <c r="A89" s="15" t="s">
        <v>393</v>
      </c>
      <c r="B89" s="15" t="s">
        <v>247</v>
      </c>
      <c r="C89" s="57" t="s">
        <v>248</v>
      </c>
      <c r="D89" s="35" t="s">
        <v>77</v>
      </c>
      <c r="E89" s="8">
        <v>1973</v>
      </c>
      <c r="F89" s="9">
        <v>1997840.07</v>
      </c>
      <c r="G89" s="11">
        <f t="shared" si="2"/>
        <v>1.2399958351965955E-3</v>
      </c>
    </row>
    <row r="90" spans="1:7" x14ac:dyDescent="0.25">
      <c r="A90" s="15" t="s">
        <v>404</v>
      </c>
      <c r="B90" s="15" t="s">
        <v>257</v>
      </c>
      <c r="C90" s="57" t="s">
        <v>258</v>
      </c>
      <c r="D90" s="35" t="s">
        <v>91</v>
      </c>
      <c r="E90" s="8">
        <v>2000</v>
      </c>
      <c r="F90" s="9">
        <v>2020640</v>
      </c>
      <c r="G90" s="11">
        <f t="shared" si="2"/>
        <v>1.254147027109957E-3</v>
      </c>
    </row>
    <row r="91" spans="1:7" x14ac:dyDescent="0.25">
      <c r="A91" s="15" t="s">
        <v>456</v>
      </c>
      <c r="B91" s="15" t="s">
        <v>301</v>
      </c>
      <c r="C91" s="60" t="s">
        <v>302</v>
      </c>
      <c r="D91" s="55" t="s">
        <v>144</v>
      </c>
      <c r="E91" s="8">
        <v>1000</v>
      </c>
      <c r="F91" s="9">
        <v>1018980</v>
      </c>
      <c r="G91" s="11">
        <f t="shared" si="2"/>
        <v>6.3244850031896039E-4</v>
      </c>
    </row>
    <row r="92" spans="1:7" ht="30" x14ac:dyDescent="0.25">
      <c r="A92" s="15" t="s">
        <v>494</v>
      </c>
      <c r="B92" s="15" t="s">
        <v>543</v>
      </c>
      <c r="C92" s="55" t="s">
        <v>544</v>
      </c>
      <c r="D92" s="35" t="s">
        <v>520</v>
      </c>
      <c r="E92" s="8">
        <v>3500</v>
      </c>
      <c r="F92" s="9">
        <v>3479000</v>
      </c>
      <c r="G92" s="11">
        <f t="shared" si="2"/>
        <v>2.1593047288559768E-3</v>
      </c>
    </row>
    <row r="93" spans="1:7" ht="30" x14ac:dyDescent="0.25">
      <c r="A93" s="15" t="s">
        <v>675</v>
      </c>
      <c r="B93" s="15" t="s">
        <v>183</v>
      </c>
      <c r="C93" s="55" t="s">
        <v>184</v>
      </c>
      <c r="D93" s="35" t="s">
        <v>670</v>
      </c>
      <c r="E93" s="8">
        <v>4400</v>
      </c>
      <c r="F93" s="9">
        <v>4469168</v>
      </c>
      <c r="G93" s="11">
        <f t="shared" si="2"/>
        <v>2.7738705364908902E-3</v>
      </c>
    </row>
    <row r="94" spans="1:7" ht="30" x14ac:dyDescent="0.25">
      <c r="A94" s="15" t="s">
        <v>451</v>
      </c>
      <c r="B94" s="15" t="s">
        <v>617</v>
      </c>
      <c r="C94" s="55" t="s">
        <v>298</v>
      </c>
      <c r="D94" s="35" t="s">
        <v>52</v>
      </c>
      <c r="E94" s="8">
        <v>20548</v>
      </c>
      <c r="F94" s="9">
        <v>21291837.600000001</v>
      </c>
      <c r="G94" s="11">
        <f t="shared" si="2"/>
        <v>1.3215166891553174E-2</v>
      </c>
    </row>
    <row r="95" spans="1:7" ht="30" x14ac:dyDescent="0.25">
      <c r="A95" s="15" t="s">
        <v>428</v>
      </c>
      <c r="B95" s="15" t="s">
        <v>273</v>
      </c>
      <c r="C95" s="15" t="s">
        <v>274</v>
      </c>
      <c r="D95" s="46" t="s">
        <v>141</v>
      </c>
      <c r="E95" s="8">
        <v>23500</v>
      </c>
      <c r="F95" s="9">
        <v>23559925</v>
      </c>
      <c r="G95" s="11">
        <f t="shared" si="2"/>
        <v>1.4622896655358477E-2</v>
      </c>
    </row>
    <row r="96" spans="1:7" x14ac:dyDescent="0.25">
      <c r="A96" s="15" t="s">
        <v>455</v>
      </c>
      <c r="B96" s="15" t="s">
        <v>299</v>
      </c>
      <c r="C96" s="15" t="s">
        <v>300</v>
      </c>
      <c r="D96" s="35" t="s">
        <v>110</v>
      </c>
      <c r="E96" s="8">
        <v>15000</v>
      </c>
      <c r="F96" s="9">
        <v>15111271.5</v>
      </c>
      <c r="G96" s="11">
        <f t="shared" si="2"/>
        <v>9.3790859468170593E-3</v>
      </c>
    </row>
    <row r="97" spans="1:8" x14ac:dyDescent="0.25">
      <c r="A97" s="15" t="s">
        <v>484</v>
      </c>
      <c r="B97" s="15" t="s">
        <v>239</v>
      </c>
      <c r="C97" s="55" t="s">
        <v>240</v>
      </c>
      <c r="D97" s="35" t="s">
        <v>510</v>
      </c>
      <c r="E97" s="8">
        <v>39</v>
      </c>
      <c r="F97" s="9">
        <v>38670.06</v>
      </c>
      <c r="G97" s="11">
        <f t="shared" si="2"/>
        <v>2.4001277212746291E-5</v>
      </c>
    </row>
    <row r="98" spans="1:8" x14ac:dyDescent="0.25">
      <c r="A98" s="15" t="s">
        <v>343</v>
      </c>
      <c r="B98" s="15" t="s">
        <v>197</v>
      </c>
      <c r="C98" s="54" t="s">
        <v>198</v>
      </c>
      <c r="D98" s="35" t="s">
        <v>152</v>
      </c>
      <c r="E98" s="8">
        <v>3550</v>
      </c>
      <c r="F98" s="9">
        <v>3637223.5</v>
      </c>
      <c r="G98" s="11">
        <f t="shared" si="2"/>
        <v>2.2575090265754775E-3</v>
      </c>
    </row>
    <row r="99" spans="1:8" ht="30" x14ac:dyDescent="0.25">
      <c r="A99" s="15" t="s">
        <v>394</v>
      </c>
      <c r="B99" s="15" t="s">
        <v>247</v>
      </c>
      <c r="C99" s="15" t="s">
        <v>248</v>
      </c>
      <c r="D99" s="35" t="s">
        <v>653</v>
      </c>
      <c r="E99" s="8">
        <v>3000</v>
      </c>
      <c r="F99" s="9">
        <v>3014970</v>
      </c>
      <c r="G99" s="11">
        <f t="shared" si="2"/>
        <v>1.8712960558663133E-3</v>
      </c>
    </row>
    <row r="100" spans="1:8" x14ac:dyDescent="0.25">
      <c r="A100" s="15" t="s">
        <v>406</v>
      </c>
      <c r="B100" s="15" t="s">
        <v>259</v>
      </c>
      <c r="C100" s="15" t="s">
        <v>260</v>
      </c>
      <c r="D100" s="54" t="s">
        <v>85</v>
      </c>
      <c r="E100" s="8">
        <v>5494</v>
      </c>
      <c r="F100" s="9">
        <v>5633382.7800000003</v>
      </c>
      <c r="G100" s="11">
        <f t="shared" si="2"/>
        <v>3.4964616488386974E-3</v>
      </c>
    </row>
    <row r="101" spans="1:8" x14ac:dyDescent="0.25">
      <c r="A101" s="15" t="s">
        <v>772</v>
      </c>
      <c r="B101" s="15" t="s">
        <v>227</v>
      </c>
      <c r="C101" s="15" t="s">
        <v>228</v>
      </c>
      <c r="D101" s="35" t="s">
        <v>771</v>
      </c>
      <c r="E101" s="8">
        <v>12500</v>
      </c>
      <c r="F101" s="9">
        <v>12754625</v>
      </c>
      <c r="G101" s="11">
        <f t="shared" ref="G101:G132" si="3">F101/$F$235</f>
        <v>7.9163903642669332E-3</v>
      </c>
    </row>
    <row r="102" spans="1:8" x14ac:dyDescent="0.25">
      <c r="A102" s="15" t="s">
        <v>396</v>
      </c>
      <c r="B102" s="15" t="s">
        <v>249</v>
      </c>
      <c r="C102" s="15" t="s">
        <v>250</v>
      </c>
      <c r="D102" s="35" t="s">
        <v>70</v>
      </c>
      <c r="E102" s="8">
        <v>3500</v>
      </c>
      <c r="F102" s="9">
        <v>3463145</v>
      </c>
      <c r="G102" s="11">
        <f t="shared" si="3"/>
        <v>2.1494640342667234E-3</v>
      </c>
    </row>
    <row r="103" spans="1:8" ht="30" x14ac:dyDescent="0.25">
      <c r="A103" s="15" t="s">
        <v>340</v>
      </c>
      <c r="B103" s="15" t="s">
        <v>191</v>
      </c>
      <c r="C103" s="15" t="s">
        <v>192</v>
      </c>
      <c r="D103" s="35" t="s">
        <v>121</v>
      </c>
      <c r="E103" s="8">
        <v>5000</v>
      </c>
      <c r="F103" s="9">
        <v>5057300</v>
      </c>
      <c r="G103" s="11">
        <f t="shared" si="3"/>
        <v>3.1389053766149267E-3</v>
      </c>
    </row>
    <row r="104" spans="1:8" x14ac:dyDescent="0.25">
      <c r="A104" s="15" t="s">
        <v>727</v>
      </c>
      <c r="B104" s="15" t="s">
        <v>201</v>
      </c>
      <c r="C104" s="15" t="s">
        <v>202</v>
      </c>
      <c r="D104" s="35" t="s">
        <v>726</v>
      </c>
      <c r="E104" s="8">
        <v>1499</v>
      </c>
      <c r="F104" s="9">
        <v>1485824.73</v>
      </c>
      <c r="G104" s="11">
        <f t="shared" si="3"/>
        <v>9.2220418676060777E-4</v>
      </c>
    </row>
    <row r="105" spans="1:8" x14ac:dyDescent="0.25">
      <c r="A105" s="15" t="s">
        <v>38</v>
      </c>
      <c r="B105" s="15" t="s">
        <v>173</v>
      </c>
      <c r="C105" s="15" t="s">
        <v>174</v>
      </c>
      <c r="D105" s="35" t="s">
        <v>133</v>
      </c>
      <c r="E105" s="8">
        <v>22100</v>
      </c>
      <c r="F105" s="9">
        <v>21490703</v>
      </c>
      <c r="G105" s="11">
        <f t="shared" si="3"/>
        <v>1.3338596324903513E-2</v>
      </c>
    </row>
    <row r="106" spans="1:8" x14ac:dyDescent="0.25">
      <c r="A106" s="15" t="s">
        <v>350</v>
      </c>
      <c r="B106" s="15" t="s">
        <v>207</v>
      </c>
      <c r="C106" s="55" t="s">
        <v>208</v>
      </c>
      <c r="D106" s="35" t="s">
        <v>160</v>
      </c>
      <c r="E106" s="8">
        <v>2350</v>
      </c>
      <c r="F106" s="9">
        <v>2366097.5</v>
      </c>
      <c r="G106" s="11">
        <f t="shared" si="3"/>
        <v>1.4685615178741892E-3</v>
      </c>
    </row>
    <row r="107" spans="1:8" x14ac:dyDescent="0.25">
      <c r="A107" s="15" t="s">
        <v>485</v>
      </c>
      <c r="B107" s="15" t="s">
        <v>539</v>
      </c>
      <c r="C107" s="57" t="s">
        <v>540</v>
      </c>
      <c r="D107" s="35" t="s">
        <v>511</v>
      </c>
      <c r="E107" s="8">
        <v>2314</v>
      </c>
      <c r="F107" s="9">
        <v>2373631.7799999998</v>
      </c>
      <c r="G107" s="11">
        <f t="shared" si="3"/>
        <v>1.4732378060123106E-3</v>
      </c>
    </row>
    <row r="108" spans="1:8" x14ac:dyDescent="0.25">
      <c r="A108" s="15" t="s">
        <v>723</v>
      </c>
      <c r="B108" s="15" t="s">
        <v>173</v>
      </c>
      <c r="C108" s="15" t="s">
        <v>174</v>
      </c>
      <c r="D108" s="35" t="s">
        <v>720</v>
      </c>
      <c r="E108" s="8">
        <v>1900</v>
      </c>
      <c r="F108" s="9">
        <v>1908208</v>
      </c>
      <c r="G108" s="11">
        <f t="shared" si="3"/>
        <v>1.1843640580743908E-3</v>
      </c>
    </row>
    <row r="109" spans="1:8" x14ac:dyDescent="0.25">
      <c r="A109" s="48" t="s">
        <v>377</v>
      </c>
      <c r="B109" s="48" t="s">
        <v>239</v>
      </c>
      <c r="C109" s="48" t="s">
        <v>240</v>
      </c>
      <c r="D109" s="48" t="s">
        <v>150</v>
      </c>
      <c r="E109" s="8">
        <v>5000</v>
      </c>
      <c r="F109" s="9">
        <v>4806500</v>
      </c>
      <c r="G109" s="11">
        <f t="shared" si="3"/>
        <v>2.983241787653421E-3</v>
      </c>
      <c r="H109" s="41"/>
    </row>
    <row r="110" spans="1:8" x14ac:dyDescent="0.25">
      <c r="A110" s="38" t="s">
        <v>366</v>
      </c>
      <c r="B110" s="38" t="s">
        <v>221</v>
      </c>
      <c r="C110" s="39" t="s">
        <v>222</v>
      </c>
      <c r="D110" s="55" t="s">
        <v>71</v>
      </c>
      <c r="E110" s="8">
        <v>5000</v>
      </c>
      <c r="F110" s="9">
        <v>4982750</v>
      </c>
      <c r="G110" s="11">
        <f t="shared" si="3"/>
        <v>3.0926345609965846E-3</v>
      </c>
    </row>
    <row r="111" spans="1:8" ht="30" x14ac:dyDescent="0.25">
      <c r="A111" s="15" t="s">
        <v>689</v>
      </c>
      <c r="B111" s="15" t="s">
        <v>203</v>
      </c>
      <c r="C111" s="15" t="s">
        <v>204</v>
      </c>
      <c r="D111" s="59" t="s">
        <v>686</v>
      </c>
      <c r="E111" s="8">
        <v>4600</v>
      </c>
      <c r="F111" s="9">
        <v>4460022</v>
      </c>
      <c r="G111" s="11">
        <f t="shared" si="3"/>
        <v>2.7681939049731792E-3</v>
      </c>
    </row>
    <row r="112" spans="1:8" x14ac:dyDescent="0.25">
      <c r="A112" s="15" t="s">
        <v>736</v>
      </c>
      <c r="B112" s="15" t="s">
        <v>173</v>
      </c>
      <c r="C112" s="15" t="s">
        <v>174</v>
      </c>
      <c r="D112" s="35" t="s">
        <v>737</v>
      </c>
      <c r="E112" s="8">
        <v>1000</v>
      </c>
      <c r="F112" s="9">
        <v>992560</v>
      </c>
      <c r="G112" s="11">
        <f t="shared" si="3"/>
        <v>6.1605044601129293E-4</v>
      </c>
    </row>
    <row r="113" spans="1:7" x14ac:dyDescent="0.25">
      <c r="A113" s="15" t="s">
        <v>424</v>
      </c>
      <c r="B113" s="15" t="s">
        <v>271</v>
      </c>
      <c r="C113" s="15" t="s">
        <v>272</v>
      </c>
      <c r="D113" s="35" t="s">
        <v>139</v>
      </c>
      <c r="E113" s="8">
        <v>950</v>
      </c>
      <c r="F113" s="9">
        <v>925138.5</v>
      </c>
      <c r="G113" s="11">
        <f t="shared" si="3"/>
        <v>5.7420406378175476E-4</v>
      </c>
    </row>
    <row r="114" spans="1:7" ht="30" x14ac:dyDescent="0.25">
      <c r="A114" s="15" t="s">
        <v>326</v>
      </c>
      <c r="B114" s="15" t="s">
        <v>183</v>
      </c>
      <c r="C114" s="15" t="s">
        <v>184</v>
      </c>
      <c r="D114" s="35" t="s">
        <v>652</v>
      </c>
      <c r="E114" s="8">
        <v>3200</v>
      </c>
      <c r="F114" s="9">
        <v>3308960</v>
      </c>
      <c r="G114" s="11">
        <f t="shared" si="3"/>
        <v>2.0537663051437977E-3</v>
      </c>
    </row>
    <row r="115" spans="1:7" ht="30" x14ac:dyDescent="0.25">
      <c r="A115" s="15" t="s">
        <v>434</v>
      </c>
      <c r="B115" s="15" t="s">
        <v>691</v>
      </c>
      <c r="C115" s="40" t="s">
        <v>282</v>
      </c>
      <c r="D115" s="35" t="s">
        <v>648</v>
      </c>
      <c r="E115" s="8">
        <v>16300</v>
      </c>
      <c r="F115" s="9">
        <v>16903589</v>
      </c>
      <c r="G115" s="11">
        <f t="shared" si="3"/>
        <v>1.0491520454825487E-2</v>
      </c>
    </row>
    <row r="116" spans="1:7" ht="30" x14ac:dyDescent="0.25">
      <c r="A116" s="15" t="s">
        <v>360</v>
      </c>
      <c r="B116" s="15" t="s">
        <v>211</v>
      </c>
      <c r="C116" s="15" t="s">
        <v>212</v>
      </c>
      <c r="D116" s="60" t="s">
        <v>104</v>
      </c>
      <c r="E116" s="8">
        <v>13000</v>
      </c>
      <c r="F116" s="9">
        <v>13253760</v>
      </c>
      <c r="G116" s="11">
        <f t="shared" si="3"/>
        <v>8.2261875950336849E-3</v>
      </c>
    </row>
    <row r="117" spans="1:7" x14ac:dyDescent="0.25">
      <c r="A117" s="15" t="s">
        <v>491</v>
      </c>
      <c r="B117" s="15" t="s">
        <v>541</v>
      </c>
      <c r="C117" s="15" t="s">
        <v>542</v>
      </c>
      <c r="D117" s="35" t="s">
        <v>517</v>
      </c>
      <c r="E117" s="8">
        <v>11990</v>
      </c>
      <c r="F117" s="9">
        <v>11735431.68</v>
      </c>
      <c r="G117" s="11">
        <f t="shared" si="3"/>
        <v>7.283809463003805E-3</v>
      </c>
    </row>
    <row r="118" spans="1:7" x14ac:dyDescent="0.25">
      <c r="A118" s="15" t="s">
        <v>405</v>
      </c>
      <c r="B118" s="15" t="s">
        <v>259</v>
      </c>
      <c r="C118" s="15" t="s">
        <v>260</v>
      </c>
      <c r="D118" s="57" t="s">
        <v>84</v>
      </c>
      <c r="E118" s="8">
        <v>3000</v>
      </c>
      <c r="F118" s="9">
        <v>2974320</v>
      </c>
      <c r="G118" s="11">
        <f t="shared" si="3"/>
        <v>1.8460658928229113E-3</v>
      </c>
    </row>
    <row r="119" spans="1:7" x14ac:dyDescent="0.25">
      <c r="A119" s="15" t="s">
        <v>481</v>
      </c>
      <c r="B119" s="15" t="s">
        <v>219</v>
      </c>
      <c r="C119" s="15" t="s">
        <v>220</v>
      </c>
      <c r="D119" s="35" t="s">
        <v>507</v>
      </c>
      <c r="E119" s="8">
        <v>3000</v>
      </c>
      <c r="F119" s="9">
        <v>2867100</v>
      </c>
      <c r="G119" s="11">
        <f t="shared" si="3"/>
        <v>1.7795178465372149E-3</v>
      </c>
    </row>
    <row r="120" spans="1:7" x14ac:dyDescent="0.25">
      <c r="A120" s="15" t="s">
        <v>365</v>
      </c>
      <c r="B120" s="15" t="s">
        <v>219</v>
      </c>
      <c r="C120" s="60" t="s">
        <v>220</v>
      </c>
      <c r="D120" s="60" t="s">
        <v>65</v>
      </c>
      <c r="E120" s="8">
        <v>1000</v>
      </c>
      <c r="F120" s="9">
        <v>938260</v>
      </c>
      <c r="G120" s="11">
        <f t="shared" si="3"/>
        <v>5.8234816179833537E-4</v>
      </c>
    </row>
    <row r="121" spans="1:7" x14ac:dyDescent="0.25">
      <c r="A121" s="46" t="s">
        <v>334</v>
      </c>
      <c r="B121" s="46" t="s">
        <v>189</v>
      </c>
      <c r="C121" s="46" t="s">
        <v>190</v>
      </c>
      <c r="D121" s="55" t="s">
        <v>109</v>
      </c>
      <c r="E121" s="8">
        <v>23500</v>
      </c>
      <c r="F121" s="9">
        <v>23259360</v>
      </c>
      <c r="G121" s="11">
        <f t="shared" si="3"/>
        <v>1.4436345512550602E-2</v>
      </c>
    </row>
    <row r="122" spans="1:7" x14ac:dyDescent="0.25">
      <c r="A122" s="15" t="s">
        <v>483</v>
      </c>
      <c r="B122" s="15" t="s">
        <v>237</v>
      </c>
      <c r="C122" s="57" t="s">
        <v>238</v>
      </c>
      <c r="D122" s="54" t="s">
        <v>509</v>
      </c>
      <c r="E122" s="8">
        <v>20109</v>
      </c>
      <c r="F122" s="9">
        <v>20481217.59</v>
      </c>
      <c r="G122" s="11">
        <f t="shared" si="3"/>
        <v>1.271204081483622E-2</v>
      </c>
    </row>
    <row r="123" spans="1:7" ht="30" x14ac:dyDescent="0.25">
      <c r="A123" s="15" t="s">
        <v>408</v>
      </c>
      <c r="B123" s="15" t="s">
        <v>263</v>
      </c>
      <c r="C123" s="15" t="s">
        <v>264</v>
      </c>
      <c r="D123" s="57" t="s">
        <v>145</v>
      </c>
      <c r="E123" s="8">
        <v>3250</v>
      </c>
      <c r="F123" s="9">
        <v>3054867.08</v>
      </c>
      <c r="G123" s="11">
        <f t="shared" si="3"/>
        <v>1.8960589053953576E-3</v>
      </c>
    </row>
    <row r="124" spans="1:7" x14ac:dyDescent="0.25">
      <c r="A124" s="15" t="s">
        <v>477</v>
      </c>
      <c r="B124" s="15" t="s">
        <v>537</v>
      </c>
      <c r="C124" s="15" t="s">
        <v>538</v>
      </c>
      <c r="D124" s="48" t="s">
        <v>503</v>
      </c>
      <c r="E124" s="8">
        <v>15000</v>
      </c>
      <c r="F124" s="9">
        <v>15047100</v>
      </c>
      <c r="G124" s="11">
        <f t="shared" si="3"/>
        <v>9.3392567362945572E-3</v>
      </c>
    </row>
    <row r="125" spans="1:7" x14ac:dyDescent="0.25">
      <c r="A125" s="38" t="s">
        <v>45</v>
      </c>
      <c r="B125" s="38" t="s">
        <v>173</v>
      </c>
      <c r="C125" s="38" t="s">
        <v>174</v>
      </c>
      <c r="D125" s="26" t="s">
        <v>95</v>
      </c>
      <c r="E125" s="8">
        <v>31000</v>
      </c>
      <c r="F125" s="9">
        <v>32173538.940000001</v>
      </c>
      <c r="G125" s="11">
        <f t="shared" si="3"/>
        <v>1.9969093066160938E-2</v>
      </c>
    </row>
    <row r="126" spans="1:7" x14ac:dyDescent="0.25">
      <c r="A126" s="15" t="s">
        <v>778</v>
      </c>
      <c r="B126" s="15" t="s">
        <v>301</v>
      </c>
      <c r="C126" s="54" t="s">
        <v>302</v>
      </c>
      <c r="D126" s="35" t="s">
        <v>777</v>
      </c>
      <c r="E126" s="8">
        <v>1000</v>
      </c>
      <c r="F126" s="9">
        <v>985080</v>
      </c>
      <c r="G126" s="11">
        <f t="shared" si="3"/>
        <v>6.1140784774401996E-4</v>
      </c>
    </row>
    <row r="127" spans="1:7" x14ac:dyDescent="0.25">
      <c r="A127" s="15" t="s">
        <v>470</v>
      </c>
      <c r="B127" s="15" t="s">
        <v>525</v>
      </c>
      <c r="C127" s="15" t="s">
        <v>526</v>
      </c>
      <c r="D127" s="35" t="s">
        <v>496</v>
      </c>
      <c r="E127" s="8">
        <v>28800</v>
      </c>
      <c r="F127" s="9">
        <v>28040256</v>
      </c>
      <c r="G127" s="11">
        <f t="shared" si="3"/>
        <v>1.7403695711161876E-2</v>
      </c>
    </row>
    <row r="128" spans="1:7" ht="30" x14ac:dyDescent="0.25">
      <c r="A128" s="15" t="s">
        <v>447</v>
      </c>
      <c r="B128" s="15" t="s">
        <v>293</v>
      </c>
      <c r="C128" s="15" t="s">
        <v>294</v>
      </c>
      <c r="D128" s="35" t="s">
        <v>163</v>
      </c>
      <c r="E128" s="8">
        <v>9800</v>
      </c>
      <c r="F128" s="9">
        <v>10157700</v>
      </c>
      <c r="G128" s="11">
        <f t="shared" si="3"/>
        <v>6.3045615534062524E-3</v>
      </c>
    </row>
    <row r="129" spans="1:7" x14ac:dyDescent="0.25">
      <c r="A129" s="48" t="s">
        <v>454</v>
      </c>
      <c r="B129" s="48" t="s">
        <v>299</v>
      </c>
      <c r="C129" s="48" t="s">
        <v>300</v>
      </c>
      <c r="D129" s="48" t="s">
        <v>111</v>
      </c>
      <c r="E129" s="8">
        <v>1500</v>
      </c>
      <c r="F129" s="9">
        <v>1496130</v>
      </c>
      <c r="G129" s="11">
        <f t="shared" si="3"/>
        <v>9.2860034032287797E-4</v>
      </c>
    </row>
    <row r="130" spans="1:7" ht="30" x14ac:dyDescent="0.25">
      <c r="A130" s="15" t="s">
        <v>363</v>
      </c>
      <c r="B130" s="15" t="s">
        <v>217</v>
      </c>
      <c r="C130" s="15" t="s">
        <v>218</v>
      </c>
      <c r="D130" s="35" t="s">
        <v>58</v>
      </c>
      <c r="E130" s="8">
        <v>2500</v>
      </c>
      <c r="F130" s="9">
        <v>2375950</v>
      </c>
      <c r="G130" s="11">
        <f t="shared" si="3"/>
        <v>1.4746766514875992E-3</v>
      </c>
    </row>
    <row r="131" spans="1:7" ht="30" x14ac:dyDescent="0.25">
      <c r="A131" s="15" t="s">
        <v>565</v>
      </c>
      <c r="B131" s="15" t="s">
        <v>313</v>
      </c>
      <c r="C131" s="15" t="s">
        <v>314</v>
      </c>
      <c r="D131" s="57" t="s">
        <v>50</v>
      </c>
      <c r="E131" s="8">
        <v>6555</v>
      </c>
      <c r="F131" s="9">
        <v>6455298.4500000002</v>
      </c>
      <c r="G131" s="11">
        <f t="shared" si="3"/>
        <v>4.0065985827138998E-3</v>
      </c>
    </row>
    <row r="132" spans="1:7" ht="30" x14ac:dyDescent="0.25">
      <c r="A132" s="15" t="s">
        <v>677</v>
      </c>
      <c r="B132" s="15" t="s">
        <v>211</v>
      </c>
      <c r="C132" s="15" t="s">
        <v>212</v>
      </c>
      <c r="D132" s="35" t="s">
        <v>672</v>
      </c>
      <c r="E132" s="8">
        <v>9900</v>
      </c>
      <c r="F132" s="9">
        <v>9662598</v>
      </c>
      <c r="G132" s="11">
        <f t="shared" si="3"/>
        <v>5.9972674775608803E-3</v>
      </c>
    </row>
    <row r="133" spans="1:7" ht="30" x14ac:dyDescent="0.25">
      <c r="A133" s="15" t="s">
        <v>692</v>
      </c>
      <c r="B133" s="15" t="s">
        <v>691</v>
      </c>
      <c r="C133" s="40" t="s">
        <v>282</v>
      </c>
      <c r="D133" s="35" t="s">
        <v>690</v>
      </c>
      <c r="E133" s="8">
        <v>3800</v>
      </c>
      <c r="F133" s="9">
        <v>3763672</v>
      </c>
      <c r="G133" s="11">
        <f t="shared" ref="G133:G164" si="4">F133/$F$235</f>
        <v>2.3359915916823315E-3</v>
      </c>
    </row>
    <row r="134" spans="1:7" x14ac:dyDescent="0.25">
      <c r="A134" s="50" t="s">
        <v>724</v>
      </c>
      <c r="B134" s="50" t="s">
        <v>187</v>
      </c>
      <c r="C134" s="40" t="s">
        <v>188</v>
      </c>
      <c r="D134" s="50" t="s">
        <v>721</v>
      </c>
      <c r="E134" s="8">
        <v>3000</v>
      </c>
      <c r="F134" s="9">
        <v>3084813.57</v>
      </c>
      <c r="G134" s="11">
        <f t="shared" si="4"/>
        <v>1.9146457399655324E-3</v>
      </c>
    </row>
    <row r="135" spans="1:7" x14ac:dyDescent="0.25">
      <c r="A135" s="50" t="s">
        <v>714</v>
      </c>
      <c r="B135" s="50" t="s">
        <v>713</v>
      </c>
      <c r="C135" s="40" t="s">
        <v>718</v>
      </c>
      <c r="D135" s="50" t="s">
        <v>707</v>
      </c>
      <c r="E135" s="8">
        <v>4000</v>
      </c>
      <c r="F135" s="9">
        <v>4059600</v>
      </c>
      <c r="G135" s="11">
        <f t="shared" si="4"/>
        <v>2.5196646959654277E-3</v>
      </c>
    </row>
    <row r="136" spans="1:7" x14ac:dyDescent="0.25">
      <c r="A136" s="15" t="s">
        <v>732</v>
      </c>
      <c r="B136" s="15" t="s">
        <v>259</v>
      </c>
      <c r="C136" s="15" t="s">
        <v>260</v>
      </c>
      <c r="D136" s="57" t="s">
        <v>733</v>
      </c>
      <c r="E136" s="8">
        <v>3000</v>
      </c>
      <c r="F136" s="9">
        <v>3017940</v>
      </c>
      <c r="G136" s="11">
        <f t="shared" si="4"/>
        <v>1.8731394404724363E-3</v>
      </c>
    </row>
    <row r="137" spans="1:7" x14ac:dyDescent="0.25">
      <c r="A137" s="15" t="s">
        <v>734</v>
      </c>
      <c r="B137" s="15" t="s">
        <v>680</v>
      </c>
      <c r="C137" s="40" t="s">
        <v>682</v>
      </c>
      <c r="D137" s="35" t="s">
        <v>735</v>
      </c>
      <c r="E137" s="8">
        <v>5000</v>
      </c>
      <c r="F137" s="9">
        <v>5103550</v>
      </c>
      <c r="G137" s="11">
        <f t="shared" si="4"/>
        <v>3.1676112816766081E-3</v>
      </c>
    </row>
    <row r="138" spans="1:7" x14ac:dyDescent="0.25">
      <c r="A138" s="15" t="s">
        <v>799</v>
      </c>
      <c r="B138" s="15" t="s">
        <v>173</v>
      </c>
      <c r="C138" s="60" t="s">
        <v>174</v>
      </c>
      <c r="D138" s="35" t="s">
        <v>803</v>
      </c>
      <c r="E138" s="8">
        <v>10000</v>
      </c>
      <c r="F138" s="9">
        <v>9921700</v>
      </c>
      <c r="G138" s="11">
        <f t="shared" si="4"/>
        <v>6.1580838540644849E-3</v>
      </c>
    </row>
    <row r="139" spans="1:7" x14ac:dyDescent="0.25">
      <c r="A139" s="38" t="s">
        <v>758</v>
      </c>
      <c r="B139" s="15" t="s">
        <v>237</v>
      </c>
      <c r="C139" s="60" t="s">
        <v>238</v>
      </c>
      <c r="D139" s="35" t="s">
        <v>756</v>
      </c>
      <c r="E139" s="8">
        <v>550</v>
      </c>
      <c r="F139" s="9">
        <v>560494</v>
      </c>
      <c r="G139" s="11">
        <f t="shared" si="4"/>
        <v>3.4788081192739344E-4</v>
      </c>
    </row>
    <row r="140" spans="1:7" x14ac:dyDescent="0.25">
      <c r="A140" s="15" t="s">
        <v>761</v>
      </c>
      <c r="B140" s="15" t="s">
        <v>759</v>
      </c>
      <c r="C140" s="40" t="s">
        <v>760</v>
      </c>
      <c r="D140" s="35" t="s">
        <v>757</v>
      </c>
      <c r="E140" s="8">
        <v>4000</v>
      </c>
      <c r="F140" s="9">
        <v>4091497.64</v>
      </c>
      <c r="G140" s="11">
        <f t="shared" si="4"/>
        <v>2.5394625473282749E-3</v>
      </c>
    </row>
    <row r="141" spans="1:7" x14ac:dyDescent="0.25">
      <c r="A141" s="15" t="s">
        <v>753</v>
      </c>
      <c r="B141" s="15" t="s">
        <v>752</v>
      </c>
      <c r="C141" s="40" t="s">
        <v>754</v>
      </c>
      <c r="D141" s="39" t="s">
        <v>744</v>
      </c>
      <c r="E141" s="8">
        <v>7033</v>
      </c>
      <c r="F141" s="9">
        <v>7152982.9800000004</v>
      </c>
      <c r="G141" s="11">
        <f t="shared" si="4"/>
        <v>4.4396291963611145E-3</v>
      </c>
    </row>
    <row r="142" spans="1:7" ht="30" x14ac:dyDescent="0.25">
      <c r="A142" s="38" t="s">
        <v>750</v>
      </c>
      <c r="B142" s="38" t="s">
        <v>749</v>
      </c>
      <c r="C142" s="60" t="s">
        <v>751</v>
      </c>
      <c r="D142" s="38" t="s">
        <v>746</v>
      </c>
      <c r="E142" s="8">
        <v>8000</v>
      </c>
      <c r="F142" s="9">
        <v>8116560</v>
      </c>
      <c r="G142" s="11">
        <f t="shared" si="4"/>
        <v>5.0376908278365233E-3</v>
      </c>
    </row>
    <row r="143" spans="1:7" ht="30" x14ac:dyDescent="0.25">
      <c r="A143" s="39" t="s">
        <v>773</v>
      </c>
      <c r="B143" s="39" t="s">
        <v>191</v>
      </c>
      <c r="C143" s="57" t="s">
        <v>192</v>
      </c>
      <c r="D143" s="39" t="s">
        <v>774</v>
      </c>
      <c r="E143" s="8">
        <v>6250</v>
      </c>
      <c r="F143" s="9">
        <v>6291625</v>
      </c>
      <c r="G143" s="11">
        <f t="shared" si="4"/>
        <v>3.9050116742421629E-3</v>
      </c>
    </row>
    <row r="144" spans="1:7" x14ac:dyDescent="0.25">
      <c r="A144" s="38" t="s">
        <v>793</v>
      </c>
      <c r="B144" s="38" t="s">
        <v>227</v>
      </c>
      <c r="C144" s="60" t="s">
        <v>228</v>
      </c>
      <c r="D144" s="38" t="s">
        <v>794</v>
      </c>
      <c r="E144" s="8">
        <v>8000</v>
      </c>
      <c r="F144" s="9">
        <v>7968684.4000000004</v>
      </c>
      <c r="G144" s="11">
        <f t="shared" si="4"/>
        <v>4.9459091427654072E-3</v>
      </c>
    </row>
    <row r="145" spans="1:7" ht="30" x14ac:dyDescent="0.25">
      <c r="A145" s="50" t="s">
        <v>807</v>
      </c>
      <c r="B145" s="50" t="s">
        <v>191</v>
      </c>
      <c r="C145" s="60" t="s">
        <v>192</v>
      </c>
      <c r="D145" s="50" t="s">
        <v>805</v>
      </c>
      <c r="E145" s="8">
        <v>2500</v>
      </c>
      <c r="F145" s="9">
        <v>2506725</v>
      </c>
      <c r="G145" s="11">
        <f t="shared" si="4"/>
        <v>1.5558445376376827E-3</v>
      </c>
    </row>
    <row r="146" spans="1:7" x14ac:dyDescent="0.25">
      <c r="A146" s="46" t="s">
        <v>795</v>
      </c>
      <c r="B146" s="46" t="s">
        <v>680</v>
      </c>
      <c r="C146" s="40" t="s">
        <v>682</v>
      </c>
      <c r="D146" s="46" t="s">
        <v>796</v>
      </c>
      <c r="E146" s="8">
        <v>20000</v>
      </c>
      <c r="F146" s="9">
        <v>20021400</v>
      </c>
      <c r="G146" s="11">
        <f t="shared" si="4"/>
        <v>1.2426646650852845E-2</v>
      </c>
    </row>
    <row r="147" spans="1:7" x14ac:dyDescent="0.25">
      <c r="A147" s="46" t="s">
        <v>809</v>
      </c>
      <c r="B147" s="46" t="s">
        <v>808</v>
      </c>
      <c r="C147" s="40" t="s">
        <v>810</v>
      </c>
      <c r="D147" s="46" t="s">
        <v>806</v>
      </c>
      <c r="E147" s="8">
        <v>2000</v>
      </c>
      <c r="F147" s="9">
        <v>1998100</v>
      </c>
      <c r="G147" s="11">
        <f t="shared" si="4"/>
        <v>1.240157165486383E-3</v>
      </c>
    </row>
    <row r="148" spans="1:7" ht="16.5" customHeight="1" x14ac:dyDescent="0.25">
      <c r="A148" s="15" t="s">
        <v>317</v>
      </c>
      <c r="B148" s="15"/>
      <c r="C148" s="15"/>
      <c r="D148" s="15"/>
      <c r="E148" s="8"/>
      <c r="F148" s="9">
        <f>SUM(F5:F147)</f>
        <v>1335949193.3</v>
      </c>
      <c r="G148" s="11">
        <f t="shared" si="4"/>
        <v>0.82918120454268962</v>
      </c>
    </row>
    <row r="149" spans="1:7" ht="16.5" customHeight="1" x14ac:dyDescent="0.25">
      <c r="A149" s="26"/>
      <c r="B149" s="26"/>
      <c r="C149" s="26"/>
      <c r="D149" s="26"/>
      <c r="E149" s="27"/>
      <c r="F149" s="28"/>
      <c r="G149" s="29"/>
    </row>
    <row r="150" spans="1:7" ht="16.5" customHeight="1" x14ac:dyDescent="0.25">
      <c r="A150" s="30" t="s">
        <v>570</v>
      </c>
      <c r="B150" s="26"/>
      <c r="C150" s="26"/>
      <c r="D150" s="26"/>
      <c r="E150" s="27"/>
      <c r="F150" s="28"/>
      <c r="G150" s="29"/>
    </row>
    <row r="151" spans="1:7" ht="45" x14ac:dyDescent="0.25">
      <c r="A151" s="17" t="s">
        <v>0</v>
      </c>
      <c r="B151" s="17" t="s">
        <v>20</v>
      </c>
      <c r="C151" s="17" t="s">
        <v>1</v>
      </c>
      <c r="D151" s="17" t="s">
        <v>22</v>
      </c>
      <c r="E151" s="17" t="s">
        <v>10</v>
      </c>
      <c r="F151" s="17" t="s">
        <v>6</v>
      </c>
      <c r="G151" s="17" t="s">
        <v>568</v>
      </c>
    </row>
    <row r="152" spans="1:7" ht="30" x14ac:dyDescent="0.25">
      <c r="A152" s="17" t="s">
        <v>458</v>
      </c>
      <c r="B152" s="17" t="s">
        <v>303</v>
      </c>
      <c r="C152" s="17" t="s">
        <v>304</v>
      </c>
      <c r="D152" s="17" t="s">
        <v>164</v>
      </c>
      <c r="E152" s="8">
        <v>27005</v>
      </c>
      <c r="F152" s="9">
        <v>3603547.2</v>
      </c>
      <c r="G152" s="11">
        <f t="shared" ref="G152:G170" si="5">F152/$F$235</f>
        <v>2.2366072174808032E-3</v>
      </c>
    </row>
    <row r="153" spans="1:7" ht="30" x14ac:dyDescent="0.25">
      <c r="A153" s="35" t="s">
        <v>459</v>
      </c>
      <c r="B153" s="35" t="s">
        <v>245</v>
      </c>
      <c r="C153" s="35" t="s">
        <v>246</v>
      </c>
      <c r="D153" s="35" t="s">
        <v>166</v>
      </c>
      <c r="E153" s="8">
        <v>170</v>
      </c>
      <c r="F153" s="9">
        <v>3710760</v>
      </c>
      <c r="G153" s="11">
        <f t="shared" si="5"/>
        <v>2.3031507949553332E-3</v>
      </c>
    </row>
    <row r="154" spans="1:7" x14ac:dyDescent="0.25">
      <c r="A154" s="35" t="s">
        <v>460</v>
      </c>
      <c r="B154" s="35" t="s">
        <v>305</v>
      </c>
      <c r="C154" s="38" t="s">
        <v>306</v>
      </c>
      <c r="D154" s="35" t="s">
        <v>165</v>
      </c>
      <c r="E154" s="8">
        <v>63700</v>
      </c>
      <c r="F154" s="9">
        <v>22981049</v>
      </c>
      <c r="G154" s="11">
        <f t="shared" si="5"/>
        <v>1.4263606720256084E-2</v>
      </c>
    </row>
    <row r="155" spans="1:7" x14ac:dyDescent="0.25">
      <c r="A155" s="17" t="s">
        <v>462</v>
      </c>
      <c r="B155" s="17" t="s">
        <v>257</v>
      </c>
      <c r="C155" s="17" t="s">
        <v>258</v>
      </c>
      <c r="D155" s="17" t="s">
        <v>168</v>
      </c>
      <c r="E155" s="8">
        <v>24750</v>
      </c>
      <c r="F155" s="9">
        <v>8166262.5</v>
      </c>
      <c r="G155" s="11">
        <f t="shared" si="5"/>
        <v>5.0685395899192961E-3</v>
      </c>
    </row>
    <row r="156" spans="1:7" ht="30" x14ac:dyDescent="0.25">
      <c r="A156" s="17" t="s">
        <v>461</v>
      </c>
      <c r="B156" s="17" t="s">
        <v>307</v>
      </c>
      <c r="C156" s="39" t="s">
        <v>308</v>
      </c>
      <c r="D156" s="17" t="s">
        <v>167</v>
      </c>
      <c r="E156" s="8">
        <v>1225</v>
      </c>
      <c r="F156" s="9">
        <v>8448825</v>
      </c>
      <c r="G156" s="11">
        <f t="shared" si="5"/>
        <v>5.2439171531407291E-3</v>
      </c>
    </row>
    <row r="157" spans="1:7" x14ac:dyDescent="0.25">
      <c r="A157" s="17" t="s">
        <v>465</v>
      </c>
      <c r="B157" s="17" t="s">
        <v>545</v>
      </c>
      <c r="C157" s="17" t="s">
        <v>546</v>
      </c>
      <c r="D157" s="17" t="s">
        <v>522</v>
      </c>
      <c r="E157" s="8">
        <v>43</v>
      </c>
      <c r="F157" s="9">
        <v>1721.08</v>
      </c>
      <c r="G157" s="11">
        <f t="shared" si="5"/>
        <v>1.0682196558607198E-6</v>
      </c>
    </row>
    <row r="158" spans="1:7" ht="16.5" customHeight="1" x14ac:dyDescent="0.25">
      <c r="A158" s="17" t="s">
        <v>469</v>
      </c>
      <c r="B158" s="17" t="s">
        <v>301</v>
      </c>
      <c r="C158" s="17" t="s">
        <v>302</v>
      </c>
      <c r="D158" s="17" t="s">
        <v>171</v>
      </c>
      <c r="E158" s="8">
        <v>65500</v>
      </c>
      <c r="F158" s="9">
        <v>22320435</v>
      </c>
      <c r="G158" s="11">
        <f t="shared" si="5"/>
        <v>1.3853584606387597E-2</v>
      </c>
    </row>
    <row r="159" spans="1:7" ht="30" x14ac:dyDescent="0.25">
      <c r="A159" s="17" t="s">
        <v>466</v>
      </c>
      <c r="B159" s="17" t="s">
        <v>283</v>
      </c>
      <c r="C159" s="17" t="s">
        <v>284</v>
      </c>
      <c r="D159" s="17" t="s">
        <v>172</v>
      </c>
      <c r="E159" s="8">
        <v>7650</v>
      </c>
      <c r="F159" s="9">
        <v>4033845</v>
      </c>
      <c r="G159" s="11">
        <f t="shared" si="5"/>
        <v>2.503679386022431E-3</v>
      </c>
    </row>
    <row r="160" spans="1:7" ht="30" x14ac:dyDescent="0.25">
      <c r="A160" s="17" t="s">
        <v>698</v>
      </c>
      <c r="B160" s="17" t="s">
        <v>697</v>
      </c>
      <c r="C160" s="17" t="s">
        <v>700</v>
      </c>
      <c r="D160" s="17" t="s">
        <v>695</v>
      </c>
      <c r="E160" s="8">
        <v>8900</v>
      </c>
      <c r="F160" s="9">
        <v>1927740</v>
      </c>
      <c r="G160" s="11">
        <f t="shared" si="5"/>
        <v>1.1964869496995747E-3</v>
      </c>
    </row>
    <row r="161" spans="1:7" ht="16.5" customHeight="1" x14ac:dyDescent="0.25">
      <c r="A161" s="17" t="s">
        <v>699</v>
      </c>
      <c r="B161" s="17" t="s">
        <v>277</v>
      </c>
      <c r="C161" s="17" t="s">
        <v>278</v>
      </c>
      <c r="D161" s="17" t="s">
        <v>696</v>
      </c>
      <c r="E161" s="8">
        <v>1000</v>
      </c>
      <c r="F161" s="9">
        <v>1518600</v>
      </c>
      <c r="G161" s="11">
        <f t="shared" si="5"/>
        <v>9.4254675517122335E-4</v>
      </c>
    </row>
    <row r="162" spans="1:7" ht="30" x14ac:dyDescent="0.25">
      <c r="A162" s="17" t="s">
        <v>731</v>
      </c>
      <c r="B162" s="17" t="s">
        <v>730</v>
      </c>
      <c r="C162" s="52">
        <v>1027402166835</v>
      </c>
      <c r="D162" s="17" t="s">
        <v>728</v>
      </c>
      <c r="E162" s="8">
        <v>10000</v>
      </c>
      <c r="F162" s="9">
        <v>683700</v>
      </c>
      <c r="G162" s="11">
        <f t="shared" si="5"/>
        <v>4.2435086033884199E-4</v>
      </c>
    </row>
    <row r="163" spans="1:7" ht="16.5" customHeight="1" x14ac:dyDescent="0.25">
      <c r="A163" s="17" t="s">
        <v>464</v>
      </c>
      <c r="B163" s="17" t="s">
        <v>309</v>
      </c>
      <c r="C163" s="48" t="s">
        <v>310</v>
      </c>
      <c r="D163" s="17" t="s">
        <v>169</v>
      </c>
      <c r="E163" s="8">
        <v>444</v>
      </c>
      <c r="F163" s="9">
        <v>851947.2</v>
      </c>
      <c r="G163" s="11">
        <f t="shared" si="5"/>
        <v>5.2877655007059737E-4</v>
      </c>
    </row>
    <row r="164" spans="1:7" x14ac:dyDescent="0.25">
      <c r="A164" s="17" t="s">
        <v>611</v>
      </c>
      <c r="B164" s="17" t="s">
        <v>297</v>
      </c>
      <c r="C164" s="17" t="s">
        <v>298</v>
      </c>
      <c r="D164" s="17" t="s">
        <v>610</v>
      </c>
      <c r="E164" s="8">
        <v>41500</v>
      </c>
      <c r="F164" s="9">
        <v>1116101</v>
      </c>
      <c r="G164" s="11">
        <f t="shared" si="5"/>
        <v>6.9272841827562072E-4</v>
      </c>
    </row>
    <row r="165" spans="1:7" ht="30" x14ac:dyDescent="0.25">
      <c r="A165" s="48" t="s">
        <v>463</v>
      </c>
      <c r="B165" s="48" t="s">
        <v>265</v>
      </c>
      <c r="C165" s="48" t="s">
        <v>266</v>
      </c>
      <c r="D165" s="48" t="s">
        <v>170</v>
      </c>
      <c r="E165" s="8">
        <v>2704</v>
      </c>
      <c r="F165" s="9">
        <v>1661202.4</v>
      </c>
      <c r="G165" s="11">
        <f t="shared" si="5"/>
        <v>1.031055532597556E-3</v>
      </c>
    </row>
    <row r="166" spans="1:7" x14ac:dyDescent="0.25">
      <c r="A166" s="48" t="s">
        <v>738</v>
      </c>
      <c r="B166" s="48" t="s">
        <v>259</v>
      </c>
      <c r="C166" s="48" t="s">
        <v>260</v>
      </c>
      <c r="D166" s="48" t="s">
        <v>729</v>
      </c>
      <c r="E166" s="8">
        <v>200</v>
      </c>
      <c r="F166" s="9">
        <v>1211600</v>
      </c>
      <c r="G166" s="11">
        <f t="shared" si="5"/>
        <v>7.5200161238341511E-4</v>
      </c>
    </row>
    <row r="167" spans="1:7" x14ac:dyDescent="0.25">
      <c r="A167" s="48" t="s">
        <v>615</v>
      </c>
      <c r="B167" s="48" t="s">
        <v>614</v>
      </c>
      <c r="C167" s="49" t="s">
        <v>613</v>
      </c>
      <c r="D167" s="48" t="s">
        <v>612</v>
      </c>
      <c r="E167" s="8">
        <v>230000</v>
      </c>
      <c r="F167" s="9">
        <v>1065130</v>
      </c>
      <c r="G167" s="11">
        <f t="shared" si="5"/>
        <v>6.6109233855888661E-4</v>
      </c>
    </row>
    <row r="168" spans="1:7" ht="30" x14ac:dyDescent="0.25">
      <c r="A168" s="48" t="s">
        <v>468</v>
      </c>
      <c r="B168" s="48" t="s">
        <v>549</v>
      </c>
      <c r="C168" s="48" t="s">
        <v>550</v>
      </c>
      <c r="D168" s="48" t="s">
        <v>524</v>
      </c>
      <c r="E168" s="8">
        <v>3</v>
      </c>
      <c r="F168" s="9">
        <v>521.25</v>
      </c>
      <c r="G168" s="11">
        <f t="shared" si="5"/>
        <v>3.2352330839786658E-7</v>
      </c>
    </row>
    <row r="169" spans="1:7" ht="16.5" customHeight="1" x14ac:dyDescent="0.25">
      <c r="A169" s="17" t="s">
        <v>467</v>
      </c>
      <c r="B169" s="17" t="s">
        <v>547</v>
      </c>
      <c r="C169" s="17" t="s">
        <v>548</v>
      </c>
      <c r="D169" s="17" t="s">
        <v>523</v>
      </c>
      <c r="E169" s="8">
        <v>300</v>
      </c>
      <c r="F169" s="9">
        <v>1532100</v>
      </c>
      <c r="G169" s="11">
        <f t="shared" si="5"/>
        <v>9.5092577610814653E-4</v>
      </c>
    </row>
    <row r="170" spans="1:7" ht="16.5" customHeight="1" x14ac:dyDescent="0.25">
      <c r="A170" s="17" t="s">
        <v>317</v>
      </c>
      <c r="B170" s="17"/>
      <c r="C170" s="17"/>
      <c r="D170" s="17"/>
      <c r="E170" s="8"/>
      <c r="F170" s="9">
        <f>SUM(F152:F169)</f>
        <v>84835086.63000001</v>
      </c>
      <c r="G170" s="11">
        <f t="shared" si="5"/>
        <v>5.26544420043304E-2</v>
      </c>
    </row>
    <row r="172" spans="1:7" x14ac:dyDescent="0.25">
      <c r="A172" t="s">
        <v>571</v>
      </c>
    </row>
    <row r="173" spans="1:7" ht="45" customHeight="1" x14ac:dyDescent="0.25">
      <c r="A173" s="15" t="s">
        <v>3</v>
      </c>
      <c r="B173" s="15" t="s">
        <v>1</v>
      </c>
      <c r="C173" s="23" t="s">
        <v>579</v>
      </c>
      <c r="D173" s="15" t="s">
        <v>7</v>
      </c>
      <c r="E173" s="15" t="s">
        <v>5</v>
      </c>
      <c r="F173" s="15" t="s">
        <v>12</v>
      </c>
      <c r="G173" s="17" t="s">
        <v>568</v>
      </c>
    </row>
    <row r="174" spans="1:7" ht="17.25" customHeight="1" x14ac:dyDescent="0.25">
      <c r="A174" s="50" t="s">
        <v>191</v>
      </c>
      <c r="B174" s="40" t="s">
        <v>192</v>
      </c>
      <c r="C174" s="42" t="s">
        <v>785</v>
      </c>
      <c r="D174" s="18">
        <v>44480</v>
      </c>
      <c r="E174" s="8">
        <v>5000000</v>
      </c>
      <c r="F174" s="9">
        <v>5041986.3</v>
      </c>
      <c r="G174" s="11">
        <f t="shared" ref="G174:G183" si="6">F174/$F$235</f>
        <v>3.1294006497318335E-3</v>
      </c>
    </row>
    <row r="175" spans="1:7" ht="17.25" customHeight="1" x14ac:dyDescent="0.25">
      <c r="A175" s="54" t="s">
        <v>191</v>
      </c>
      <c r="B175" s="40" t="s">
        <v>192</v>
      </c>
      <c r="C175" s="42" t="s">
        <v>784</v>
      </c>
      <c r="D175" s="18">
        <v>44543</v>
      </c>
      <c r="E175" s="8">
        <v>16000000</v>
      </c>
      <c r="F175" s="9">
        <v>16140493.15</v>
      </c>
      <c r="G175" s="11">
        <f t="shared" si="6"/>
        <v>1.0017891113786289E-2</v>
      </c>
    </row>
    <row r="176" spans="1:7" ht="16.5" customHeight="1" x14ac:dyDescent="0.25">
      <c r="A176" s="46" t="s">
        <v>191</v>
      </c>
      <c r="B176" s="40" t="s">
        <v>192</v>
      </c>
      <c r="C176" s="42" t="s">
        <v>786</v>
      </c>
      <c r="D176" s="18">
        <v>44511</v>
      </c>
      <c r="E176" s="8">
        <v>5000000</v>
      </c>
      <c r="F176" s="9">
        <v>5042465.75</v>
      </c>
      <c r="G176" s="11">
        <f t="shared" si="6"/>
        <v>3.1296982291087378E-3</v>
      </c>
    </row>
    <row r="177" spans="1:8" ht="16.5" customHeight="1" x14ac:dyDescent="0.25">
      <c r="A177" s="50" t="s">
        <v>191</v>
      </c>
      <c r="B177" s="40" t="s">
        <v>192</v>
      </c>
      <c r="C177" s="42" t="s">
        <v>787</v>
      </c>
      <c r="D177" s="18">
        <v>44525</v>
      </c>
      <c r="E177" s="8">
        <v>7000000</v>
      </c>
      <c r="F177" s="9">
        <v>7059931.5099999998</v>
      </c>
      <c r="G177" s="11">
        <f t="shared" si="6"/>
        <v>4.381875106335819E-3</v>
      </c>
    </row>
    <row r="178" spans="1:8" ht="16.5" customHeight="1" x14ac:dyDescent="0.25">
      <c r="A178" s="62" t="s">
        <v>319</v>
      </c>
      <c r="B178" s="24">
        <v>1027700167110</v>
      </c>
      <c r="C178" s="42" t="s">
        <v>811</v>
      </c>
      <c r="D178" s="18">
        <v>44511</v>
      </c>
      <c r="E178" s="8">
        <v>28300000</v>
      </c>
      <c r="F178" s="9">
        <v>28441737.890000001</v>
      </c>
      <c r="G178" s="11">
        <f t="shared" si="6"/>
        <v>1.7652882760206729E-2</v>
      </c>
      <c r="H178">
        <v>10604065.619999999</v>
      </c>
    </row>
    <row r="179" spans="1:8" ht="16.5" customHeight="1" x14ac:dyDescent="0.25">
      <c r="A179" s="57" t="s">
        <v>299</v>
      </c>
      <c r="B179" s="62" t="s">
        <v>300</v>
      </c>
      <c r="C179" s="42" t="s">
        <v>762</v>
      </c>
      <c r="D179" s="18">
        <v>44495</v>
      </c>
      <c r="E179" s="8">
        <v>7000000</v>
      </c>
      <c r="F179" s="9">
        <v>7091957.1799999997</v>
      </c>
      <c r="G179" s="11">
        <f t="shared" si="6"/>
        <v>4.4017524218505589E-3</v>
      </c>
      <c r="H179">
        <v>10351692.76</v>
      </c>
    </row>
    <row r="180" spans="1:8" ht="16.5" customHeight="1" x14ac:dyDescent="0.25">
      <c r="A180" s="57" t="s">
        <v>299</v>
      </c>
      <c r="B180" s="62" t="s">
        <v>300</v>
      </c>
      <c r="C180" s="42" t="s">
        <v>783</v>
      </c>
      <c r="D180" s="18">
        <v>44587</v>
      </c>
      <c r="E180" s="8">
        <v>4000000</v>
      </c>
      <c r="F180" s="9">
        <v>4025091.51</v>
      </c>
      <c r="G180" s="11">
        <f t="shared" si="6"/>
        <v>2.4982463729867903E-3</v>
      </c>
      <c r="H180">
        <v>6069067.5700000003</v>
      </c>
    </row>
    <row r="181" spans="1:8" ht="16.5" customHeight="1" x14ac:dyDescent="0.25">
      <c r="A181" s="57" t="s">
        <v>299</v>
      </c>
      <c r="B181" s="62" t="s">
        <v>300</v>
      </c>
      <c r="C181" s="42" t="s">
        <v>616</v>
      </c>
      <c r="D181" s="18">
        <v>44587</v>
      </c>
      <c r="E181" s="8">
        <v>10000000</v>
      </c>
      <c r="F181" s="9">
        <v>10388802.550000001</v>
      </c>
      <c r="G181" s="11">
        <f t="shared" si="6"/>
        <v>6.4479995611859816E-3</v>
      </c>
      <c r="H181">
        <v>18128464.350000001</v>
      </c>
    </row>
    <row r="182" spans="1:8" ht="16.5" customHeight="1" x14ac:dyDescent="0.25">
      <c r="A182" s="16" t="s">
        <v>299</v>
      </c>
      <c r="B182" s="62" t="s">
        <v>300</v>
      </c>
      <c r="C182" s="42" t="s">
        <v>607</v>
      </c>
      <c r="D182" s="18">
        <v>44557</v>
      </c>
      <c r="E182" s="8">
        <v>17500000</v>
      </c>
      <c r="F182" s="9">
        <v>18200167.969999999</v>
      </c>
      <c r="G182" s="11">
        <f t="shared" si="6"/>
        <v>1.1296265813048025E-2</v>
      </c>
      <c r="H182">
        <v>7061202</v>
      </c>
    </row>
    <row r="183" spans="1:8" ht="17.25" customHeight="1" x14ac:dyDescent="0.25">
      <c r="A183" s="15" t="s">
        <v>317</v>
      </c>
      <c r="B183" s="15"/>
      <c r="C183" s="62"/>
      <c r="D183" s="62"/>
      <c r="E183" s="8"/>
      <c r="F183" s="9">
        <f>SUM(F174:F182)</f>
        <v>101432633.81</v>
      </c>
      <c r="G183" s="11">
        <f t="shared" si="6"/>
        <v>6.2956012028240763E-2</v>
      </c>
    </row>
    <row r="185" spans="1:8" x14ac:dyDescent="0.25">
      <c r="A185" t="s">
        <v>572</v>
      </c>
    </row>
    <row r="186" spans="1:8" ht="58.5" customHeight="1" x14ac:dyDescent="0.25">
      <c r="A186" s="15" t="s">
        <v>11</v>
      </c>
      <c r="B186" s="15" t="s">
        <v>8</v>
      </c>
      <c r="C186" s="15" t="s">
        <v>9</v>
      </c>
      <c r="D186" s="15" t="s">
        <v>17</v>
      </c>
      <c r="E186" s="15" t="s">
        <v>10</v>
      </c>
      <c r="F186" s="15" t="s">
        <v>6</v>
      </c>
      <c r="G186" s="17" t="s">
        <v>568</v>
      </c>
    </row>
    <row r="187" spans="1:8" ht="45" customHeight="1" x14ac:dyDescent="0.25">
      <c r="A187" s="16" t="s">
        <v>551</v>
      </c>
      <c r="B187" s="16" t="s">
        <v>552</v>
      </c>
      <c r="C187" s="16" t="s">
        <v>553</v>
      </c>
      <c r="D187" s="16" t="s">
        <v>554</v>
      </c>
      <c r="E187" s="19" t="s">
        <v>788</v>
      </c>
      <c r="F187" s="9">
        <v>25276645.920000002</v>
      </c>
      <c r="G187" s="11">
        <f>F187/$F$235</f>
        <v>1.5688410768805443E-2</v>
      </c>
    </row>
    <row r="188" spans="1:8" ht="17.25" customHeight="1" x14ac:dyDescent="0.25">
      <c r="A188" s="15" t="s">
        <v>317</v>
      </c>
      <c r="B188" s="15"/>
      <c r="C188" s="15"/>
      <c r="D188" s="15"/>
      <c r="E188" s="8"/>
      <c r="F188" s="9">
        <f>F187</f>
        <v>25276645.920000002</v>
      </c>
      <c r="G188" s="11">
        <f>F188/$F$235</f>
        <v>1.5688410768805443E-2</v>
      </c>
    </row>
    <row r="190" spans="1:8" x14ac:dyDescent="0.25">
      <c r="A190" t="s">
        <v>573</v>
      </c>
    </row>
    <row r="191" spans="1:8" ht="42.75" customHeight="1" x14ac:dyDescent="0.25">
      <c r="A191" s="15" t="s">
        <v>15</v>
      </c>
      <c r="B191" s="15" t="s">
        <v>14</v>
      </c>
      <c r="C191" s="15" t="s">
        <v>16</v>
      </c>
      <c r="D191" s="68" t="s">
        <v>13</v>
      </c>
      <c r="E191" s="69"/>
      <c r="F191" s="15" t="s">
        <v>6</v>
      </c>
      <c r="G191" s="17" t="s">
        <v>568</v>
      </c>
    </row>
    <row r="192" spans="1:8" ht="17.25" customHeight="1" x14ac:dyDescent="0.25">
      <c r="A192" s="15" t="s">
        <v>317</v>
      </c>
      <c r="B192" s="15"/>
      <c r="C192" s="15"/>
      <c r="D192" s="68"/>
      <c r="E192" s="69"/>
      <c r="F192" s="9"/>
      <c r="G192" s="11"/>
    </row>
    <row r="194" spans="1:7" x14ac:dyDescent="0.25">
      <c r="A194" t="s">
        <v>574</v>
      </c>
    </row>
    <row r="195" spans="1:7" ht="47.25" customHeight="1" x14ac:dyDescent="0.25">
      <c r="A195" s="15" t="s">
        <v>3</v>
      </c>
      <c r="B195" s="23" t="s">
        <v>1</v>
      </c>
      <c r="C195" s="23" t="s">
        <v>579</v>
      </c>
      <c r="D195" s="68" t="s">
        <v>4</v>
      </c>
      <c r="E195" s="69"/>
      <c r="F195" s="13" t="s">
        <v>18</v>
      </c>
      <c r="G195" s="17" t="s">
        <v>568</v>
      </c>
    </row>
    <row r="196" spans="1:7" x14ac:dyDescent="0.25">
      <c r="A196" s="16" t="s">
        <v>319</v>
      </c>
      <c r="B196" s="24">
        <v>1027700167110</v>
      </c>
      <c r="C196" s="43" t="s">
        <v>597</v>
      </c>
      <c r="D196" s="73" t="s">
        <v>318</v>
      </c>
      <c r="E196" s="73"/>
      <c r="F196" s="9">
        <v>39286.050000000003</v>
      </c>
      <c r="G196" s="11">
        <f t="shared" ref="G196:G202" si="7">F196/$F$235</f>
        <v>2.4383602628074832E-5</v>
      </c>
    </row>
    <row r="197" spans="1:7" x14ac:dyDescent="0.25">
      <c r="A197" s="16" t="s">
        <v>319</v>
      </c>
      <c r="B197" s="24">
        <v>1027700167110</v>
      </c>
      <c r="C197" s="43" t="s">
        <v>598</v>
      </c>
      <c r="D197" s="73" t="s">
        <v>318</v>
      </c>
      <c r="E197" s="73"/>
      <c r="F197" s="9">
        <v>92416.18</v>
      </c>
      <c r="G197" s="11">
        <f t="shared" si="7"/>
        <v>5.7359785713367379E-5</v>
      </c>
    </row>
    <row r="198" spans="1:7" ht="30" x14ac:dyDescent="0.25">
      <c r="A198" s="15" t="s">
        <v>555</v>
      </c>
      <c r="B198" s="24">
        <v>1021600000124</v>
      </c>
      <c r="C198" s="43" t="s">
        <v>599</v>
      </c>
      <c r="D198" s="73" t="s">
        <v>318</v>
      </c>
      <c r="E198" s="73"/>
      <c r="F198" s="9">
        <v>10950.83</v>
      </c>
      <c r="G198" s="11">
        <f t="shared" si="7"/>
        <v>6.7968321367915764E-6</v>
      </c>
    </row>
    <row r="199" spans="1:7" ht="30" x14ac:dyDescent="0.25">
      <c r="A199" s="16" t="s">
        <v>555</v>
      </c>
      <c r="B199" s="24">
        <v>1021600000124</v>
      </c>
      <c r="C199" s="43" t="s">
        <v>600</v>
      </c>
      <c r="D199" s="73" t="s">
        <v>318</v>
      </c>
      <c r="E199" s="73"/>
      <c r="F199" s="9">
        <v>1268546.3400000001</v>
      </c>
      <c r="G199" s="11">
        <f t="shared" si="7"/>
        <v>7.8734639572720368E-4</v>
      </c>
    </row>
    <row r="200" spans="1:7" ht="30" x14ac:dyDescent="0.25">
      <c r="A200" s="16" t="s">
        <v>555</v>
      </c>
      <c r="B200" s="24">
        <v>1021600000124</v>
      </c>
      <c r="C200" s="43" t="s">
        <v>601</v>
      </c>
      <c r="D200" s="73" t="s">
        <v>318</v>
      </c>
      <c r="E200" s="73"/>
      <c r="F200" s="9">
        <v>1510467</v>
      </c>
      <c r="G200" s="11">
        <f t="shared" si="7"/>
        <v>9.3749886055789029E-4</v>
      </c>
    </row>
    <row r="201" spans="1:7" x14ac:dyDescent="0.25">
      <c r="A201" s="15" t="s">
        <v>320</v>
      </c>
      <c r="B201" s="24">
        <v>1027700167110</v>
      </c>
      <c r="C201" s="43" t="s">
        <v>602</v>
      </c>
      <c r="D201" s="73" t="s">
        <v>318</v>
      </c>
      <c r="E201" s="73"/>
      <c r="F201" s="9">
        <v>2376503.44</v>
      </c>
      <c r="G201" s="11">
        <f t="shared" si="7"/>
        <v>1.4750201541059199E-3</v>
      </c>
    </row>
    <row r="202" spans="1:7" x14ac:dyDescent="0.25">
      <c r="A202" s="15" t="s">
        <v>317</v>
      </c>
      <c r="B202" s="71"/>
      <c r="C202" s="71"/>
      <c r="D202" s="70"/>
      <c r="E202" s="70"/>
      <c r="F202" s="9">
        <f>SUM(F196:F201)</f>
        <v>5298169.84</v>
      </c>
      <c r="G202" s="11">
        <f t="shared" si="7"/>
        <v>3.2884056308692478E-3</v>
      </c>
    </row>
    <row r="204" spans="1:7" ht="15.75" x14ac:dyDescent="0.25">
      <c r="A204" t="s">
        <v>575</v>
      </c>
      <c r="B204" s="12"/>
    </row>
    <row r="205" spans="1:7" ht="44.25" customHeight="1" x14ac:dyDescent="0.25">
      <c r="A205" s="15" t="s">
        <v>19</v>
      </c>
      <c r="B205" s="33" t="s">
        <v>1</v>
      </c>
      <c r="C205" s="33" t="s">
        <v>586</v>
      </c>
      <c r="D205" s="74" t="s">
        <v>590</v>
      </c>
      <c r="E205" s="75"/>
      <c r="F205" s="13" t="s">
        <v>18</v>
      </c>
      <c r="G205" s="17" t="s">
        <v>568</v>
      </c>
    </row>
    <row r="206" spans="1:7" ht="29.25" customHeight="1" x14ac:dyDescent="0.25">
      <c r="A206" s="16" t="s">
        <v>556</v>
      </c>
      <c r="B206" s="34">
        <v>1027700075941</v>
      </c>
      <c r="C206" s="23" t="s">
        <v>603</v>
      </c>
      <c r="D206" s="78" t="s">
        <v>604</v>
      </c>
      <c r="E206" s="79"/>
      <c r="F206" s="9">
        <v>241094.84</v>
      </c>
      <c r="G206" s="11">
        <f>F206/$F$235</f>
        <v>1.4963990460326965E-4</v>
      </c>
    </row>
    <row r="207" spans="1:7" ht="30" x14ac:dyDescent="0.25">
      <c r="A207" s="15" t="s">
        <v>557</v>
      </c>
      <c r="B207" s="34">
        <v>1027708015576</v>
      </c>
      <c r="C207" s="23" t="s">
        <v>587</v>
      </c>
      <c r="D207" s="78" t="s">
        <v>605</v>
      </c>
      <c r="E207" s="79"/>
      <c r="F207" s="9">
        <v>32559.34</v>
      </c>
      <c r="G207" s="11">
        <f>F207/$F$235</f>
        <v>2.0208547522399988E-5</v>
      </c>
    </row>
    <row r="208" spans="1:7" ht="45" x14ac:dyDescent="0.25">
      <c r="A208" s="15" t="s">
        <v>321</v>
      </c>
      <c r="B208" s="34">
        <v>1047796383030</v>
      </c>
      <c r="C208" s="23" t="s">
        <v>589</v>
      </c>
      <c r="D208" s="78" t="s">
        <v>606</v>
      </c>
      <c r="E208" s="79"/>
      <c r="F208" s="9">
        <v>7179312.29</v>
      </c>
      <c r="G208" s="11">
        <f>F208/$F$235</f>
        <v>4.4559709622681316E-3</v>
      </c>
    </row>
    <row r="209" spans="1:9" x14ac:dyDescent="0.25">
      <c r="A209" s="15" t="s">
        <v>317</v>
      </c>
      <c r="B209" s="81"/>
      <c r="C209" s="74"/>
      <c r="D209" s="74"/>
      <c r="E209" s="75"/>
      <c r="F209" s="9">
        <f>SUM(F206:F208)</f>
        <v>7452966.4699999997</v>
      </c>
      <c r="G209" s="11">
        <f>F209/$F$235</f>
        <v>4.6258194143938012E-3</v>
      </c>
    </row>
    <row r="211" spans="1:9" x14ac:dyDescent="0.25">
      <c r="A211" t="s">
        <v>576</v>
      </c>
    </row>
    <row r="212" spans="1:9" ht="47.25" customHeight="1" x14ac:dyDescent="0.25">
      <c r="A212" s="15" t="s">
        <v>20</v>
      </c>
      <c r="B212" s="71" t="s">
        <v>1</v>
      </c>
      <c r="C212" s="71"/>
      <c r="D212" s="71" t="s">
        <v>22</v>
      </c>
      <c r="E212" s="71"/>
      <c r="F212" s="14" t="s">
        <v>21</v>
      </c>
      <c r="G212" s="17" t="s">
        <v>568</v>
      </c>
      <c r="H212" s="6"/>
      <c r="I212" s="6"/>
    </row>
    <row r="213" spans="1:9" x14ac:dyDescent="0.25">
      <c r="A213" s="62" t="s">
        <v>285</v>
      </c>
      <c r="B213" s="86" t="s">
        <v>286</v>
      </c>
      <c r="C213" s="87"/>
      <c r="D213" s="68" t="s">
        <v>154</v>
      </c>
      <c r="E213" s="69"/>
      <c r="F213" s="9">
        <v>427531.4</v>
      </c>
      <c r="G213" s="11">
        <f>F213/$F$235</f>
        <v>2.6535515198459792E-4</v>
      </c>
      <c r="H213" s="6"/>
      <c r="I213" s="6"/>
    </row>
    <row r="214" spans="1:9" hidden="1" x14ac:dyDescent="0.25">
      <c r="A214" s="54"/>
      <c r="B214" s="86"/>
      <c r="C214" s="87"/>
      <c r="D214" s="68"/>
      <c r="E214" s="69"/>
      <c r="F214" s="9"/>
      <c r="G214" s="11"/>
      <c r="H214" s="6"/>
      <c r="I214" s="6"/>
    </row>
    <row r="215" spans="1:9" hidden="1" x14ac:dyDescent="0.25">
      <c r="A215" s="54"/>
      <c r="B215" s="68"/>
      <c r="C215" s="69"/>
      <c r="D215" s="68"/>
      <c r="E215" s="69"/>
      <c r="F215" s="9"/>
      <c r="G215" s="11"/>
      <c r="H215" s="6"/>
      <c r="I215" s="6"/>
    </row>
    <row r="216" spans="1:9" ht="15" customHeight="1" x14ac:dyDescent="0.25">
      <c r="A216" s="15" t="s">
        <v>317</v>
      </c>
      <c r="B216" s="76"/>
      <c r="C216" s="77"/>
      <c r="D216" s="68"/>
      <c r="E216" s="69"/>
      <c r="F216" s="9">
        <f>F213+F214+F215</f>
        <v>427531.4</v>
      </c>
      <c r="G216" s="11">
        <f>F216/$F$235</f>
        <v>2.6535515198459792E-4</v>
      </c>
    </row>
    <row r="218" spans="1:9" x14ac:dyDescent="0.25">
      <c r="A218" t="s">
        <v>577</v>
      </c>
    </row>
    <row r="219" spans="1:9" ht="42" customHeight="1" x14ac:dyDescent="0.25">
      <c r="A219" s="15" t="s">
        <v>23</v>
      </c>
      <c r="B219" s="68" t="s">
        <v>20</v>
      </c>
      <c r="C219" s="69"/>
      <c r="D219" s="15" t="s">
        <v>22</v>
      </c>
      <c r="E219" s="15" t="s">
        <v>24</v>
      </c>
      <c r="F219" s="15" t="s">
        <v>21</v>
      </c>
      <c r="G219" s="17" t="s">
        <v>568</v>
      </c>
    </row>
    <row r="220" spans="1:9" ht="42" customHeight="1" x14ac:dyDescent="0.25">
      <c r="A220" s="50" t="s">
        <v>322</v>
      </c>
      <c r="B220" s="76" t="s">
        <v>173</v>
      </c>
      <c r="C220" s="77"/>
      <c r="D220" s="62" t="s">
        <v>134</v>
      </c>
      <c r="E220" s="8">
        <v>860</v>
      </c>
      <c r="F220" s="9">
        <v>699880.03</v>
      </c>
      <c r="G220" s="11">
        <f>F220/$F$235</f>
        <v>4.343932907188453E-4</v>
      </c>
    </row>
    <row r="221" spans="1:9" ht="42" customHeight="1" x14ac:dyDescent="0.25">
      <c r="A221" s="62" t="s">
        <v>322</v>
      </c>
      <c r="B221" s="76" t="s">
        <v>173</v>
      </c>
      <c r="C221" s="77"/>
      <c r="D221" s="62" t="s">
        <v>132</v>
      </c>
      <c r="E221" s="8">
        <v>2257</v>
      </c>
      <c r="F221" s="9">
        <v>2199549.36</v>
      </c>
      <c r="G221" s="11">
        <f t="shared" ref="G221:G222" si="8">F221/$F$235</f>
        <v>1.365190380684144E-3</v>
      </c>
    </row>
    <row r="222" spans="1:9" ht="42" customHeight="1" x14ac:dyDescent="0.25">
      <c r="A222" s="54" t="s">
        <v>322</v>
      </c>
      <c r="B222" s="76" t="s">
        <v>173</v>
      </c>
      <c r="C222" s="77"/>
      <c r="D222" s="62" t="s">
        <v>134</v>
      </c>
      <c r="E222" s="8">
        <v>58367</v>
      </c>
      <c r="F222" s="9">
        <v>47501057.689999998</v>
      </c>
      <c r="G222" s="11">
        <f t="shared" si="8"/>
        <v>2.9482396808185554E-2</v>
      </c>
    </row>
    <row r="223" spans="1:9" x14ac:dyDescent="0.25">
      <c r="A223" s="15" t="s">
        <v>317</v>
      </c>
      <c r="B223" s="82"/>
      <c r="C223" s="82"/>
      <c r="D223" s="7"/>
      <c r="E223" s="10"/>
      <c r="F223" s="9">
        <f>SUM(F220:F222)</f>
        <v>50400487.079999998</v>
      </c>
      <c r="G223" s="11">
        <f>F223/$F$235</f>
        <v>3.1281980479588543E-2</v>
      </c>
    </row>
    <row r="225" spans="1:7" x14ac:dyDescent="0.25">
      <c r="A225" t="s">
        <v>578</v>
      </c>
    </row>
    <row r="226" spans="1:7" ht="45" x14ac:dyDescent="0.25">
      <c r="A226" s="83" t="s">
        <v>25</v>
      </c>
      <c r="B226" s="84"/>
      <c r="C226" s="84"/>
      <c r="D226" s="84"/>
      <c r="E226" s="85"/>
      <c r="F226" s="15" t="s">
        <v>21</v>
      </c>
      <c r="G226" s="17" t="s">
        <v>568</v>
      </c>
    </row>
    <row r="227" spans="1:7" x14ac:dyDescent="0.25">
      <c r="A227" s="88" t="s">
        <v>558</v>
      </c>
      <c r="B227" s="89"/>
      <c r="C227" s="89"/>
      <c r="D227" s="89"/>
      <c r="E227" s="90"/>
      <c r="F227" s="9">
        <v>11357.1</v>
      </c>
      <c r="G227" s="11">
        <f t="shared" ref="G227:G233" si="9">F227/$F$235</f>
        <v>7.0489910135355595E-6</v>
      </c>
    </row>
    <row r="228" spans="1:7" x14ac:dyDescent="0.25">
      <c r="A228" s="88" t="s">
        <v>725</v>
      </c>
      <c r="B228" s="89"/>
      <c r="C228" s="89"/>
      <c r="D228" s="89"/>
      <c r="E228" s="90"/>
      <c r="F228" s="9">
        <v>586.66999999999996</v>
      </c>
      <c r="G228" s="11">
        <f t="shared" si="9"/>
        <v>3.6412742318997863E-7</v>
      </c>
    </row>
    <row r="229" spans="1:7" x14ac:dyDescent="0.25">
      <c r="A229" s="88" t="s">
        <v>812</v>
      </c>
      <c r="B229" s="89"/>
      <c r="C229" s="89"/>
      <c r="D229" s="89"/>
      <c r="E229" s="90"/>
      <c r="F229" s="9">
        <v>46800</v>
      </c>
      <c r="G229" s="11">
        <f t="shared" si="9"/>
        <v>2.9047272581333632E-5</v>
      </c>
    </row>
    <row r="230" spans="1:7" x14ac:dyDescent="0.25">
      <c r="A230" s="88" t="s">
        <v>813</v>
      </c>
      <c r="B230" s="89"/>
      <c r="C230" s="89"/>
      <c r="D230" s="89"/>
      <c r="E230" s="90"/>
      <c r="F230" s="9">
        <v>35300</v>
      </c>
      <c r="G230" s="11">
        <f t="shared" si="9"/>
        <v>2.1909588079510198E-5</v>
      </c>
    </row>
    <row r="231" spans="1:7" hidden="1" x14ac:dyDescent="0.25">
      <c r="A231" s="88"/>
      <c r="B231" s="89"/>
      <c r="C231" s="89"/>
      <c r="D231" s="89"/>
      <c r="E231" s="90"/>
      <c r="F231" s="9"/>
      <c r="G231" s="11"/>
    </row>
    <row r="232" spans="1:7" hidden="1" x14ac:dyDescent="0.25">
      <c r="A232" s="88"/>
      <c r="B232" s="89"/>
      <c r="C232" s="89"/>
      <c r="D232" s="89"/>
      <c r="E232" s="90"/>
      <c r="F232" s="9"/>
      <c r="G232" s="11"/>
    </row>
    <row r="233" spans="1:7" x14ac:dyDescent="0.25">
      <c r="A233" s="68" t="s">
        <v>317</v>
      </c>
      <c r="B233" s="80"/>
      <c r="C233" s="80"/>
      <c r="D233" s="80"/>
      <c r="E233" s="69"/>
      <c r="F233" s="9">
        <f>SUM(F227:F232)</f>
        <v>94043.77</v>
      </c>
      <c r="G233" s="11">
        <f t="shared" si="9"/>
        <v>5.8369979097569367E-5</v>
      </c>
    </row>
    <row r="235" spans="1:7" x14ac:dyDescent="0.25">
      <c r="A235" s="63" t="s">
        <v>26</v>
      </c>
      <c r="B235" s="64"/>
      <c r="C235" s="64"/>
      <c r="D235" s="64"/>
      <c r="E235" s="65"/>
      <c r="F235" s="9">
        <f>F148+F183+F188+F192+F202+F209+F216+F223+F233+F170</f>
        <v>1611166758.22</v>
      </c>
      <c r="G235" s="11">
        <f>F235/$F$235</f>
        <v>1</v>
      </c>
    </row>
    <row r="241" spans="1:1" x14ac:dyDescent="0.25">
      <c r="A241" t="s">
        <v>814</v>
      </c>
    </row>
  </sheetData>
  <autoFilter ref="A173:I173">
    <sortState ref="A174:I184">
      <sortCondition ref="B173"/>
    </sortState>
  </autoFilter>
  <mergeCells count="41">
    <mergeCell ref="B212:C212"/>
    <mergeCell ref="D212:E212"/>
    <mergeCell ref="B216:C216"/>
    <mergeCell ref="D216:E216"/>
    <mergeCell ref="D213:E213"/>
    <mergeCell ref="B213:C213"/>
    <mergeCell ref="B214:C214"/>
    <mergeCell ref="B215:C215"/>
    <mergeCell ref="D214:E214"/>
    <mergeCell ref="D215:E215"/>
    <mergeCell ref="A235:E235"/>
    <mergeCell ref="B219:C219"/>
    <mergeCell ref="B223:C223"/>
    <mergeCell ref="A226:E226"/>
    <mergeCell ref="A233:E233"/>
    <mergeCell ref="A232:E232"/>
    <mergeCell ref="B220:C220"/>
    <mergeCell ref="A227:E227"/>
    <mergeCell ref="A229:E229"/>
    <mergeCell ref="A230:E230"/>
    <mergeCell ref="A231:E231"/>
    <mergeCell ref="A228:E228"/>
    <mergeCell ref="B222:C222"/>
    <mergeCell ref="B221:C221"/>
    <mergeCell ref="B202:C202"/>
    <mergeCell ref="D202:E202"/>
    <mergeCell ref="B209:E209"/>
    <mergeCell ref="D205:E205"/>
    <mergeCell ref="D206:E206"/>
    <mergeCell ref="D207:E207"/>
    <mergeCell ref="D208:E208"/>
    <mergeCell ref="A1:G1"/>
    <mergeCell ref="D191:E191"/>
    <mergeCell ref="D195:E195"/>
    <mergeCell ref="D196:E196"/>
    <mergeCell ref="D192:E192"/>
    <mergeCell ref="D197:E197"/>
    <mergeCell ref="D198:E198"/>
    <mergeCell ref="D199:E199"/>
    <mergeCell ref="D200:E200"/>
    <mergeCell ref="D201:E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2022-03-28T11:30:58Z</dcterms:modified>
</cp:coreProperties>
</file>