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5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накопления'!$A$1:$G$1</definedName>
    <definedName name="_xlnm._FilterDatabase" localSheetId="1" hidden="1">'Пенсионные резервы'!$A$140:$W$140</definedName>
  </definedNames>
  <calcPr calcId="162913"/>
</workbook>
</file>

<file path=xl/calcChain.xml><?xml version="1.0" encoding="utf-8"?>
<calcChain xmlns="http://schemas.openxmlformats.org/spreadsheetml/2006/main">
  <c r="G149" i="4" l="1"/>
  <c r="F150" i="1"/>
  <c r="F130" i="1" l="1"/>
  <c r="F236" i="4" l="1"/>
  <c r="F190" i="4"/>
  <c r="F167" i="4"/>
  <c r="F137" i="4" l="1"/>
  <c r="F229" i="1" l="1"/>
  <c r="F144" i="1"/>
  <c r="F151" i="4" l="1"/>
  <c r="F217" i="1" l="1"/>
  <c r="F170" i="1" l="1"/>
  <c r="F180" i="1" l="1"/>
  <c r="F265" i="1" l="1"/>
  <c r="F224" i="4"/>
  <c r="G142" i="1" l="1"/>
  <c r="G185" i="1"/>
  <c r="G121" i="1"/>
  <c r="G129" i="1"/>
  <c r="G228" i="1"/>
  <c r="G189" i="1"/>
  <c r="G188" i="1"/>
  <c r="G198" i="1"/>
  <c r="G200" i="1"/>
  <c r="G199" i="1"/>
  <c r="G128" i="1"/>
  <c r="G141" i="1"/>
  <c r="G126" i="1"/>
  <c r="G104" i="1"/>
  <c r="G143" i="1"/>
  <c r="G227" i="1"/>
  <c r="G127" i="1"/>
  <c r="G125" i="1"/>
  <c r="G261" i="1"/>
  <c r="G130" i="1"/>
  <c r="G217" i="1"/>
  <c r="G229" i="1"/>
  <c r="G144" i="1"/>
  <c r="G170" i="1"/>
  <c r="G262" i="1"/>
  <c r="G180" i="1"/>
  <c r="G226" i="1"/>
  <c r="G187" i="1"/>
  <c r="G186" i="1"/>
  <c r="G184" i="1"/>
  <c r="G212" i="1"/>
  <c r="G204" i="1"/>
  <c r="G203" i="1"/>
  <c r="G122" i="1"/>
  <c r="G124" i="1"/>
  <c r="G123" i="1"/>
  <c r="G216" i="1"/>
  <c r="G242" i="1"/>
  <c r="G241" i="1"/>
  <c r="G243" i="1"/>
  <c r="G134" i="1"/>
  <c r="G119" i="1"/>
  <c r="G120" i="1"/>
  <c r="G244" i="1"/>
  <c r="F199" i="4" l="1"/>
  <c r="F275" i="4" l="1"/>
  <c r="G255" i="1"/>
  <c r="G136" i="4" l="1"/>
  <c r="G126" i="4"/>
  <c r="G234" i="4"/>
  <c r="G220" i="4"/>
  <c r="G218" i="4"/>
  <c r="G219" i="4"/>
  <c r="G162" i="4"/>
  <c r="G156" i="4"/>
  <c r="G155" i="4"/>
  <c r="G134" i="4"/>
  <c r="G135" i="4"/>
  <c r="G264" i="4"/>
  <c r="G130" i="4"/>
  <c r="G98" i="4"/>
  <c r="G141" i="4"/>
  <c r="G131" i="4"/>
  <c r="G100" i="4"/>
  <c r="G150" i="4"/>
  <c r="G7" i="4"/>
  <c r="G132" i="4"/>
  <c r="G101" i="4"/>
  <c r="G133" i="4"/>
  <c r="G260" i="4"/>
  <c r="G261" i="4"/>
  <c r="G257" i="4"/>
  <c r="G258" i="4"/>
  <c r="G259" i="4"/>
  <c r="G252" i="4"/>
  <c r="G255" i="4"/>
  <c r="G256" i="4"/>
  <c r="G272" i="4"/>
  <c r="G271" i="4"/>
  <c r="G231" i="4"/>
  <c r="G228" i="4"/>
  <c r="G235" i="4"/>
  <c r="G230" i="4"/>
  <c r="G232" i="4"/>
  <c r="G233" i="4"/>
  <c r="G229" i="4"/>
  <c r="G157" i="4"/>
  <c r="G212" i="4"/>
  <c r="G213" i="4"/>
  <c r="G214" i="4"/>
  <c r="G147" i="4"/>
  <c r="G127" i="4"/>
  <c r="G129" i="4"/>
  <c r="G51" i="4"/>
  <c r="G128" i="4"/>
  <c r="G199" i="4"/>
  <c r="G106" i="4"/>
  <c r="G104" i="4"/>
  <c r="G103" i="4"/>
  <c r="G166" i="4"/>
  <c r="G263" i="4"/>
  <c r="G180" i="4"/>
  <c r="G267" i="4"/>
  <c r="G248" i="4"/>
  <c r="G206" i="4"/>
  <c r="G70" i="4"/>
  <c r="G97" i="4"/>
  <c r="G215" i="4"/>
  <c r="G95" i="4"/>
  <c r="G245" i="4"/>
  <c r="G69" i="4"/>
  <c r="G20" i="4"/>
  <c r="G241" i="4"/>
  <c r="G142" i="4"/>
  <c r="G48" i="4"/>
  <c r="G210" i="4"/>
  <c r="G208" i="4"/>
  <c r="G5" i="4"/>
  <c r="G42" i="4"/>
  <c r="G189" i="4"/>
  <c r="G270" i="4"/>
  <c r="G6" i="4"/>
  <c r="G88" i="4"/>
  <c r="G190" i="4"/>
  <c r="G204" i="4"/>
  <c r="G203" i="4"/>
  <c r="G148" i="4"/>
  <c r="G11" i="4"/>
  <c r="G79" i="4"/>
  <c r="G187" i="4"/>
  <c r="G55" i="4"/>
  <c r="G64" i="4"/>
  <c r="G12" i="4"/>
  <c r="G40" i="4"/>
  <c r="G86" i="4"/>
  <c r="G105" i="4"/>
  <c r="G102" i="4"/>
  <c r="G96" i="4"/>
  <c r="G91" i="4"/>
  <c r="G195" i="4"/>
  <c r="G240" i="4"/>
  <c r="G52" i="4"/>
  <c r="G59" i="4"/>
  <c r="G83" i="4"/>
  <c r="G18" i="4"/>
  <c r="G78" i="4"/>
  <c r="G185" i="4"/>
  <c r="G266" i="4"/>
  <c r="G81" i="4"/>
  <c r="G35" i="4"/>
  <c r="G108" i="4"/>
  <c r="G107" i="4"/>
  <c r="G249" i="4"/>
  <c r="G63" i="4"/>
  <c r="G194" i="4"/>
  <c r="G58" i="4"/>
  <c r="G165" i="4"/>
  <c r="G205" i="4"/>
  <c r="G36" i="4"/>
  <c r="G269" i="4"/>
  <c r="G61" i="4"/>
  <c r="G268" i="4"/>
  <c r="G60" i="4"/>
  <c r="G221" i="4"/>
  <c r="G85" i="4"/>
  <c r="G184" i="4"/>
  <c r="G8" i="4"/>
  <c r="G246" i="4"/>
  <c r="G188" i="4"/>
  <c r="G62" i="4"/>
  <c r="G47" i="4"/>
  <c r="G41" i="4"/>
  <c r="G198" i="4"/>
  <c r="G37" i="4"/>
  <c r="G217" i="4"/>
  <c r="G244" i="4"/>
  <c r="G33" i="4"/>
  <c r="G146" i="4"/>
  <c r="G9" i="4"/>
  <c r="G38" i="4"/>
  <c r="G99" i="4"/>
  <c r="G171" i="4"/>
  <c r="G144" i="4"/>
  <c r="G143" i="4"/>
  <c r="G92" i="4"/>
  <c r="G56" i="4"/>
  <c r="G84" i="4"/>
  <c r="G87" i="4"/>
  <c r="G28" i="4"/>
  <c r="G54" i="4"/>
  <c r="G89" i="4"/>
  <c r="G137" i="4"/>
  <c r="G66" i="4"/>
  <c r="G31" i="4"/>
  <c r="G247" i="4"/>
  <c r="G80" i="4"/>
  <c r="G19" i="4"/>
  <c r="G50" i="4"/>
  <c r="G15" i="4"/>
  <c r="G216" i="4"/>
  <c r="G67" i="4"/>
  <c r="G77" i="4"/>
  <c r="G243" i="4"/>
  <c r="G16" i="4"/>
  <c r="G26" i="4"/>
  <c r="G27" i="4"/>
  <c r="G39" i="4"/>
  <c r="G34" i="4"/>
  <c r="G183" i="4"/>
  <c r="G262" i="4"/>
  <c r="G275" i="4"/>
  <c r="G223" i="4"/>
  <c r="G65" i="4"/>
  <c r="G90" i="4"/>
  <c r="G224" i="4"/>
  <c r="G181" i="4"/>
  <c r="G72" i="4"/>
  <c r="G94" i="4"/>
  <c r="G25" i="4"/>
  <c r="G53" i="4"/>
  <c r="G82" i="4"/>
  <c r="G22" i="4"/>
  <c r="G93" i="4"/>
  <c r="G32" i="4"/>
  <c r="G71" i="4"/>
  <c r="G167" i="4"/>
  <c r="G110" i="4"/>
  <c r="G145" i="4"/>
  <c r="G236" i="4"/>
  <c r="G74" i="4"/>
  <c r="G73" i="4"/>
  <c r="G30" i="4"/>
  <c r="G196" i="4"/>
  <c r="G222" i="4"/>
  <c r="G242" i="4"/>
  <c r="G68" i="4"/>
  <c r="G24" i="4"/>
  <c r="G76" i="4"/>
  <c r="G161" i="4"/>
  <c r="G160" i="4"/>
  <c r="G109" i="4"/>
  <c r="G23" i="4"/>
  <c r="G159" i="4"/>
  <c r="G158" i="4"/>
  <c r="G207" i="4"/>
  <c r="G114" i="4"/>
  <c r="G122" i="4"/>
  <c r="G209" i="4"/>
  <c r="G116" i="4"/>
  <c r="G182" i="4"/>
  <c r="G13" i="4"/>
  <c r="G43" i="4"/>
  <c r="G10" i="4"/>
  <c r="G123" i="4"/>
  <c r="G115" i="4"/>
  <c r="G45" i="4"/>
  <c r="G164" i="4"/>
  <c r="G125" i="4"/>
  <c r="G17" i="4"/>
  <c r="G14" i="4"/>
  <c r="G118" i="4"/>
  <c r="G119" i="4"/>
  <c r="G163" i="4"/>
  <c r="G124" i="4"/>
  <c r="G44" i="4"/>
  <c r="G265" i="4"/>
  <c r="G57" i="4"/>
  <c r="G21" i="4"/>
  <c r="G186" i="4"/>
  <c r="G113" i="4"/>
  <c r="G112" i="4"/>
  <c r="G151" i="4"/>
  <c r="G111" i="4"/>
  <c r="G75" i="4"/>
  <c r="G49" i="4"/>
  <c r="G211" i="4"/>
  <c r="G117" i="4"/>
  <c r="G29" i="4"/>
  <c r="G46" i="4"/>
  <c r="G197" i="4"/>
  <c r="G120" i="4"/>
  <c r="G251" i="4"/>
  <c r="G121" i="4"/>
  <c r="G250" i="4"/>
  <c r="G253" i="4"/>
  <c r="G254" i="4"/>
  <c r="G254" i="1"/>
  <c r="G118" i="1" l="1"/>
  <c r="G91" i="1"/>
  <c r="G223" i="1"/>
  <c r="G201" i="1"/>
  <c r="G197" i="1"/>
  <c r="G150" i="1"/>
  <c r="G93" i="1"/>
  <c r="G224" i="1"/>
  <c r="G191" i="1"/>
  <c r="G196" i="1"/>
  <c r="G260" i="1"/>
  <c r="G9" i="1"/>
  <c r="G190" i="1"/>
  <c r="G70" i="1"/>
  <c r="G258" i="1"/>
  <c r="G257" i="1"/>
  <c r="G259" i="1"/>
  <c r="G90" i="1"/>
  <c r="G215" i="1"/>
  <c r="G81" i="1"/>
  <c r="G225" i="1"/>
  <c r="G82" i="1"/>
  <c r="G233" i="1"/>
  <c r="G83" i="1"/>
  <c r="G94" i="1"/>
  <c r="G89" i="1"/>
  <c r="G76" i="1"/>
  <c r="G79" i="1"/>
  <c r="G84" i="1"/>
  <c r="G195" i="1"/>
  <c r="G80" i="1"/>
  <c r="G92" i="1"/>
  <c r="G256" i="1"/>
  <c r="G41" i="1"/>
  <c r="G96" i="1"/>
  <c r="G95" i="1"/>
  <c r="G100" i="1"/>
  <c r="G98" i="1"/>
  <c r="G265" i="1"/>
  <c r="G97" i="1"/>
  <c r="G101" i="1"/>
  <c r="G103" i="1"/>
  <c r="G99" i="1"/>
  <c r="G102" i="1"/>
  <c r="G148" i="1"/>
  <c r="G149" i="1"/>
  <c r="G263" i="1"/>
  <c r="G214" i="1"/>
  <c r="G105" i="1"/>
  <c r="G106" i="1"/>
  <c r="G209" i="1"/>
  <c r="G207" i="1"/>
  <c r="G210" i="1"/>
  <c r="G213" i="1"/>
  <c r="G250" i="1"/>
  <c r="G211" i="1"/>
  <c r="G112" i="1"/>
  <c r="G206" i="1"/>
  <c r="G88" i="1"/>
  <c r="G249" i="1"/>
  <c r="G113" i="1"/>
  <c r="G205" i="1"/>
  <c r="G109" i="1"/>
  <c r="G108" i="1"/>
  <c r="G111" i="1"/>
  <c r="G251" i="1"/>
  <c r="G208" i="1"/>
  <c r="G253" i="1"/>
  <c r="G107" i="1"/>
  <c r="G110" i="1"/>
  <c r="G115" i="1"/>
  <c r="G114" i="1"/>
  <c r="G117" i="1"/>
  <c r="G116" i="1"/>
  <c r="G202" i="1"/>
  <c r="G86" i="1"/>
  <c r="G85" i="1"/>
  <c r="G252" i="1"/>
  <c r="G87" i="1"/>
  <c r="G77" i="1"/>
  <c r="G78" i="1"/>
  <c r="G246" i="1"/>
  <c r="G235" i="1"/>
  <c r="G194" i="1"/>
  <c r="G193" i="1"/>
  <c r="G74" i="1"/>
  <c r="G73" i="1"/>
  <c r="G75" i="1"/>
  <c r="G192" i="1"/>
  <c r="G222" i="1"/>
  <c r="G65" i="1"/>
  <c r="G71" i="1"/>
  <c r="G72" i="1"/>
  <c r="G169" i="1"/>
  <c r="G165" i="1"/>
  <c r="G168" i="1"/>
  <c r="G164" i="1"/>
  <c r="G167" i="1"/>
  <c r="G163" i="1"/>
  <c r="G166" i="1"/>
  <c r="G162" i="1"/>
  <c r="G66" i="1"/>
  <c r="G68" i="1"/>
  <c r="G67" i="1"/>
  <c r="G69" i="1"/>
  <c r="G239" i="1"/>
  <c r="G238" i="1"/>
  <c r="G236" i="1"/>
  <c r="G64" i="1"/>
  <c r="G63" i="1"/>
  <c r="G247" i="1"/>
  <c r="G248" i="1"/>
  <c r="G14" i="1"/>
  <c r="G234" i="1" l="1"/>
  <c r="G30" i="1"/>
  <c r="G15" i="1"/>
  <c r="G245" i="1"/>
  <c r="G240" i="1"/>
  <c r="G237" i="1"/>
  <c r="G62" i="1"/>
  <c r="G60" i="1"/>
  <c r="G59" i="1"/>
  <c r="G61" i="1"/>
  <c r="G52" i="1"/>
  <c r="G58" i="1"/>
  <c r="G57" i="1"/>
  <c r="G56" i="1"/>
  <c r="G5" i="1"/>
  <c r="G221" i="1" l="1"/>
  <c r="G54" i="1" l="1"/>
  <c r="G53" i="1"/>
  <c r="G40" i="1"/>
  <c r="G21" i="1"/>
  <c r="G24" i="1"/>
  <c r="G45" i="1"/>
  <c r="G16" i="1"/>
  <c r="G42" i="1"/>
  <c r="G26" i="1"/>
  <c r="G23" i="1"/>
  <c r="G39" i="1"/>
  <c r="G38" i="1"/>
  <c r="G27" i="1"/>
  <c r="G35" i="1"/>
  <c r="G49" i="1"/>
  <c r="G34" i="1"/>
  <c r="G25" i="1"/>
  <c r="G47" i="1"/>
  <c r="G11" i="1"/>
  <c r="G29" i="1"/>
  <c r="G31" i="1"/>
  <c r="G6" i="1"/>
  <c r="G43" i="1"/>
  <c r="G46" i="1"/>
  <c r="G48" i="1"/>
  <c r="G7" i="1"/>
  <c r="G13" i="1"/>
  <c r="G20" i="1"/>
  <c r="G44" i="1"/>
  <c r="G51" i="1"/>
  <c r="G37" i="1"/>
  <c r="G8" i="1"/>
  <c r="G10" i="1"/>
  <c r="G36" i="1"/>
  <c r="G33" i="1"/>
  <c r="G50" i="1"/>
  <c r="G18" i="1"/>
  <c r="G28" i="1"/>
  <c r="G12" i="1"/>
  <c r="G22" i="1"/>
  <c r="G17" i="1"/>
  <c r="G32" i="1"/>
  <c r="G19" i="1"/>
  <c r="G55" i="1"/>
  <c r="G135" i="1"/>
  <c r="G136" i="1"/>
  <c r="G139" i="1"/>
  <c r="G137" i="1"/>
  <c r="G138" i="1"/>
  <c r="G140" i="1"/>
  <c r="G176" i="1"/>
  <c r="G178" i="1"/>
  <c r="G177" i="1"/>
  <c r="G175" i="1"/>
  <c r="G174" i="1"/>
  <c r="G179" i="1"/>
</calcChain>
</file>

<file path=xl/sharedStrings.xml><?xml version="1.0" encoding="utf-8"?>
<sst xmlns="http://schemas.openxmlformats.org/spreadsheetml/2006/main" count="1659" uniqueCount="685">
  <si>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</si>
  <si>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</si>
  <si>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</si>
  <si>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</si>
  <si>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</si>
  <si>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</si>
  <si>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</si>
  <si>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</si>
  <si>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</si>
  <si>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</si>
  <si>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</si>
  <si>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</si>
  <si>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</si>
  <si>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</si>
  <si>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</si>
  <si>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</si>
  <si>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</si>
  <si>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</si>
  <si>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</si>
  <si>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</si>
  <si>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</si>
  <si>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</si>
  <si>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</si>
  <si>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</si>
  <si>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</si>
  <si>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</si>
  <si>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</si>
  <si>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</si>
  <si>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</si>
  <si>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</si>
  <si>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</si>
  <si>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</si>
  <si>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</si>
  <si>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</si>
  <si>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</si>
  <si>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</si>
  <si>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</si>
  <si>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</si>
  <si>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</si>
  <si>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RU000A102H91</t>
  </si>
  <si>
    <t>RU000A100N12</t>
  </si>
  <si>
    <t>RU000A101XN7</t>
  </si>
  <si>
    <t>RU000A102G50</t>
  </si>
  <si>
    <t>RU000A0JT6B2</t>
  </si>
  <si>
    <t>RU000A0JS4Z7</t>
  </si>
  <si>
    <t>RU000A1013P1</t>
  </si>
  <si>
    <t>RU000A101QN1</t>
  </si>
  <si>
    <t>RU000A0JXPG2</t>
  </si>
  <si>
    <t>RU000A1003A4</t>
  </si>
  <si>
    <t>RU000A102G35</t>
  </si>
  <si>
    <t>RU000A0ZYZ26</t>
  </si>
  <si>
    <t>RU000A102069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</si>
  <si>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</si>
  <si>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</si>
  <si>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</si>
  <si>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</si>
  <si>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</si>
  <si>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</si>
  <si>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</si>
  <si>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RU000A0ZYVU5</t>
  </si>
  <si>
    <t>RU000A0JXFM1</t>
  </si>
  <si>
    <t>RU000A0ZYUB7</t>
  </si>
  <si>
    <t>RU000A0ZZYW2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</si>
  <si>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</si>
  <si>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</si>
  <si>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</si>
  <si>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</si>
  <si>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</si>
  <si>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</si>
  <si>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</si>
  <si>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</si>
  <si>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</si>
  <si>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</si>
  <si>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RU000A101CQ4</t>
  </si>
  <si>
    <t>RU000A1014S3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</si>
  <si>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</si>
  <si>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</si>
  <si>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</si>
  <si>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</si>
  <si>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</si>
  <si>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</si>
  <si>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</si>
  <si>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</si>
  <si>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</si>
  <si>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</si>
  <si>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акционерное общество "Почта России"</t>
  </si>
  <si>
    <t>1197746000000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</si>
  <si>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</si>
  <si>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</si>
  <si>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</si>
  <si>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</si>
  <si>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</si>
  <si>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</si>
  <si>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</si>
  <si>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</si>
  <si>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1064205128745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</si>
  <si>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</si>
  <si>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</si>
  <si>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</si>
  <si>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</si>
  <si>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</si>
  <si>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</si>
  <si>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Общество с ограниченной ответственностью "ИКС 5 ФИНАНС"</t>
  </si>
  <si>
    <t>1067761792053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</si>
  <si>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</si>
  <si>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</si>
  <si>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</si>
  <si>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</si>
  <si>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</si>
  <si>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</si>
  <si>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</si>
  <si>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</si>
  <si>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</si>
  <si>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</si>
  <si>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</si>
  <si>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</si>
  <si>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</si>
  <si>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</si>
  <si>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</si>
  <si>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</si>
  <si>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</si>
  <si>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</si>
  <si>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</si>
  <si>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</si>
  <si>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</si>
  <si>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</si>
  <si>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</si>
  <si>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</si>
  <si>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</si>
  <si>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</si>
  <si>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</si>
  <si>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</si>
  <si>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</si>
  <si>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</si>
  <si>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</si>
  <si>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"Федеральная сетевая компания Единой энергетической системы"</t>
  </si>
  <si>
    <t>1024701893336</t>
  </si>
  <si>
    <t>1020202555240</t>
  </si>
  <si>
    <t>1027700003891</t>
  </si>
  <si>
    <t>Публичное акционерное общество "Сбербанк России"</t>
  </si>
  <si>
    <t>1027700132195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</si>
  <si>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</si>
  <si>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</si>
  <si>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</si>
  <si>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</si>
  <si>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</si>
  <si>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</si>
  <si>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</si>
  <si>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</si>
  <si>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</si>
  <si>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</si>
  <si>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</si>
  <si>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</si>
  <si>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"Почта России" 4B02-03-00005-T-001P</t>
  </si>
  <si>
    <t>облигации АО "Почта России" 4B02-06-00005-T-001P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</si>
  <si>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</si>
  <si>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</si>
  <si>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</si>
  <si>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</si>
  <si>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</si>
  <si>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</si>
  <si>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</si>
  <si>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4B02-04-36400-R-001P</t>
  </si>
  <si>
    <t>облигации ООО "РЕСО-Лизинг" 4B02-08-36419-R-001P</t>
  </si>
  <si>
    <t>облигации ООО "СУЭК-Финанс" 4B02-05-36393-R-001P</t>
  </si>
  <si>
    <t>облигации ПАО "ГТЛК" 4B02-03-32432-H-001P</t>
  </si>
  <si>
    <t>облигации ПАО "ГТЛК" 4B02-04-32432-H-001P</t>
  </si>
  <si>
    <t>облигации ПАО "ГТЛК" 4B02-13-32432-H-001P</t>
  </si>
  <si>
    <t>облигации ПАО "МТС" 4B02-06-04715-A-001P</t>
  </si>
  <si>
    <t>облигации ПАО "НГК "Славнефть" 4B02-01-00221-A-001P</t>
  </si>
  <si>
    <t>облигации ПАО "НК "Роснефть" 4B02-05-00122-A-002P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</si>
  <si>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</si>
  <si>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</si>
  <si>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</si>
  <si>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</si>
  <si>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АФК "Система" 4B02-11-01669-A-001P</t>
  </si>
  <si>
    <t>облигации ПАО АФК "Система" 4B02-14-01669-A-001P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</si>
  <si>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</si>
  <si>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</si>
  <si>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</si>
  <si>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</si>
  <si>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обыкновенные ПАО "Татнефть" им. В.Д. Шашина 1-03-00161-A</t>
  </si>
  <si>
    <t>акции обыкновенные ПАО Сбербанк 10301481B</t>
  </si>
  <si>
    <t>государственные ЦБ субъектов РФ RU35003GSP0</t>
  </si>
  <si>
    <t>RU000A102A15</t>
  </si>
  <si>
    <t>RU000A0JX0Z8</t>
  </si>
  <si>
    <t>Комитет финансов Санкт-Петербурга</t>
  </si>
  <si>
    <t>1027810256352</t>
  </si>
  <si>
    <t>1087760000019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</si>
  <si>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</si>
  <si>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</si>
  <si>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</si>
  <si>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</si>
  <si>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</si>
  <si>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</si>
  <si>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Государственная компания "Автодор" 4B02-01-00011-T-003P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</si>
  <si>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</si>
  <si>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</si>
  <si>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</si>
  <si>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</si>
  <si>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</si>
  <si>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</si>
  <si>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</si>
  <si>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</si>
  <si>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</si>
  <si>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</si>
  <si>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</si>
  <si>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</si>
  <si>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</si>
  <si>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</si>
  <si>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</si>
  <si>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</si>
  <si>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</si>
  <si>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</si>
  <si>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Договор доверительного управления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</si>
  <si>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</si>
  <si>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</si>
  <si>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</si>
  <si>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</si>
  <si>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</si>
  <si>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</si>
  <si>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</si>
  <si>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</si>
  <si>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</si>
  <si>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</si>
  <si>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</si>
  <si>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</si>
  <si>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</si>
  <si>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</si>
  <si>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"Акционерная финансовая корпорация "Система", Публичное акционерное общество</t>
  </si>
  <si>
    <t>RU000A0JWTN2</t>
  </si>
  <si>
    <t>RU000A100SZ3</t>
  </si>
  <si>
    <t>RU000A0JXS59</t>
  </si>
  <si>
    <t>RU000A0JXPN8</t>
  </si>
  <si>
    <t>RU000A0JXE06</t>
  </si>
  <si>
    <t>RU000A0ZYU05</t>
  </si>
  <si>
    <t>RU000A0ZYJ91</t>
  </si>
  <si>
    <t>RU000A101012</t>
  </si>
  <si>
    <t>RU000A102QP4</t>
  </si>
  <si>
    <t>облигации ОАО "РЖД" 4B02-21-65045-D-001P</t>
  </si>
  <si>
    <t>государственные облигации Санкт-Петербурга RU35003GSP0</t>
  </si>
  <si>
    <t>RU000A101EF3</t>
  </si>
  <si>
    <t>облигации АО "ХК "МЕТАЛЛОИНВЕСТ" 4B02-04-25642-H</t>
  </si>
  <si>
    <t>облигации ВЭБ.РФ 4-23-00004-T</t>
  </si>
  <si>
    <t>RU000A0JT403</t>
  </si>
  <si>
    <t>RU0009046510</t>
  </si>
  <si>
    <t>акции обыкновенные ПАО "Северсталь" 1-02-00143-A</t>
  </si>
  <si>
    <t>RU000A0JWM07</t>
  </si>
  <si>
    <t>RU000A0ZYUA9</t>
  </si>
  <si>
    <t>облигации федерального займа РФ 26219RMFS</t>
  </si>
  <si>
    <t>облигации федерального займа РФ 26224RMFS</t>
  </si>
  <si>
    <t>RU000A1012B3</t>
  </si>
  <si>
    <t>облигации АО "ФПК" 4B02-07-55465-E-001P</t>
  </si>
  <si>
    <t>RU000A1036H9</t>
  </si>
  <si>
    <t>RU000A103DS4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</si>
  <si>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</si>
  <si>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</si>
  <si>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</si>
  <si>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</si>
  <si>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</si>
  <si>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</si>
  <si>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</si>
  <si>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</si>
  <si>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</si>
  <si>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</si>
  <si>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</si>
  <si>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</si>
  <si>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</si>
  <si>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</si>
  <si>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</si>
  <si>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RU000A104SU6</t>
  </si>
  <si>
    <t>облигации АО "Почта России" 4B02-01-16643-A-002P</t>
  </si>
  <si>
    <t>RU000A104V75</t>
  </si>
  <si>
    <t>облигации ПАО "Группа ЛСР" 4B02-06-55234-E-001P</t>
  </si>
  <si>
    <t>RU000A102T63</t>
  </si>
  <si>
    <t>RU000A100WA8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</si>
  <si>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</si>
  <si>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</si>
  <si>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</si>
  <si>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</si>
  <si>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</si>
  <si>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</si>
  <si>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</si>
  <si>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</si>
  <si>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</si>
  <si>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</si>
  <si>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</si>
  <si>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RU000A0JXN05</t>
  </si>
  <si>
    <t>облигации ОАО "РЖД" 4B02-01-65045-D-001P</t>
  </si>
  <si>
    <t>40701810200000003375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</si>
  <si>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</si>
  <si>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</si>
  <si>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</si>
  <si>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</si>
  <si>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</si>
  <si>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RU000A1056S4</t>
  </si>
  <si>
    <t>облигации ПАО "РОССЕТИ" 4B02-05-65018-D</t>
  </si>
  <si>
    <t>RU000A105HJ9</t>
  </si>
  <si>
    <t>1027700067328</t>
  </si>
  <si>
    <t>Акционерное общество "Альфа-Банк"</t>
  </si>
  <si>
    <t>RU000A105KP0</t>
  </si>
  <si>
    <t>облигации ПАО "Газпром нефть" 4B02-05-00146-A-003P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</si>
  <si>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</si>
  <si>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</si>
  <si>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</si>
  <si>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</si>
  <si>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</si>
  <si>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</si>
  <si>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</si>
  <si>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</si>
  <si>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</si>
  <si>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</si>
  <si>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</si>
  <si>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</si>
  <si>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>облигации обыкновенные ПАО "Полюс" 4B02-03-55192-E-001P</t>
  </si>
  <si>
    <t>Публичное акционерное общество "НОВАТЭК"</t>
  </si>
  <si>
    <t>Публичное акционерное общество "Нефтяная компания "Роснефть"</t>
  </si>
  <si>
    <t>1027700190572</t>
  </si>
  <si>
    <t>40701810900000003374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</si>
  <si>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</si>
  <si>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</si>
  <si>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</si>
  <si>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</si>
  <si>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</si>
  <si>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</si>
  <si>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</si>
  <si>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частичное погашение номинала облигации АО ХК "Новотранс" 4B02-01-12414-F-001P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</si>
  <si>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</si>
  <si>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</si>
  <si>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</si>
  <si>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</si>
  <si>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</si>
  <si>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Акционерное общество «Холдинговая компания «МЕТАЛЛОИНВЕСТ»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</si>
  <si>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</si>
  <si>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</si>
  <si>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</si>
  <si>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</si>
  <si>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</si>
  <si>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</si>
  <si>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</si>
  <si>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</si>
  <si>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</si>
  <si>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</si>
  <si>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</si>
  <si>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Публичное акционерное общество «Лизинговая компания «Европлан»</t>
  </si>
  <si>
    <t>1177746637584</t>
  </si>
  <si>
    <t>RU000A106F40</t>
  </si>
  <si>
    <t>АО "Почта России"</t>
  </si>
  <si>
    <t>частичное погашение номинала облигации ПАО "Группа ЛСР" 4B02-04-55234-E-001P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</si>
  <si>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</si>
  <si>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</si>
  <si>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</si>
  <si>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</si>
  <si>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</si>
  <si>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начисление дивидендов (акции обыкновенные АК "АЛРОСА" (ПАО) 1-03-40046-N )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</si>
  <si>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</si>
  <si>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</si>
  <si>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</si>
  <si>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</si>
  <si>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</si>
  <si>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</si>
  <si>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Банк ВТБ (ПАО)</t>
  </si>
  <si>
    <t>ПАО Сбербанк</t>
  </si>
  <si>
    <t>облигации  ВЭБ.РФ 4B02-12-00004-T-002P</t>
  </si>
  <si>
    <t>Общество с ограниченной ответственностью Управляющая компания "АКБФ"</t>
  </si>
  <si>
    <t>Акционерное общество Инвестиционная компания "АКБФ"</t>
  </si>
  <si>
    <t>RU000A107ET1</t>
  </si>
  <si>
    <t>облигации ООО "Газпром капитал" 4B02-11-36400-R-002P</t>
  </si>
  <si>
    <t>ПАО "МТС"</t>
  </si>
  <si>
    <t>ПАО "ЛК "Европлан"</t>
  </si>
  <si>
    <t>начисление дивидендов (акции обыкновенные ПАО "ГМК "Норильский никель" 1-01-40155-F )</t>
  </si>
  <si>
    <t>RU000A107GX8</t>
  </si>
  <si>
    <t>облигации ПАО АФК "Система" 4B02-27-01669-A-001P</t>
  </si>
  <si>
    <t>ПАО "РусГидро"</t>
  </si>
  <si>
    <t>положительная переоценка по сделкам Т+ (покупка облигаций  26243RMFS)</t>
  </si>
  <si>
    <t>RU000A107SM6</t>
  </si>
  <si>
    <t>облигации ПАО АФК "Система" 4B02-28-01669-A-001P</t>
  </si>
  <si>
    <t>ВЭБ.РФ</t>
  </si>
  <si>
    <t>RU000A100WA9</t>
  </si>
  <si>
    <t>RU000A1083W0</t>
  </si>
  <si>
    <t>облигации ПАО "МТС" 4B02-05-04715-A-002P</t>
  </si>
  <si>
    <t>начисление дивидендов (акции обыкновенные ПАО Новатэк 1-02-00268-E)</t>
  </si>
  <si>
    <t>RU000A1085D5</t>
  </si>
  <si>
    <t>облигации ПАО "РОСТЕЛЕКОМ" 4B02-14-00124-A-002P</t>
  </si>
  <si>
    <t>оплата комиссий по сделкам Т+  (покупка облигаций 4B02-10-03349-B-002P)</t>
  </si>
  <si>
    <t>RU000A1068R1</t>
  </si>
  <si>
    <t>облигации АО "Россельхозбанк" 4B02-10-03349-B-002P</t>
  </si>
  <si>
    <t>RU000A108GR8</t>
  </si>
  <si>
    <t>облигации ПАО "РОСТЕЛЕКОМ" 4B02-07-00124-A-001P</t>
  </si>
  <si>
    <t>RU000A108KT6</t>
  </si>
  <si>
    <t>облигации АО "Росагролизинг" 4B02-01-05886-A-001P</t>
  </si>
  <si>
    <t>АО "АЛЬФА-БАНК"</t>
  </si>
  <si>
    <t>АО ХК "Новотранс"</t>
  </si>
  <si>
    <t>RU000A101N52</t>
  </si>
  <si>
    <t>облигации федерального займа РФ 29014RMFS</t>
  </si>
  <si>
    <t>40701810900025000086</t>
  </si>
  <si>
    <t>начисление дивидендов (акции обыкновенные ПАО "НЛМК" 1-01-00102-A)</t>
  </si>
  <si>
    <t>начисление дивидендов (акции обыкновенные АК "АЛРОСА" (ПАО) 1-03-40046-N)</t>
  </si>
  <si>
    <t>RU000A108P46</t>
  </si>
  <si>
    <t>облигации ООО "Балтийский лизинг" 4B02-11-36442-R-001P</t>
  </si>
  <si>
    <t>Общество с ограниченной ответственностью "Балтийский лизинг"</t>
  </si>
  <si>
    <t>1027810273545</t>
  </si>
  <si>
    <t>начисление дивидендов (акции обыкновенные ПАО "" (ПАО) 1-02-00143-A)</t>
  </si>
  <si>
    <t>начисление дивидендов (акции обыкновенные Лукойл" (ПАО) 1-01-00077-A )</t>
  </si>
  <si>
    <t xml:space="preserve">начисленный процентный доход по подтверждению №17 от 25.06.2024+ к Генеральному соглашению №М65-4785/2016 от 15.06.2016 о порядке поддержания МНО на счетах </t>
  </si>
  <si>
    <t xml:space="preserve">начисленный процентный доход по подтверждению №13 от 25.06.2024 к Генеральному соглашению №М66-4785/2016 от 15.06.2016 о порядке поддержания МНО на счетах </t>
  </si>
  <si>
    <t>RU000A108Q94</t>
  </si>
  <si>
    <t>облигации ПАО «МегаФон» 4B02-05-00822-J-002P</t>
  </si>
  <si>
    <t>Акционерное общество "МегаФон"</t>
  </si>
  <si>
    <t>1027809169585</t>
  </si>
  <si>
    <t>начисление дивидендов (акции обыкновенные ПАО "Московская биржа"  1-05-08443-H)</t>
  </si>
  <si>
    <t>оплата комиссий по сделкам Т+  (покупка облигаций 4B02-01-04715-A-002P)</t>
  </si>
  <si>
    <t>RU000A107XA1</t>
  </si>
  <si>
    <t>облигации ВЭБ.РФ 4B02-47-00004-T-002P</t>
  </si>
  <si>
    <t>облигации АО ХК "Металлоинвест" 4B02-08-25642-H-001P</t>
  </si>
  <si>
    <t>RU000A108WY1</t>
  </si>
  <si>
    <t>RU000A108Y86</t>
  </si>
  <si>
    <t>облигации ПАО "ЛК "Европлан" 4B02-07-16419-A-001P</t>
  </si>
  <si>
    <t>начисление дивидендов (акции обыкновенные ПАО "Транснефть" 2-01-00206-A)</t>
  </si>
  <si>
    <t>облигации АО "ХК "МЕТАЛЛОИНВЕСТ" 4B02-08-25642-H-001P</t>
  </si>
  <si>
    <t>облигации  ВЭБ.РФ 4B02-47-00004-T-002P</t>
  </si>
  <si>
    <t>Публичное акционерное общество "Лизинговая компания "Европлан"</t>
  </si>
  <si>
    <t>40701810100022780688</t>
  </si>
  <si>
    <t>RU000A109528</t>
  </si>
  <si>
    <t>облигации ПАО "РОССЕТИ" 4B02-13-65018-D-001P</t>
  </si>
  <si>
    <t>RU000A109312</t>
  </si>
  <si>
    <t>облигации ПАО "МТС" 4B02-06-04715-A-002P</t>
  </si>
  <si>
    <t>облигации ПАО "Федеральная сетевая компания - Россети" 4B02-13-65018-D-001P</t>
  </si>
  <si>
    <t>Публичное акционерное общество "Федеральная сетевая компания - Россети"</t>
  </si>
  <si>
    <t>облигации ПАО "РОСТЕЛЕКОМ" 4B02-10-00124-A-001P</t>
  </si>
  <si>
    <t>RU000A109916</t>
  </si>
  <si>
    <t>RU000A109B33</t>
  </si>
  <si>
    <t>облигации ПАО "Газпром нефть" 4B02-13-00146-A-003P</t>
  </si>
  <si>
    <t>33-НПФ от 07.06.2024</t>
  </si>
  <si>
    <t>RU000A109E71</t>
  </si>
  <si>
    <t>RU000A109JS8</t>
  </si>
  <si>
    <t>облигации АО "Трансконтейнер" 4B02-01-55194-E-002P</t>
  </si>
  <si>
    <t>Публичное акционерное общество "Центр по перевозке грузов в контейнерах "ТрансКонтейнер"</t>
  </si>
  <si>
    <t>1067746341024</t>
  </si>
  <si>
    <t>облигации ПАО "РОСТЕЛЕКОМ" 4B02-11-00124-A-001P</t>
  </si>
  <si>
    <t>RU000A109K40</t>
  </si>
  <si>
    <t>Публичное акционерное общество «ФосАгро»</t>
  </si>
  <si>
    <t>RU000A108LF3</t>
  </si>
  <si>
    <t>облигации ПАО "РОСТЕЛЕКОМ" 4B02-08-00124-A-001P</t>
  </si>
  <si>
    <t>облигации ПАО "Трансконтейнер" 4B02-01-55194-E-002P</t>
  </si>
  <si>
    <t>облигации ПАО «ФОСАГРО» 4B02-04-06556-A-001P</t>
  </si>
  <si>
    <t xml:space="preserve">начисленный процентный доход по подтверждению №25 от 19.09.2024 к Генеральному соглашению №М22-4785/2015 от 12.05.2015 о порядке поддержания МНО на счетах </t>
  </si>
  <si>
    <t>RU000A109PF2</t>
  </si>
  <si>
    <t>облигации ОАО "РЖД" 4B02-33-65045-D-001P</t>
  </si>
  <si>
    <t>RU000A109SP5</t>
  </si>
  <si>
    <t>облигации АО "Эталон-Финанс" 4B02-02-55338-H-002P</t>
  </si>
  <si>
    <t>RU000A109TJ6</t>
  </si>
  <si>
    <t>Публичное акционерное общество «Промсвязьбанк»</t>
  </si>
  <si>
    <t>облигации ПАО «Промсвязьбанк» 4B02-09-03251-B-003P</t>
  </si>
  <si>
    <t xml:space="preserve"> 1027739019142</t>
  </si>
  <si>
    <t>RU000A109VL8</t>
  </si>
  <si>
    <t>облигации ПАО "Совкомбанк" 4B02-09-00963-B-001P</t>
  </si>
  <si>
    <t>АО "ГТЛК"</t>
  </si>
  <si>
    <t>RU000A1079S6</t>
  </si>
  <si>
    <t>облигации АО "ХК "МЕТАЛЛОИНВЕСТ" 4B02-06-25642-H-001P</t>
  </si>
  <si>
    <t>RU000A109DT9</t>
  </si>
  <si>
    <t>облигации АО "Росагролизинг" 4B02-03-05886-A-001P</t>
  </si>
  <si>
    <t>RU000A109ZQ8</t>
  </si>
  <si>
    <t>облигации ПАО "РОССЕТИ" 4B02-14-65018-D-001P</t>
  </si>
  <si>
    <t>RU000A10A349</t>
  </si>
  <si>
    <t>облигации ПАО "РусГидро" 4B02-01-55038-E-002P</t>
  </si>
  <si>
    <t xml:space="preserve">начисленный процентный доход по подтверждению №50 от 29.11.2024 к Генеральному соглашению №М61-4785/2016 от 15.02.2016 о порядке поддержания МНО на счетах </t>
  </si>
  <si>
    <t>погашение номинала облигаций АО "АЛЬФА-БАНК" 4B02-18-01326-B-002P</t>
  </si>
  <si>
    <t>облигации ПАО "Федеральная сетевая компания - Россети" 4B02-14-65018-D-001P</t>
  </si>
  <si>
    <t>RU000A10A7H3</t>
  </si>
  <si>
    <t>облигации ПАО "СИБУР Холдинг" 4B02-02-65134-D-001P</t>
  </si>
  <si>
    <t>42005810126800000496</t>
  </si>
  <si>
    <t>42005810138980000066</t>
  </si>
  <si>
    <t>АО «Россельхозбанк»</t>
  </si>
  <si>
    <t>начисление дивидендов (акции обыкновенные ПАО "Северсталь" 1-02-00143-A )</t>
  </si>
  <si>
    <t>облигации ПАО "Магнит" 4B02-01-60525-P-005P</t>
  </si>
  <si>
    <t>RU000A10ANZ8</t>
  </si>
  <si>
    <t>Публичное акционерное общество «Магнит»</t>
  </si>
  <si>
    <t>RU000A10ASC6</t>
  </si>
  <si>
    <t>облигации ПАО "ЛК "Европлан" 4B02-09-16419-A-001P</t>
  </si>
  <si>
    <t>оплата комиссий по сделкам Т+  (продажа облигаций ПАО "Ростелеком"  4B02-14-00124-A-002P)</t>
  </si>
  <si>
    <t>оплата комиссий по сделкам Т+ (покупка акций ПАО Сбербанк 10401000B)</t>
  </si>
  <si>
    <t>оплата комиссий по сделкам Т+ (продажа акций ПАО "НК "Роснефть" 1-02-00122-A)</t>
  </si>
  <si>
    <t>оплата комиссий по сделкам Т+ (продажа акций ПАО «ГМК "Норильский никель“» 1-01-40155-F)</t>
  </si>
  <si>
    <t>Публичное акционерное общество "Магнит"</t>
  </si>
  <si>
    <t xml:space="preserve">1032304945947 </t>
  </si>
  <si>
    <t>облигации ПАО "ЛК "ЕВРОПЛАН" 4B02-09-16419-A-001P</t>
  </si>
  <si>
    <t xml:space="preserve"> 
1177746637584</t>
  </si>
  <si>
    <t>RU000A108EF8</t>
  </si>
  <si>
    <t>RU000A10AZ60</t>
  </si>
  <si>
    <t>облигации ОАО "РЖД" 4B02-38-65045-D-001P</t>
  </si>
  <si>
    <t>RU000A10AYN1</t>
  </si>
  <si>
    <t>облигации ВЭБ.РФ 4B02-153-00004-T-002P</t>
  </si>
  <si>
    <t>RU000A10AV72</t>
  </si>
  <si>
    <t>облигации ПАО «Промсвязьбанк» 4B02-11-03251-B-003P</t>
  </si>
  <si>
    <t>RU000A10AUY6</t>
  </si>
  <si>
    <t>облигации  ВЭБ.РФ 4B02-152-00004-T-002P</t>
  </si>
  <si>
    <t>RU000A10ATW2</t>
  </si>
  <si>
    <t>облигации ООО "Балтийский лизинг" 4B02-15-36442-R-001P</t>
  </si>
  <si>
    <t>RU000A10ATT8</t>
  </si>
  <si>
    <t>облигации ПАО "РОССЕТИ" 4B02-16-65018-D-001P</t>
  </si>
  <si>
    <t>RU000A10ASS2</t>
  </si>
  <si>
    <t>облигации ПАО "РОСТЕЛЕКОМ" 4B02-14-00124-A-001P</t>
  </si>
  <si>
    <t>RU000A108EH4</t>
  </si>
  <si>
    <t>RU000A108EE1</t>
  </si>
  <si>
    <t>облигации федерального займа РФ 26248RMFS</t>
  </si>
  <si>
    <t>облигации федерального займа РФ 26247RMFS</t>
  </si>
  <si>
    <t>облигации федерального займа РФ 26246RMFS</t>
  </si>
  <si>
    <t>АО "Россельхозбанк"</t>
  </si>
  <si>
    <t>оплата комиссий по сделкам Т+ (покупка акций ПАО «Газпром» 1-02-00028-A)</t>
  </si>
  <si>
    <t>положительная переоценка по сделкам Т+ (покупка акций ПАО «Газпром» 1-02-00028-A)</t>
  </si>
  <si>
    <t>оплата комиссий по сделкам Т+ (покупка акций ПАО «НОВАТЭК» 1-02-00268-E)</t>
  </si>
  <si>
    <t>положительная переоценка по сделкам Т+ (покупка акций ПАО «НОВАТЭК» 1-02-00268-E)</t>
  </si>
  <si>
    <t>облигации ПАО "Федеральная сетевая компания - Россети" 4B02-16-65018-D-001P</t>
  </si>
  <si>
    <t>RU000A10AV98</t>
  </si>
  <si>
    <t>облигации ПАО "МТС" 4B02-28-04715-A-001P</t>
  </si>
  <si>
    <t>42005810700710000017</t>
  </si>
  <si>
    <t>RU000A10B495</t>
  </si>
  <si>
    <t>облигации ОАО "РЖД" 4B02-41-65045-D-001P</t>
  </si>
  <si>
    <t>RU000A10B024</t>
  </si>
  <si>
    <t>облигации ПАО АФК "Система" 4B02-01-01669-A-002P</t>
  </si>
  <si>
    <t>RU000A108EG6</t>
  </si>
  <si>
    <t>облигации федерального займа РФ 26245RMFS</t>
  </si>
  <si>
    <t>RU000A0JTU85</t>
  </si>
  <si>
    <t>облигации ОАО "РЖД" 4-28-65045-D</t>
  </si>
  <si>
    <t>ООО "Балтийский лизинг"</t>
  </si>
  <si>
    <t>RU000A10B3A6</t>
  </si>
  <si>
    <t>облигации  АО «Атомэнергопром» 4B02-04-55319-E-001P</t>
  </si>
  <si>
    <t>акционерное общество «Атомный энергопромышленный комплекс»</t>
  </si>
  <si>
    <t xml:space="preserve"> 
1077758081664</t>
  </si>
  <si>
    <t>RU000A10B1N3</t>
  </si>
  <si>
    <t>облигации ПАО "МТС" 4B02-07-04715-A-002P</t>
  </si>
  <si>
    <t>RU000A10B115</t>
  </si>
  <si>
    <t>облигации ОАО "РЖД" 4B02-40-65045-D-001P</t>
  </si>
  <si>
    <t>RU000A10AT27</t>
  </si>
  <si>
    <t>RU000A1051E5</t>
  </si>
  <si>
    <t>облигации ПАО "РОСТЕЛЕКОМ" 4B02-09-00124-A-002P</t>
  </si>
  <si>
    <t>RU000A100UT2</t>
  </si>
  <si>
    <t>Акционерное Общество "Почта России"</t>
  </si>
  <si>
    <t>облигации АО «Почта России» 4B02-08-00005-T-001P</t>
  </si>
  <si>
    <t>ООО "ИКС 5 ФИНАНС"</t>
  </si>
  <si>
    <t>RU000A10BG13</t>
  </si>
  <si>
    <t>облигации ПАО "РОСТЕЛЕКОМ" 4B02-16-00124-A-001P</t>
  </si>
  <si>
    <t>RU000A10BGF2</t>
  </si>
  <si>
    <t>облигации ОАО "РЖД" 4B02-42-65045-D-001P</t>
  </si>
  <si>
    <t>ПАО АНК "Башнефть"</t>
  </si>
  <si>
    <t>RU000A10BFG2</t>
  </si>
  <si>
    <t>облигации  АО «Атомэнергопром» 4B02-05-55319-E-001P</t>
  </si>
  <si>
    <t>RU000A10B8D9</t>
  </si>
  <si>
    <t>облигации  ВЭБ.РФ 4B02-175-00004-T-002P</t>
  </si>
  <si>
    <t>RU000A103G42</t>
  </si>
  <si>
    <t>облигации ПАО Сбербанк 4B02-474-01481-B-001P</t>
  </si>
  <si>
    <t>40701810100000006346</t>
  </si>
  <si>
    <t>НПФ-24/ПР от 15.04.2025</t>
  </si>
  <si>
    <t>НПФ-16/ПН от 07.08.2019</t>
  </si>
  <si>
    <t>RU000A10BNF8</t>
  </si>
  <si>
    <t>облигации ПАО "РусГидро" 4B02-13-55038-E-001P</t>
  </si>
  <si>
    <t>RU000A10BP79</t>
  </si>
  <si>
    <t>облигации ПАО "МТС" 4B02-11-04715-A-002P</t>
  </si>
  <si>
    <t>оплата комиссий по сделкам Т+  (продажа облигаций ООО "СУЭК-Финанс"  4B02-05-36393-R-001P)</t>
  </si>
  <si>
    <t>RU000A104W17</t>
  </si>
  <si>
    <t>облигации АО «Почта России» 4B02-02-16643-A-002P</t>
  </si>
  <si>
    <t>облигации АО «Почта России» 4B02-01-16643-A-002P</t>
  </si>
  <si>
    <t>RU000A10BK09</t>
  </si>
  <si>
    <t>облигации ПАО "Газпром нефть" 4B02-14-00146-A-003P</t>
  </si>
  <si>
    <t>42004810443240000082</t>
  </si>
  <si>
    <t>RU000A10BT34</t>
  </si>
  <si>
    <t>облигации ПАО "РОССЕТИ" 4B02-17-65018-D-001P</t>
  </si>
  <si>
    <t>RU000A10BTA6</t>
  </si>
  <si>
    <t>облигации ОАО "РЖД" 4B02-43-65045-D-001P</t>
  </si>
  <si>
    <t>оплата комиссий по сделкам Т+  (продажа акций ПАО "Сбербанк" 10301481B)</t>
  </si>
  <si>
    <t>оплата комиссий по сделкам Т+  (продажа акций 1-01-40155-F)</t>
  </si>
  <si>
    <t>оплата комиссий по сделкам Т+  (покупка облигаций 26246RMFS )</t>
  </si>
  <si>
    <t>RU000A10BSL5</t>
  </si>
  <si>
    <t>облигации ПАО "РОСТЕЛЕКОМ" 4B02-17-00124-A-001P</t>
  </si>
  <si>
    <t>RU000A10BUK3</t>
  </si>
  <si>
    <t>облигации ООО "ИКС 5 ФИНАНС" 4B02-12-36241-R-003P</t>
  </si>
  <si>
    <t>RU000A10BV22</t>
  </si>
  <si>
    <t>государственные ЦБ субъектов РФ RU34015BAS0</t>
  </si>
  <si>
    <t>RU000A0ZYKJ1</t>
  </si>
  <si>
    <t>государственные ЦБ субъектов РФ RU35002GSP0</t>
  </si>
  <si>
    <t>облигации ПАО "Федеральная сетевая компания - Россети" 4B02-17-65018-D-001P</t>
  </si>
  <si>
    <t>42004810012240000102</t>
  </si>
  <si>
    <t>42004810043240000084</t>
  </si>
  <si>
    <t>ПАО "Совкомбанк"</t>
  </si>
  <si>
    <t>оплата комиссий по сделкам Т+ (продажа акций ПАО "Сбербанк" 10301481B)</t>
  </si>
  <si>
    <t>оплата комиссий по сделкам Т+ (покупка облигаций 26246RMFS)</t>
  </si>
  <si>
    <t>RU000A10BY94</t>
  </si>
  <si>
    <t>облигации ПАО АФК "Система" 4B02-03-01669-A-002P</t>
  </si>
  <si>
    <t>RU000A10C6L5</t>
  </si>
  <si>
    <t>облигации АО "Атомэнергопром" 4B02-07-55319-E-001P</t>
  </si>
  <si>
    <t>RU000A10C6P6</t>
  </si>
  <si>
    <t>1025500003737</t>
  </si>
  <si>
    <t>облигации АО «Авто Финанс Банк» 4B02-15-00170-B-001P</t>
  </si>
  <si>
    <t xml:space="preserve"> Акционерное общество "Авто Финанс Банк"</t>
  </si>
  <si>
    <t>АО «ГТЛК»</t>
  </si>
  <si>
    <t>ПАО «ТрансКонтейнер»</t>
  </si>
  <si>
    <t>ПАО «СИБУР Холдинг»</t>
  </si>
  <si>
    <t>начисление дивидендов (акции обыкновенные ПАО "НК "Роснефть" 1-02-00122-A)</t>
  </si>
  <si>
    <t>оплата комиссий по сделкам Т+  (продажа акций  ПАО «ГМК "Норильский никель“» 1-01-40155-F)</t>
  </si>
  <si>
    <t>начисление дивидендов (акции обыкновенные ПАО Сбербанк 10301481B)</t>
  </si>
  <si>
    <t>RU000A105FZ9</t>
  </si>
  <si>
    <t>облигации федерального займа РФ 26241RMFS</t>
  </si>
  <si>
    <t>облигации  АО «Атомэнергопром» 4B02-07-55319-E-001P</t>
  </si>
  <si>
    <t>Акционерное общество «Авто Финанс Банк»</t>
  </si>
  <si>
    <t>1025500003737 </t>
  </si>
  <si>
    <t>RU000A101Z74</t>
  </si>
  <si>
    <t>1027700167110</t>
  </si>
  <si>
    <t>RU000A10C618</t>
  </si>
  <si>
    <t>облигации ПАО "Магнит" 4B02-08-60525-P-004P</t>
  </si>
  <si>
    <t>Публичное акционерное общество «Новатэк»</t>
  </si>
  <si>
    <t>акции обыкновенные ПАО «Новатэк»  1-02-00268-E</t>
  </si>
  <si>
    <t>1026303117642 </t>
  </si>
  <si>
    <t>42004810643240000086</t>
  </si>
  <si>
    <t>Банк ГПБ (АО)</t>
  </si>
  <si>
    <t>ПАО "РОСТЕЛЕКОМ"</t>
  </si>
  <si>
    <t xml:space="preserve">1027700198767 </t>
  </si>
  <si>
    <t>RU000A10AA93</t>
  </si>
  <si>
    <t>оплата комиссий по сделкам Т+ (покупка облигаций АО «Почта России» 4B02-01-16643-A-002P)</t>
  </si>
  <si>
    <t>положительная переоценка по сделкам Т+  (покупка облигаций АО «Почта России» 4B02-01-16643-A-002P)</t>
  </si>
  <si>
    <t>положительная переоценка по сделкам Т+ (покупка облигаций ПАО "Россети" 4B02-16-65018-D-001P)</t>
  </si>
  <si>
    <t>оплата комиссий по сделкам Т+ (покупка облигаций ПАО "РЖД" 4-28-65045-D)</t>
  </si>
  <si>
    <t>оплата комиссий по сделкам Т+ (продажа акций ПАО "ГМК "Норильский никель" 1-01-40155-F)</t>
  </si>
  <si>
    <t>оплата комиссий по сделкам Т+ (покупка облигаций ПАО "Россети" 4B02-16-65018-D-001P )</t>
  </si>
  <si>
    <t>RU000A10CKZ0</t>
  </si>
  <si>
    <t>облигации ООО «ЕвразХолдинг Финанс» 4B02-04-36383-R-003P</t>
  </si>
  <si>
    <t>Общество с ограниченной ответственностью "ЕвразХолдинг Финанс"</t>
  </si>
  <si>
    <t>1097746549515</t>
  </si>
  <si>
    <t>RU000A10C8T4</t>
  </si>
  <si>
    <t>облигации ПАО "СИБУР Холдинг" 4B02-07-65134-D-001P</t>
  </si>
  <si>
    <t>Публичное акционерное общество «Газпром»</t>
  </si>
  <si>
    <t>1027700070518</t>
  </si>
  <si>
    <t>RU0007661625</t>
  </si>
  <si>
    <t>акции обыкновенные ПАО «Газпром» 1-01-40155-F</t>
  </si>
  <si>
    <t>RU000A0JR4A1</t>
  </si>
  <si>
    <t>1027739387411</t>
  </si>
  <si>
    <t>акции обыкновенные ПАО «Московская Биржа»  1-05-08443-H</t>
  </si>
  <si>
    <t>RU000A10AP21</t>
  </si>
  <si>
    <t>облигации ООО "ИКС 5 ФИНАНС" 4B02-08-36241-R-003P</t>
  </si>
  <si>
    <t>RU000A10CC24</t>
  </si>
  <si>
    <t>облигации ПАО "РусГидро" 4B02-07-55038-E-002P</t>
  </si>
  <si>
    <t>Публичное акционерное общество «Московская Биржа ММВБ-РТС»</t>
  </si>
  <si>
    <t>42004810900003576493</t>
  </si>
  <si>
    <t>положительная переоценка по сделкам Т+ (покупка облигаций  26247RMFS)</t>
  </si>
  <si>
    <t>оплата комиссий по сделкам Т+ (покупка облигаций 26247RMFS )</t>
  </si>
  <si>
    <t>положительная переоценка по сделкам Т+ (покупка облигаций АО «Атомэнергопром» 4B02-07-55319-E-001P)</t>
  </si>
  <si>
    <t>положительная переоценка по сделкам Т+ (покупка облигаций ПАО "РЖД" 4B02-44-65045-D-001P)</t>
  </si>
  <si>
    <t>оплата комиссий по сделкам Т+ (покупка облигаций ПАО "РЖД" 4B02-44-65045-D-001P)</t>
  </si>
  <si>
    <t>оплата комиссий по сделкам Т+ (покупка облигаций ПАО "РусГидро" 4B02-07-55038-E-002P)</t>
  </si>
  <si>
    <t>положительная переоценка по сделкам Т+ (покупка облигаций  ПАО "РусГидро" 4B02-07-55038-E-002P)</t>
  </si>
  <si>
    <t>оплата комиссий по сделкам Т+ (покупка облигаций АО «Атомэнергопром» 4B02-07-55319-E-001P)</t>
  </si>
  <si>
    <t>RU000A10A869</t>
  </si>
  <si>
    <t>облигации внешних облигационных  займов РФ 12840111V</t>
  </si>
  <si>
    <t>RU000A10CU89</t>
  </si>
  <si>
    <t>акционерное общество «Селектел»</t>
  </si>
  <si>
    <t>облигации АО «Селектел» 4B02-06-16765-A-001P</t>
  </si>
  <si>
    <t>1247800067790</t>
  </si>
  <si>
    <t>RU000A10C8C0</t>
  </si>
  <si>
    <t>облигации ОАО "РЖД" 4B02-44-65045-D-001P</t>
  </si>
  <si>
    <t>облигации ПАО «Банк ПСБ» 4B02-01-03251-B-004P</t>
  </si>
  <si>
    <t>RU000A10CP78</t>
  </si>
  <si>
    <t>Публичное акционерное общество «Банк ПСБ»</t>
  </si>
  <si>
    <t>1027739019142</t>
  </si>
  <si>
    <t>42003810743240000123</t>
  </si>
  <si>
    <t>42004810700003776493</t>
  </si>
  <si>
    <t>42004810800003676493</t>
  </si>
  <si>
    <t>40701810200026000086</t>
  </si>
  <si>
    <t>Состав инвестиционного портфеля фонда по обязательному пенсионному страхованию на 31.10.2025</t>
  </si>
  <si>
    <t>Состав средств пенсионных резервов фонда на 31.10.2025</t>
  </si>
  <si>
    <t>RU000A10BVH7</t>
  </si>
  <si>
    <t>облигации федерального займа РФ 26250RMFS</t>
  </si>
  <si>
    <t>RU000A10D9K0</t>
  </si>
  <si>
    <t>облигации АО «Авто Финанс Банк» 4B02-16-00170-B-001P</t>
  </si>
  <si>
    <t>RU000A0JP5V6</t>
  </si>
  <si>
    <t>акции обыкновенные Банк ВТБ (ПАО) 10401000B</t>
  </si>
  <si>
    <t>1027739609391</t>
  </si>
  <si>
    <t xml:space="preserve"> 1027700198767</t>
  </si>
  <si>
    <t>RU000A106Z61</t>
  </si>
  <si>
    <t>RU000A1038V6</t>
  </si>
  <si>
    <t>RU000A1066D5</t>
  </si>
  <si>
    <t>Банк ВТБ (публичное акционерное общество)</t>
  </si>
  <si>
    <t>42004810700004076493</t>
  </si>
  <si>
    <t>42004810500003976493</t>
  </si>
  <si>
    <t>42004810600003876493</t>
  </si>
  <si>
    <t>RU000A105L19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</si>
</sst>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</cellStyleXfs>
  <cellXfs count="167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7"/>
  <sheetViews>
    <sheetView tabSelected="1" topLeftCell="A222" zoomScale="80" zoomScaleNormal="80" workbookViewId="0">
      <selection activeCell="G264" sqref="G264"/>
    </sheetView>
  </sheetViews>
  <sheetFormatPr defaultRowHeight="15" x14ac:dyDescent="0.25"/>
  <cols>
    <col min="1" max="1" width="61.570312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17.140625" style="3" customWidth="1"/>
    <col min="9" max="9" width="19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54" t="s">
        <v>667</v>
      </c>
      <c r="B1" s="155"/>
      <c r="C1" s="155"/>
      <c r="D1" s="155"/>
      <c r="E1" s="155"/>
      <c r="F1" s="155"/>
      <c r="G1" s="155"/>
    </row>
    <row r="2" spans="1:8" ht="18.75" x14ac:dyDescent="0.3">
      <c r="A2" s="4"/>
      <c r="B2" s="4"/>
      <c r="C2" s="4"/>
    </row>
    <row r="3" spans="1:8" x14ac:dyDescent="0.25">
      <c r="A3" s="3" t="s">
        <v>197</v>
      </c>
    </row>
    <row r="4" spans="1:8" ht="30" x14ac:dyDescent="0.25">
      <c r="A4" s="21" t="s">
        <v>0</v>
      </c>
      <c r="B4" s="21" t="s">
        <v>20</v>
      </c>
      <c r="C4" s="21" t="s">
        <v>1</v>
      </c>
      <c r="D4" s="21" t="s">
        <v>22</v>
      </c>
      <c r="E4" s="21" t="s">
        <v>10</v>
      </c>
      <c r="F4" s="21" t="s">
        <v>6</v>
      </c>
      <c r="G4" s="21" t="s">
        <v>2</v>
      </c>
    </row>
    <row r="5" spans="1:8" x14ac:dyDescent="0.25">
      <c r="A5" s="76" t="s">
        <v>266</v>
      </c>
      <c r="B5" s="76" t="s">
        <v>81</v>
      </c>
      <c r="C5" s="76" t="s">
        <v>82</v>
      </c>
      <c r="D5" s="76" t="s">
        <v>267</v>
      </c>
      <c r="E5" s="32">
        <v>10000</v>
      </c>
      <c r="F5" s="6">
        <v>9580300</v>
      </c>
      <c r="G5" s="7">
        <f t="shared" ref="G5:G36" si="0">F5/$F$265</f>
        <v>1.4510177576090566E-3</v>
      </c>
      <c r="H5" s="80"/>
    </row>
    <row r="6" spans="1:8" x14ac:dyDescent="0.25">
      <c r="A6" s="132" t="s">
        <v>193</v>
      </c>
      <c r="B6" s="132" t="s">
        <v>144</v>
      </c>
      <c r="C6" s="8" t="s">
        <v>145</v>
      </c>
      <c r="D6" s="132" t="s">
        <v>44</v>
      </c>
      <c r="E6" s="32">
        <v>4000</v>
      </c>
      <c r="F6" s="6">
        <v>4369759.88</v>
      </c>
      <c r="G6" s="7">
        <f t="shared" si="0"/>
        <v>6.6183722663879212E-4</v>
      </c>
      <c r="H6" s="80"/>
    </row>
    <row r="7" spans="1:8" x14ac:dyDescent="0.25">
      <c r="A7" s="107" t="s">
        <v>243</v>
      </c>
      <c r="B7" s="107" t="s">
        <v>144</v>
      </c>
      <c r="C7" s="8" t="s">
        <v>145</v>
      </c>
      <c r="D7" s="107" t="s">
        <v>244</v>
      </c>
      <c r="E7" s="32">
        <v>838</v>
      </c>
      <c r="F7" s="6">
        <v>915909.25</v>
      </c>
      <c r="G7" s="7">
        <f t="shared" si="0"/>
        <v>1.3872223063039705E-4</v>
      </c>
      <c r="H7" s="80"/>
    </row>
    <row r="8" spans="1:8" x14ac:dyDescent="0.25">
      <c r="A8" s="107" t="s">
        <v>192</v>
      </c>
      <c r="B8" s="107" t="s">
        <v>144</v>
      </c>
      <c r="C8" s="132" t="s">
        <v>145</v>
      </c>
      <c r="D8" s="107" t="s">
        <v>43</v>
      </c>
      <c r="E8" s="32">
        <v>40000</v>
      </c>
      <c r="F8" s="6">
        <v>40139600</v>
      </c>
      <c r="G8" s="7">
        <f t="shared" si="0"/>
        <v>6.079483145968758E-3</v>
      </c>
      <c r="H8" s="80"/>
    </row>
    <row r="9" spans="1:8" ht="30" x14ac:dyDescent="0.25">
      <c r="A9" s="107" t="s">
        <v>524</v>
      </c>
      <c r="B9" s="107" t="s">
        <v>96</v>
      </c>
      <c r="C9" s="107" t="s">
        <v>97</v>
      </c>
      <c r="D9" s="107" t="s">
        <v>523</v>
      </c>
      <c r="E9" s="32">
        <v>19882</v>
      </c>
      <c r="F9" s="6">
        <v>21481308.079999998</v>
      </c>
      <c r="G9" s="7">
        <f t="shared" si="0"/>
        <v>3.253526453320972E-3</v>
      </c>
      <c r="H9" s="80"/>
    </row>
    <row r="10" spans="1:8" x14ac:dyDescent="0.25">
      <c r="A10" s="88" t="s">
        <v>35</v>
      </c>
      <c r="B10" s="88" t="s">
        <v>81</v>
      </c>
      <c r="C10" s="107" t="s">
        <v>82</v>
      </c>
      <c r="D10" s="88" t="s">
        <v>69</v>
      </c>
      <c r="E10" s="32">
        <v>32000</v>
      </c>
      <c r="F10" s="6">
        <v>34337920</v>
      </c>
      <c r="G10" s="7">
        <f t="shared" si="0"/>
        <v>5.2007694622672749E-3</v>
      </c>
      <c r="H10" s="80"/>
    </row>
    <row r="11" spans="1:8" x14ac:dyDescent="0.25">
      <c r="A11" s="61" t="s">
        <v>249</v>
      </c>
      <c r="B11" s="61" t="s">
        <v>81</v>
      </c>
      <c r="C11" s="114" t="s">
        <v>82</v>
      </c>
      <c r="D11" s="61" t="s">
        <v>247</v>
      </c>
      <c r="E11" s="32">
        <v>13000</v>
      </c>
      <c r="F11" s="6">
        <v>12596480</v>
      </c>
      <c r="G11" s="7">
        <f t="shared" si="0"/>
        <v>1.9078438215261869E-3</v>
      </c>
      <c r="H11" s="80"/>
    </row>
    <row r="12" spans="1:8" x14ac:dyDescent="0.25">
      <c r="A12" s="114" t="s">
        <v>171</v>
      </c>
      <c r="B12" s="114" t="s">
        <v>125</v>
      </c>
      <c r="C12" s="114" t="s">
        <v>126</v>
      </c>
      <c r="D12" s="114" t="s">
        <v>230</v>
      </c>
      <c r="E12" s="32">
        <v>530</v>
      </c>
      <c r="F12" s="6">
        <v>562791.1</v>
      </c>
      <c r="G12" s="7">
        <f t="shared" si="0"/>
        <v>8.5239489360910858E-5</v>
      </c>
      <c r="H12" s="80"/>
    </row>
    <row r="13" spans="1:8" ht="30" x14ac:dyDescent="0.25">
      <c r="A13" s="95" t="s">
        <v>165</v>
      </c>
      <c r="B13" s="95" t="s">
        <v>110</v>
      </c>
      <c r="C13" s="101" t="s">
        <v>111</v>
      </c>
      <c r="D13" s="95" t="s">
        <v>234</v>
      </c>
      <c r="E13" s="32">
        <v>21096</v>
      </c>
      <c r="F13" s="6">
        <v>20849809.68</v>
      </c>
      <c r="G13" s="7">
        <f t="shared" si="0"/>
        <v>3.1578806601514778E-3</v>
      </c>
      <c r="H13" s="80"/>
    </row>
    <row r="14" spans="1:8" x14ac:dyDescent="0.25">
      <c r="A14" s="96" t="s">
        <v>27</v>
      </c>
      <c r="B14" s="96" t="s">
        <v>81</v>
      </c>
      <c r="C14" s="96" t="s">
        <v>82</v>
      </c>
      <c r="D14" s="96" t="s">
        <v>60</v>
      </c>
      <c r="E14" s="32">
        <v>17000</v>
      </c>
      <c r="F14" s="6">
        <v>11982110</v>
      </c>
      <c r="G14" s="7">
        <f t="shared" si="0"/>
        <v>1.8147922699315317E-3</v>
      </c>
      <c r="H14" s="80"/>
    </row>
    <row r="15" spans="1:8" ht="30" x14ac:dyDescent="0.25">
      <c r="A15" s="56" t="s">
        <v>288</v>
      </c>
      <c r="B15" s="56" t="s">
        <v>96</v>
      </c>
      <c r="C15" s="95" t="s">
        <v>97</v>
      </c>
      <c r="D15" s="76" t="s">
        <v>287</v>
      </c>
      <c r="E15" s="32">
        <v>53370</v>
      </c>
      <c r="F15" s="6">
        <v>60764413.5</v>
      </c>
      <c r="G15" s="7">
        <f t="shared" si="0"/>
        <v>9.2032862247737011E-3</v>
      </c>
      <c r="H15" s="80"/>
    </row>
    <row r="16" spans="1:8" ht="30" x14ac:dyDescent="0.25">
      <c r="A16" s="95" t="s">
        <v>166</v>
      </c>
      <c r="B16" s="95" t="s">
        <v>110</v>
      </c>
      <c r="C16" s="95" t="s">
        <v>111</v>
      </c>
      <c r="D16" s="95" t="s">
        <v>47</v>
      </c>
      <c r="E16" s="32">
        <v>63997</v>
      </c>
      <c r="F16" s="6">
        <v>62706820.479999997</v>
      </c>
      <c r="G16" s="7">
        <f t="shared" si="0"/>
        <v>9.4974802500634916E-3</v>
      </c>
      <c r="H16" s="80"/>
    </row>
    <row r="17" spans="1:8" x14ac:dyDescent="0.25">
      <c r="A17" s="116" t="s">
        <v>172</v>
      </c>
      <c r="B17" s="116" t="s">
        <v>125</v>
      </c>
      <c r="C17" s="116" t="s">
        <v>126</v>
      </c>
      <c r="D17" s="116" t="s">
        <v>233</v>
      </c>
      <c r="E17" s="32">
        <v>5501</v>
      </c>
      <c r="F17" s="6">
        <v>5826384.1500000004</v>
      </c>
      <c r="G17" s="7">
        <f t="shared" si="0"/>
        <v>8.8245533692075928E-4</v>
      </c>
      <c r="H17" s="80"/>
    </row>
    <row r="18" spans="1:8" x14ac:dyDescent="0.25">
      <c r="A18" s="64" t="s">
        <v>153</v>
      </c>
      <c r="B18" s="64" t="s">
        <v>85</v>
      </c>
      <c r="C18" s="88" t="s">
        <v>86</v>
      </c>
      <c r="D18" s="64" t="s">
        <v>232</v>
      </c>
      <c r="E18" s="32">
        <v>4731</v>
      </c>
      <c r="F18" s="6">
        <v>4738049.1900000004</v>
      </c>
      <c r="G18" s="7">
        <f t="shared" si="0"/>
        <v>7.1761776887103827E-4</v>
      </c>
      <c r="H18" s="80"/>
    </row>
    <row r="19" spans="1:8" ht="30" x14ac:dyDescent="0.25">
      <c r="A19" s="56" t="s">
        <v>155</v>
      </c>
      <c r="B19" s="56" t="s">
        <v>96</v>
      </c>
      <c r="C19" s="56" t="s">
        <v>97</v>
      </c>
      <c r="D19" s="56" t="s">
        <v>53</v>
      </c>
      <c r="E19" s="32">
        <v>17452</v>
      </c>
      <c r="F19" s="6">
        <v>17706275.640000001</v>
      </c>
      <c r="G19" s="7">
        <f t="shared" si="0"/>
        <v>2.681765745828488E-3</v>
      </c>
      <c r="H19" s="80"/>
    </row>
    <row r="20" spans="1:8" ht="30" x14ac:dyDescent="0.25">
      <c r="A20" s="68" t="s">
        <v>156</v>
      </c>
      <c r="B20" s="68" t="s">
        <v>96</v>
      </c>
      <c r="C20" s="68" t="s">
        <v>97</v>
      </c>
      <c r="D20" s="68" t="s">
        <v>235</v>
      </c>
      <c r="E20" s="32">
        <v>57683</v>
      </c>
      <c r="F20" s="6">
        <v>57083096.799999997</v>
      </c>
      <c r="G20" s="7">
        <f t="shared" si="0"/>
        <v>8.6457195616125495E-3</v>
      </c>
      <c r="H20" s="80"/>
    </row>
    <row r="21" spans="1:8" ht="28.5" customHeight="1" x14ac:dyDescent="0.25">
      <c r="A21" s="21" t="s">
        <v>250</v>
      </c>
      <c r="B21" s="21" t="s">
        <v>81</v>
      </c>
      <c r="C21" s="55" t="s">
        <v>82</v>
      </c>
      <c r="D21" s="56" t="s">
        <v>248</v>
      </c>
      <c r="E21" s="32">
        <v>5000</v>
      </c>
      <c r="F21" s="6">
        <v>4136400</v>
      </c>
      <c r="G21" s="7">
        <f t="shared" si="0"/>
        <v>6.264928919317873E-4</v>
      </c>
      <c r="H21" s="80"/>
    </row>
    <row r="22" spans="1:8" ht="28.5" customHeight="1" x14ac:dyDescent="0.25">
      <c r="A22" s="107" t="s">
        <v>28</v>
      </c>
      <c r="B22" s="107" t="s">
        <v>81</v>
      </c>
      <c r="C22" s="107" t="s">
        <v>82</v>
      </c>
      <c r="D22" s="107" t="s">
        <v>61</v>
      </c>
      <c r="E22" s="32">
        <v>29000</v>
      </c>
      <c r="F22" s="6">
        <v>19838610</v>
      </c>
      <c r="G22" s="7">
        <f t="shared" si="0"/>
        <v>3.0047258850224531E-3</v>
      </c>
      <c r="H22" s="80"/>
    </row>
    <row r="23" spans="1:8" ht="28.5" customHeight="1" x14ac:dyDescent="0.25">
      <c r="A23" s="114" t="s">
        <v>170</v>
      </c>
      <c r="B23" s="114" t="s">
        <v>121</v>
      </c>
      <c r="C23" s="114" t="s">
        <v>122</v>
      </c>
      <c r="D23" s="114" t="s">
        <v>59</v>
      </c>
      <c r="E23" s="32">
        <v>15000</v>
      </c>
      <c r="F23" s="6">
        <v>13458900</v>
      </c>
      <c r="G23" s="7">
        <f t="shared" si="0"/>
        <v>2.0384646511992875E-3</v>
      </c>
      <c r="H23" s="80"/>
    </row>
    <row r="24" spans="1:8" ht="28.5" customHeight="1" x14ac:dyDescent="0.25">
      <c r="A24" s="114" t="s">
        <v>174</v>
      </c>
      <c r="B24" s="114" t="s">
        <v>125</v>
      </c>
      <c r="C24" s="114" t="s">
        <v>126</v>
      </c>
      <c r="D24" s="114" t="s">
        <v>70</v>
      </c>
      <c r="E24" s="32">
        <v>52488</v>
      </c>
      <c r="F24" s="6">
        <v>54873579.600000001</v>
      </c>
      <c r="G24" s="7">
        <f t="shared" si="0"/>
        <v>8.3110694261321755E-3</v>
      </c>
      <c r="H24" s="80"/>
    </row>
    <row r="25" spans="1:8" ht="28.5" customHeight="1" x14ac:dyDescent="0.25">
      <c r="A25" s="95" t="s">
        <v>36</v>
      </c>
      <c r="B25" s="95" t="s">
        <v>81</v>
      </c>
      <c r="C25" s="95" t="s">
        <v>82</v>
      </c>
      <c r="D25" s="95" t="s">
        <v>50</v>
      </c>
      <c r="E25" s="32">
        <v>112363</v>
      </c>
      <c r="F25" s="6">
        <v>162305597.71000001</v>
      </c>
      <c r="G25" s="7">
        <f t="shared" si="0"/>
        <v>2.4582560508184696E-2</v>
      </c>
      <c r="H25" s="80"/>
    </row>
    <row r="26" spans="1:8" ht="28.5" customHeight="1" x14ac:dyDescent="0.25">
      <c r="A26" s="82" t="s">
        <v>157</v>
      </c>
      <c r="B26" s="82" t="s">
        <v>96</v>
      </c>
      <c r="C26" s="82" t="s">
        <v>97</v>
      </c>
      <c r="D26" s="82" t="s">
        <v>54</v>
      </c>
      <c r="E26" s="32">
        <v>26623</v>
      </c>
      <c r="F26" s="6">
        <v>28186302.559999999</v>
      </c>
      <c r="G26" s="7">
        <f t="shared" si="0"/>
        <v>4.2690547828253406E-3</v>
      </c>
      <c r="H26" s="80"/>
    </row>
    <row r="27" spans="1:8" ht="28.5" customHeight="1" x14ac:dyDescent="0.25">
      <c r="A27" s="95" t="s">
        <v>159</v>
      </c>
      <c r="B27" s="95" t="s">
        <v>96</v>
      </c>
      <c r="C27" s="95" t="s">
        <v>97</v>
      </c>
      <c r="D27" s="95" t="s">
        <v>55</v>
      </c>
      <c r="E27" s="32">
        <v>28470</v>
      </c>
      <c r="F27" s="6">
        <v>31897503.300000001</v>
      </c>
      <c r="G27" s="7">
        <f t="shared" si="0"/>
        <v>4.83114763751589E-3</v>
      </c>
      <c r="H27" s="80"/>
    </row>
    <row r="28" spans="1:8" ht="32.25" customHeight="1" x14ac:dyDescent="0.25">
      <c r="A28" s="66" t="s">
        <v>29</v>
      </c>
      <c r="B28" s="66" t="s">
        <v>81</v>
      </c>
      <c r="C28" s="66" t="s">
        <v>82</v>
      </c>
      <c r="D28" s="66" t="s">
        <v>62</v>
      </c>
      <c r="E28" s="32">
        <v>110673</v>
      </c>
      <c r="F28" s="6">
        <v>106598020.14</v>
      </c>
      <c r="G28" s="7">
        <f t="shared" si="0"/>
        <v>1.6145175010084011E-2</v>
      </c>
      <c r="H28" s="80"/>
    </row>
    <row r="29" spans="1:8" ht="30" x14ac:dyDescent="0.25">
      <c r="A29" s="55" t="s">
        <v>167</v>
      </c>
      <c r="B29" s="55" t="s">
        <v>110</v>
      </c>
      <c r="C29" s="116" t="s">
        <v>111</v>
      </c>
      <c r="D29" s="55" t="s">
        <v>48</v>
      </c>
      <c r="E29" s="32">
        <v>9426</v>
      </c>
      <c r="F29" s="6">
        <v>8581430.4000000004</v>
      </c>
      <c r="G29" s="7">
        <f t="shared" si="0"/>
        <v>1.2997304777602153E-3</v>
      </c>
      <c r="H29" s="80"/>
    </row>
    <row r="30" spans="1:8" x14ac:dyDescent="0.25">
      <c r="A30" s="21" t="s">
        <v>30</v>
      </c>
      <c r="B30" s="21" t="s">
        <v>81</v>
      </c>
      <c r="C30" s="21" t="s">
        <v>82</v>
      </c>
      <c r="D30" s="21" t="s">
        <v>63</v>
      </c>
      <c r="E30" s="32">
        <v>26000</v>
      </c>
      <c r="F30" s="6">
        <v>20395700</v>
      </c>
      <c r="G30" s="7">
        <f t="shared" si="0"/>
        <v>3.0891018943944382E-3</v>
      </c>
      <c r="H30" s="80"/>
    </row>
    <row r="31" spans="1:8" x14ac:dyDescent="0.25">
      <c r="A31" s="61" t="s">
        <v>32</v>
      </c>
      <c r="B31" s="61" t="s">
        <v>81</v>
      </c>
      <c r="C31" s="114" t="s">
        <v>82</v>
      </c>
      <c r="D31" s="61" t="s">
        <v>65</v>
      </c>
      <c r="E31" s="32">
        <v>24000</v>
      </c>
      <c r="F31" s="6">
        <v>14741520</v>
      </c>
      <c r="G31" s="7">
        <f t="shared" si="0"/>
        <v>2.2327283377502854E-3</v>
      </c>
      <c r="H31" s="80"/>
    </row>
    <row r="32" spans="1:8" x14ac:dyDescent="0.25">
      <c r="A32" s="66" t="s">
        <v>31</v>
      </c>
      <c r="B32" s="66" t="s">
        <v>81</v>
      </c>
      <c r="C32" s="8" t="s">
        <v>82</v>
      </c>
      <c r="D32" s="66" t="s">
        <v>64</v>
      </c>
      <c r="E32" s="32">
        <v>162469</v>
      </c>
      <c r="F32" s="6">
        <v>167396684.77000001</v>
      </c>
      <c r="G32" s="7">
        <f t="shared" si="0"/>
        <v>2.5353648859237764E-2</v>
      </c>
      <c r="H32" s="80"/>
    </row>
    <row r="33" spans="1:8" ht="30" x14ac:dyDescent="0.25">
      <c r="A33" s="21" t="s">
        <v>175</v>
      </c>
      <c r="B33" s="21" t="s">
        <v>229</v>
      </c>
      <c r="C33" s="8" t="s">
        <v>138</v>
      </c>
      <c r="D33" s="21" t="s">
        <v>40</v>
      </c>
      <c r="E33" s="32">
        <v>23250</v>
      </c>
      <c r="F33" s="6">
        <v>21577395</v>
      </c>
      <c r="G33" s="7">
        <f t="shared" si="0"/>
        <v>3.2680796329911245E-3</v>
      </c>
      <c r="H33" s="80"/>
    </row>
    <row r="34" spans="1:8" x14ac:dyDescent="0.25">
      <c r="A34" s="21" t="s">
        <v>154</v>
      </c>
      <c r="B34" s="21" t="s">
        <v>85</v>
      </c>
      <c r="C34" s="8" t="s">
        <v>86</v>
      </c>
      <c r="D34" s="21" t="s">
        <v>231</v>
      </c>
      <c r="E34" s="32">
        <v>4000</v>
      </c>
      <c r="F34" s="6">
        <v>4186960</v>
      </c>
      <c r="G34" s="7">
        <f t="shared" si="0"/>
        <v>6.3415063311157433E-4</v>
      </c>
      <c r="H34" s="80"/>
    </row>
    <row r="35" spans="1:8" x14ac:dyDescent="0.25">
      <c r="A35" s="88" t="s">
        <v>194</v>
      </c>
      <c r="B35" s="88" t="s">
        <v>144</v>
      </c>
      <c r="C35" s="8" t="s">
        <v>145</v>
      </c>
      <c r="D35" s="88" t="s">
        <v>45</v>
      </c>
      <c r="E35" s="32">
        <v>13459</v>
      </c>
      <c r="F35" s="6">
        <v>12877167.43</v>
      </c>
      <c r="G35" s="7">
        <f t="shared" si="0"/>
        <v>1.9503563154217485E-3</v>
      </c>
      <c r="H35" s="80"/>
    </row>
    <row r="36" spans="1:8" x14ac:dyDescent="0.25">
      <c r="A36" s="52" t="s">
        <v>33</v>
      </c>
      <c r="B36" s="52" t="s">
        <v>81</v>
      </c>
      <c r="C36" s="8" t="s">
        <v>82</v>
      </c>
      <c r="D36" s="52" t="s">
        <v>66</v>
      </c>
      <c r="E36" s="32">
        <v>63000</v>
      </c>
      <c r="F36" s="6">
        <v>55332900</v>
      </c>
      <c r="G36" s="7">
        <f t="shared" si="0"/>
        <v>8.3806373996645374E-3</v>
      </c>
      <c r="H36" s="80"/>
    </row>
    <row r="37" spans="1:8" ht="30" x14ac:dyDescent="0.25">
      <c r="A37" s="114" t="s">
        <v>164</v>
      </c>
      <c r="B37" s="114" t="s">
        <v>106</v>
      </c>
      <c r="C37" s="8" t="s">
        <v>107</v>
      </c>
      <c r="D37" s="114" t="s">
        <v>73</v>
      </c>
      <c r="E37" s="32">
        <v>10942</v>
      </c>
      <c r="F37" s="6">
        <v>11735185.58</v>
      </c>
      <c r="G37" s="7">
        <f t="shared" ref="G37:G68" si="1">F37/$F$265</f>
        <v>1.7773934704985999E-3</v>
      </c>
      <c r="H37" s="80"/>
    </row>
    <row r="38" spans="1:8" x14ac:dyDescent="0.25">
      <c r="A38" s="21" t="s">
        <v>34</v>
      </c>
      <c r="B38" s="21" t="s">
        <v>81</v>
      </c>
      <c r="C38" s="8" t="s">
        <v>82</v>
      </c>
      <c r="D38" s="21" t="s">
        <v>67</v>
      </c>
      <c r="E38" s="32">
        <v>15000</v>
      </c>
      <c r="F38" s="6">
        <v>8823600</v>
      </c>
      <c r="G38" s="7">
        <f t="shared" si="1"/>
        <v>1.3364091193427421E-3</v>
      </c>
      <c r="H38" s="80"/>
    </row>
    <row r="39" spans="1:8" x14ac:dyDescent="0.25">
      <c r="A39" s="51" t="s">
        <v>173</v>
      </c>
      <c r="B39" s="51" t="s">
        <v>125</v>
      </c>
      <c r="C39" s="8" t="s">
        <v>126</v>
      </c>
      <c r="D39" s="51" t="s">
        <v>71</v>
      </c>
      <c r="E39" s="32">
        <v>1310</v>
      </c>
      <c r="F39" s="6">
        <v>1198898.8999999999</v>
      </c>
      <c r="G39" s="7">
        <f t="shared" si="1"/>
        <v>1.8158341528740901E-4</v>
      </c>
      <c r="H39" s="80"/>
    </row>
    <row r="40" spans="1:8" ht="30" x14ac:dyDescent="0.25">
      <c r="A40" s="64" t="s">
        <v>160</v>
      </c>
      <c r="B40" s="64" t="s">
        <v>96</v>
      </c>
      <c r="C40" s="8" t="s">
        <v>97</v>
      </c>
      <c r="D40" s="64" t="s">
        <v>56</v>
      </c>
      <c r="E40" s="32">
        <v>35992</v>
      </c>
      <c r="F40" s="6">
        <v>32746241.440000001</v>
      </c>
      <c r="G40" s="7">
        <f t="shared" si="1"/>
        <v>4.9596962333531905E-3</v>
      </c>
      <c r="H40" s="80"/>
    </row>
    <row r="41" spans="1:8" x14ac:dyDescent="0.25">
      <c r="A41" s="96" t="s">
        <v>394</v>
      </c>
      <c r="B41" s="96" t="s">
        <v>81</v>
      </c>
      <c r="C41" s="132" t="s">
        <v>82</v>
      </c>
      <c r="D41" s="96" t="s">
        <v>393</v>
      </c>
      <c r="E41" s="32">
        <v>1900</v>
      </c>
      <c r="F41" s="6">
        <v>1927987</v>
      </c>
      <c r="G41" s="7">
        <f t="shared" si="1"/>
        <v>2.920099969144403E-4</v>
      </c>
      <c r="H41" s="80"/>
    </row>
    <row r="42" spans="1:8" ht="30" x14ac:dyDescent="0.25">
      <c r="A42" s="124" t="s">
        <v>162</v>
      </c>
      <c r="B42" s="124" t="s">
        <v>100</v>
      </c>
      <c r="C42" s="8" t="s">
        <v>101</v>
      </c>
      <c r="D42" s="124" t="s">
        <v>46</v>
      </c>
      <c r="E42" s="32">
        <v>220</v>
      </c>
      <c r="F42" s="6">
        <v>197643.6</v>
      </c>
      <c r="G42" s="7">
        <f t="shared" si="1"/>
        <v>2.9934800922495262E-5</v>
      </c>
      <c r="H42" s="80"/>
    </row>
    <row r="43" spans="1:8" ht="30" x14ac:dyDescent="0.25">
      <c r="A43" s="21" t="s">
        <v>169</v>
      </c>
      <c r="B43" s="21" t="s">
        <v>119</v>
      </c>
      <c r="C43" s="8" t="s">
        <v>120</v>
      </c>
      <c r="D43" s="21" t="s">
        <v>72</v>
      </c>
      <c r="E43" s="32">
        <v>2492</v>
      </c>
      <c r="F43" s="6">
        <v>2669181.2000000002</v>
      </c>
      <c r="G43" s="7">
        <f t="shared" si="1"/>
        <v>4.0427015014939523E-4</v>
      </c>
      <c r="H43" s="80"/>
    </row>
    <row r="44" spans="1:8" ht="30" x14ac:dyDescent="0.25">
      <c r="A44" s="107" t="s">
        <v>176</v>
      </c>
      <c r="B44" s="107" t="s">
        <v>229</v>
      </c>
      <c r="C44" s="8" t="s">
        <v>138</v>
      </c>
      <c r="D44" s="107" t="s">
        <v>41</v>
      </c>
      <c r="E44" s="32">
        <v>13949</v>
      </c>
      <c r="F44" s="6">
        <v>12704749.199999999</v>
      </c>
      <c r="G44" s="7">
        <f t="shared" si="1"/>
        <v>1.9242421109119188E-3</v>
      </c>
      <c r="H44" s="80"/>
    </row>
    <row r="45" spans="1:8" x14ac:dyDescent="0.25">
      <c r="A45" s="21" t="s">
        <v>37</v>
      </c>
      <c r="B45" s="21" t="s">
        <v>81</v>
      </c>
      <c r="C45" s="8" t="s">
        <v>82</v>
      </c>
      <c r="D45" s="21" t="s">
        <v>51</v>
      </c>
      <c r="E45" s="32">
        <v>40301</v>
      </c>
      <c r="F45" s="6">
        <v>47955024.100000001</v>
      </c>
      <c r="G45" s="7">
        <f t="shared" si="1"/>
        <v>7.2631954673309049E-3</v>
      </c>
      <c r="H45" s="80"/>
    </row>
    <row r="46" spans="1:8" x14ac:dyDescent="0.25">
      <c r="A46" s="21" t="s">
        <v>240</v>
      </c>
      <c r="B46" s="21" t="s">
        <v>186</v>
      </c>
      <c r="C46" s="8" t="s">
        <v>187</v>
      </c>
      <c r="D46" s="88" t="s">
        <v>184</v>
      </c>
      <c r="E46" s="32">
        <v>2780</v>
      </c>
      <c r="F46" s="6">
        <v>1271182.8</v>
      </c>
      <c r="G46" s="7">
        <f t="shared" si="1"/>
        <v>1.9253142552604844E-4</v>
      </c>
      <c r="H46" s="80"/>
    </row>
    <row r="47" spans="1:8" ht="30" customHeight="1" x14ac:dyDescent="0.25">
      <c r="A47" s="54" t="s">
        <v>38</v>
      </c>
      <c r="B47" s="54" t="s">
        <v>83</v>
      </c>
      <c r="C47" s="8" t="s">
        <v>84</v>
      </c>
      <c r="D47" s="54" t="s">
        <v>49</v>
      </c>
      <c r="E47" s="32">
        <v>10250</v>
      </c>
      <c r="F47" s="6">
        <v>2833715</v>
      </c>
      <c r="G47" s="7">
        <f t="shared" si="1"/>
        <v>4.291901908085496E-4</v>
      </c>
      <c r="H47" s="80"/>
    </row>
    <row r="48" spans="1:8" ht="30" x14ac:dyDescent="0.25">
      <c r="A48" s="79" t="s">
        <v>161</v>
      </c>
      <c r="B48" s="79" t="s">
        <v>98</v>
      </c>
      <c r="C48" s="8" t="s">
        <v>99</v>
      </c>
      <c r="D48" s="79" t="s">
        <v>42</v>
      </c>
      <c r="E48" s="32">
        <v>7959</v>
      </c>
      <c r="F48" s="6">
        <v>8091437.7599999998</v>
      </c>
      <c r="G48" s="7">
        <f t="shared" si="1"/>
        <v>1.2255169331177988E-3</v>
      </c>
      <c r="H48" s="80"/>
    </row>
    <row r="49" spans="1:8" ht="30" x14ac:dyDescent="0.25">
      <c r="A49" s="21" t="s">
        <v>195</v>
      </c>
      <c r="B49" s="21" t="s">
        <v>146</v>
      </c>
      <c r="C49" s="8" t="s">
        <v>147</v>
      </c>
      <c r="D49" s="76" t="s">
        <v>39</v>
      </c>
      <c r="E49" s="32">
        <v>125306</v>
      </c>
      <c r="F49" s="6">
        <v>109330236.84</v>
      </c>
      <c r="G49" s="7">
        <f t="shared" si="1"/>
        <v>1.6558992421786777E-2</v>
      </c>
      <c r="H49" s="80"/>
    </row>
    <row r="50" spans="1:8" ht="30" x14ac:dyDescent="0.25">
      <c r="A50" s="21" t="s">
        <v>163</v>
      </c>
      <c r="B50" s="21" t="s">
        <v>104</v>
      </c>
      <c r="C50" s="8" t="s">
        <v>105</v>
      </c>
      <c r="D50" s="21" t="s">
        <v>52</v>
      </c>
      <c r="E50" s="32">
        <v>15000</v>
      </c>
      <c r="F50" s="6">
        <v>17379600</v>
      </c>
      <c r="G50" s="7">
        <f t="shared" si="1"/>
        <v>2.6322879471563899E-3</v>
      </c>
      <c r="H50" s="80"/>
    </row>
    <row r="51" spans="1:8" ht="30" x14ac:dyDescent="0.25">
      <c r="A51" s="79" t="s">
        <v>239</v>
      </c>
      <c r="B51" s="79" t="s">
        <v>96</v>
      </c>
      <c r="C51" s="8" t="s">
        <v>97</v>
      </c>
      <c r="D51" s="79" t="s">
        <v>238</v>
      </c>
      <c r="E51" s="32">
        <v>56100</v>
      </c>
      <c r="F51" s="6">
        <v>51329817</v>
      </c>
      <c r="G51" s="7">
        <f t="shared" si="1"/>
        <v>7.7743364990473405E-3</v>
      </c>
      <c r="H51" s="80"/>
    </row>
    <row r="52" spans="1:8" x14ac:dyDescent="0.25">
      <c r="A52" s="21" t="s">
        <v>273</v>
      </c>
      <c r="B52" s="21" t="s">
        <v>114</v>
      </c>
      <c r="C52" s="8" t="s">
        <v>115</v>
      </c>
      <c r="D52" s="21" t="s">
        <v>274</v>
      </c>
      <c r="E52" s="42">
        <v>1829</v>
      </c>
      <c r="F52" s="6">
        <v>721046.67</v>
      </c>
      <c r="G52" s="7">
        <f t="shared" si="1"/>
        <v>1.0920863879365755E-4</v>
      </c>
      <c r="H52" s="80"/>
    </row>
    <row r="53" spans="1:8" x14ac:dyDescent="0.25">
      <c r="A53" s="92" t="s">
        <v>263</v>
      </c>
      <c r="B53" s="92" t="s">
        <v>81</v>
      </c>
      <c r="C53" s="8" t="s">
        <v>82</v>
      </c>
      <c r="D53" s="92" t="s">
        <v>265</v>
      </c>
      <c r="E53" s="32">
        <v>32509</v>
      </c>
      <c r="F53" s="6">
        <v>26437294.07</v>
      </c>
      <c r="G53" s="7">
        <f t="shared" si="1"/>
        <v>4.0041526005138266E-3</v>
      </c>
      <c r="H53" s="80"/>
    </row>
    <row r="54" spans="1:8" x14ac:dyDescent="0.25">
      <c r="A54" s="89" t="s">
        <v>262</v>
      </c>
      <c r="B54" s="89" t="s">
        <v>81</v>
      </c>
      <c r="C54" s="8" t="s">
        <v>82</v>
      </c>
      <c r="D54" s="89" t="s">
        <v>264</v>
      </c>
      <c r="E54" s="32">
        <v>181403</v>
      </c>
      <c r="F54" s="6">
        <v>131957984.29000001</v>
      </c>
      <c r="G54" s="7">
        <f t="shared" si="1"/>
        <v>1.9986156849272668E-2</v>
      </c>
      <c r="H54" s="80"/>
    </row>
    <row r="55" spans="1:8" x14ac:dyDescent="0.25">
      <c r="A55" s="61" t="s">
        <v>256</v>
      </c>
      <c r="B55" s="61" t="s">
        <v>255</v>
      </c>
      <c r="C55" s="8" t="s">
        <v>257</v>
      </c>
      <c r="D55" s="61" t="s">
        <v>254</v>
      </c>
      <c r="E55" s="32">
        <v>10000</v>
      </c>
      <c r="F55" s="6">
        <v>10556400</v>
      </c>
      <c r="G55" s="7">
        <f t="shared" si="1"/>
        <v>1.5988563882575958E-3</v>
      </c>
      <c r="H55" s="80"/>
    </row>
    <row r="56" spans="1:8" x14ac:dyDescent="0.25">
      <c r="A56" s="21" t="s">
        <v>269</v>
      </c>
      <c r="B56" s="21" t="s">
        <v>81</v>
      </c>
      <c r="C56" s="8" t="s">
        <v>82</v>
      </c>
      <c r="D56" s="21" t="s">
        <v>268</v>
      </c>
      <c r="E56" s="32">
        <v>49444</v>
      </c>
      <c r="F56" s="6">
        <v>51285202.350000001</v>
      </c>
      <c r="G56" s="7">
        <f t="shared" si="1"/>
        <v>7.767579231592301E-3</v>
      </c>
      <c r="H56" s="80"/>
    </row>
    <row r="57" spans="1:8" ht="30" x14ac:dyDescent="0.25">
      <c r="A57" s="126" t="s">
        <v>168</v>
      </c>
      <c r="B57" s="126" t="s">
        <v>116</v>
      </c>
      <c r="C57" s="8" t="s">
        <v>117</v>
      </c>
      <c r="D57" s="126" t="s">
        <v>270</v>
      </c>
      <c r="E57" s="32">
        <v>45000</v>
      </c>
      <c r="F57" s="6">
        <v>44271000</v>
      </c>
      <c r="G57" s="7">
        <f t="shared" si="1"/>
        <v>6.7052187454579235E-3</v>
      </c>
      <c r="H57" s="80"/>
    </row>
    <row r="58" spans="1:8" x14ac:dyDescent="0.25">
      <c r="A58" s="128" t="s">
        <v>271</v>
      </c>
      <c r="B58" s="128" t="s">
        <v>85</v>
      </c>
      <c r="C58" s="8" t="s">
        <v>86</v>
      </c>
      <c r="D58" s="128" t="s">
        <v>272</v>
      </c>
      <c r="E58" s="32">
        <v>36999</v>
      </c>
      <c r="F58" s="6">
        <v>35820211.859999999</v>
      </c>
      <c r="G58" s="7">
        <f t="shared" si="1"/>
        <v>5.4252751469347025E-3</v>
      </c>
      <c r="H58" s="80"/>
    </row>
    <row r="59" spans="1:8" ht="30" x14ac:dyDescent="0.25">
      <c r="A59" s="21" t="s">
        <v>278</v>
      </c>
      <c r="B59" s="21" t="s">
        <v>146</v>
      </c>
      <c r="C59" s="8" t="s">
        <v>147</v>
      </c>
      <c r="D59" s="21" t="s">
        <v>279</v>
      </c>
      <c r="E59" s="32">
        <v>10000</v>
      </c>
      <c r="F59" s="6">
        <v>9560600</v>
      </c>
      <c r="G59" s="7">
        <f t="shared" si="1"/>
        <v>1.4480340253851284E-3</v>
      </c>
      <c r="H59" s="80"/>
    </row>
    <row r="60" spans="1:8" x14ac:dyDescent="0.25">
      <c r="A60" s="38" t="s">
        <v>280</v>
      </c>
      <c r="B60" s="38" t="s">
        <v>255</v>
      </c>
      <c r="C60" s="8" t="s">
        <v>257</v>
      </c>
      <c r="D60" s="38" t="s">
        <v>281</v>
      </c>
      <c r="E60" s="32">
        <v>8000</v>
      </c>
      <c r="F60" s="6">
        <v>7927360</v>
      </c>
      <c r="G60" s="7">
        <f t="shared" si="1"/>
        <v>1.2006659635877511E-3</v>
      </c>
      <c r="H60" s="80"/>
    </row>
    <row r="61" spans="1:8" x14ac:dyDescent="0.25">
      <c r="A61" s="128" t="s">
        <v>282</v>
      </c>
      <c r="B61" s="128" t="s">
        <v>144</v>
      </c>
      <c r="C61" s="8" t="s">
        <v>145</v>
      </c>
      <c r="D61" s="128" t="s">
        <v>283</v>
      </c>
      <c r="E61" s="32">
        <v>67000</v>
      </c>
      <c r="F61" s="6">
        <v>64060040</v>
      </c>
      <c r="G61" s="7">
        <f t="shared" si="1"/>
        <v>9.7024368332042279E-3</v>
      </c>
      <c r="H61" s="80"/>
    </row>
    <row r="62" spans="1:8" ht="30" x14ac:dyDescent="0.25">
      <c r="A62" s="90" t="s">
        <v>286</v>
      </c>
      <c r="B62" s="90" t="s">
        <v>135</v>
      </c>
      <c r="C62" s="8" t="s">
        <v>136</v>
      </c>
      <c r="D62" s="90" t="s">
        <v>285</v>
      </c>
      <c r="E62" s="32">
        <v>10000</v>
      </c>
      <c r="F62" s="6">
        <v>9625105.5</v>
      </c>
      <c r="G62" s="7">
        <f t="shared" si="1"/>
        <v>1.4578039309166308E-3</v>
      </c>
      <c r="H62" s="80"/>
    </row>
    <row r="63" spans="1:8" ht="30" x14ac:dyDescent="0.25">
      <c r="A63" s="21" t="s">
        <v>296</v>
      </c>
      <c r="B63" s="21" t="s">
        <v>135</v>
      </c>
      <c r="C63" s="8" t="s">
        <v>136</v>
      </c>
      <c r="D63" s="21" t="s">
        <v>295</v>
      </c>
      <c r="E63" s="32">
        <v>19991</v>
      </c>
      <c r="F63" s="6">
        <v>19771825.670000002</v>
      </c>
      <c r="G63" s="7">
        <f t="shared" si="1"/>
        <v>2.9946108313435474E-3</v>
      </c>
      <c r="H63" s="80"/>
    </row>
    <row r="64" spans="1:8" x14ac:dyDescent="0.25">
      <c r="A64" s="21" t="s">
        <v>301</v>
      </c>
      <c r="B64" s="21" t="s">
        <v>112</v>
      </c>
      <c r="C64" s="8" t="s">
        <v>113</v>
      </c>
      <c r="D64" s="21" t="s">
        <v>300</v>
      </c>
      <c r="E64" s="32">
        <v>48000</v>
      </c>
      <c r="F64" s="6">
        <v>48367200</v>
      </c>
      <c r="G64" s="7">
        <f t="shared" si="1"/>
        <v>7.3256230061510353E-3</v>
      </c>
      <c r="H64" s="80"/>
    </row>
    <row r="65" spans="1:8" x14ac:dyDescent="0.25">
      <c r="A65" s="56" t="s">
        <v>330</v>
      </c>
      <c r="B65" s="56" t="s">
        <v>81</v>
      </c>
      <c r="C65" s="132" t="s">
        <v>82</v>
      </c>
      <c r="D65" s="56" t="s">
        <v>331</v>
      </c>
      <c r="E65" s="32">
        <v>51450</v>
      </c>
      <c r="F65" s="6">
        <v>44240311.5</v>
      </c>
      <c r="G65" s="7">
        <f t="shared" si="1"/>
        <v>6.7005707116328467E-3</v>
      </c>
      <c r="H65" s="80"/>
    </row>
    <row r="66" spans="1:8" ht="30" x14ac:dyDescent="0.25">
      <c r="A66" s="21" t="s">
        <v>310</v>
      </c>
      <c r="B66" s="21" t="s">
        <v>127</v>
      </c>
      <c r="C66" s="8" t="s">
        <v>128</v>
      </c>
      <c r="D66" s="21" t="s">
        <v>311</v>
      </c>
      <c r="E66" s="32">
        <v>38000</v>
      </c>
      <c r="F66" s="6">
        <v>38183920</v>
      </c>
      <c r="G66" s="7">
        <f t="shared" si="1"/>
        <v>5.7832788091316143E-3</v>
      </c>
      <c r="H66" s="80"/>
    </row>
    <row r="67" spans="1:8" x14ac:dyDescent="0.25">
      <c r="A67" s="21" t="s">
        <v>308</v>
      </c>
      <c r="B67" s="21" t="s">
        <v>125</v>
      </c>
      <c r="C67" s="132" t="s">
        <v>126</v>
      </c>
      <c r="D67" s="21" t="s">
        <v>309</v>
      </c>
      <c r="E67" s="32">
        <v>34000</v>
      </c>
      <c r="F67" s="6">
        <v>34068340</v>
      </c>
      <c r="G67" s="7">
        <f t="shared" si="1"/>
        <v>5.1599392829309032E-3</v>
      </c>
      <c r="H67" s="80"/>
    </row>
    <row r="68" spans="1:8" x14ac:dyDescent="0.25">
      <c r="A68" s="124" t="s">
        <v>312</v>
      </c>
      <c r="B68" s="124" t="s">
        <v>123</v>
      </c>
      <c r="C68" s="8" t="s">
        <v>124</v>
      </c>
      <c r="D68" s="124" t="s">
        <v>313</v>
      </c>
      <c r="E68" s="32">
        <v>37000</v>
      </c>
      <c r="F68" s="6">
        <v>34892480</v>
      </c>
      <c r="G68" s="7">
        <f t="shared" si="1"/>
        <v>5.2847622816632944E-3</v>
      </c>
      <c r="H68" s="80"/>
    </row>
    <row r="69" spans="1:8" x14ac:dyDescent="0.25">
      <c r="A69" s="21" t="s">
        <v>305</v>
      </c>
      <c r="B69" s="21" t="s">
        <v>306</v>
      </c>
      <c r="C69" s="8" t="s">
        <v>307</v>
      </c>
      <c r="D69" s="21" t="s">
        <v>304</v>
      </c>
      <c r="E69" s="32">
        <v>22999</v>
      </c>
      <c r="F69" s="6">
        <v>22987960.48</v>
      </c>
      <c r="G69" s="7">
        <f t="shared" ref="G69:G100" si="2">F69/$F$265</f>
        <v>3.4817217485564348E-3</v>
      </c>
      <c r="H69" s="80"/>
    </row>
    <row r="70" spans="1:8" ht="30" x14ac:dyDescent="0.25">
      <c r="A70" s="128" t="s">
        <v>386</v>
      </c>
      <c r="B70" s="128" t="s">
        <v>89</v>
      </c>
      <c r="C70" s="8" t="s">
        <v>90</v>
      </c>
      <c r="D70" s="128" t="s">
        <v>385</v>
      </c>
      <c r="E70" s="32">
        <v>83500</v>
      </c>
      <c r="F70" s="6">
        <v>85055605</v>
      </c>
      <c r="G70" s="7">
        <f t="shared" si="2"/>
        <v>1.2882393373817278E-2</v>
      </c>
      <c r="H70" s="80"/>
    </row>
    <row r="71" spans="1:8" ht="30" x14ac:dyDescent="0.25">
      <c r="A71" s="99" t="s">
        <v>319</v>
      </c>
      <c r="B71" s="99" t="s">
        <v>108</v>
      </c>
      <c r="C71" s="8" t="s">
        <v>109</v>
      </c>
      <c r="D71" s="99" t="s">
        <v>320</v>
      </c>
      <c r="E71" s="32">
        <v>48000</v>
      </c>
      <c r="F71" s="6">
        <v>49710240</v>
      </c>
      <c r="G71" s="7">
        <f t="shared" si="2"/>
        <v>7.5290378145786699E-3</v>
      </c>
      <c r="H71" s="80"/>
    </row>
    <row r="72" spans="1:8" x14ac:dyDescent="0.25">
      <c r="A72" s="21" t="s">
        <v>321</v>
      </c>
      <c r="B72" s="21" t="s">
        <v>139</v>
      </c>
      <c r="C72" s="8" t="s">
        <v>140</v>
      </c>
      <c r="D72" s="21" t="s">
        <v>322</v>
      </c>
      <c r="E72" s="32">
        <v>20000</v>
      </c>
      <c r="F72" s="6">
        <v>20149200</v>
      </c>
      <c r="G72" s="7">
        <f t="shared" si="2"/>
        <v>3.0517673769732056E-3</v>
      </c>
      <c r="H72" s="80"/>
    </row>
    <row r="73" spans="1:8" ht="30" x14ac:dyDescent="0.25">
      <c r="A73" s="64" t="s">
        <v>341</v>
      </c>
      <c r="B73" s="64" t="s">
        <v>127</v>
      </c>
      <c r="C73" s="8" t="s">
        <v>128</v>
      </c>
      <c r="D73" s="64" t="s">
        <v>340</v>
      </c>
      <c r="E73" s="32">
        <v>65000</v>
      </c>
      <c r="F73" s="6">
        <v>63964550</v>
      </c>
      <c r="G73" s="7">
        <f t="shared" si="2"/>
        <v>9.6879740621350456E-3</v>
      </c>
      <c r="H73" s="80"/>
    </row>
    <row r="74" spans="1:8" x14ac:dyDescent="0.25">
      <c r="A74" s="21" t="s">
        <v>338</v>
      </c>
      <c r="B74" s="21" t="s">
        <v>337</v>
      </c>
      <c r="C74" s="8" t="s">
        <v>339</v>
      </c>
      <c r="D74" s="21" t="s">
        <v>336</v>
      </c>
      <c r="E74" s="32">
        <v>20673</v>
      </c>
      <c r="F74" s="6">
        <v>20859883.920000002</v>
      </c>
      <c r="G74" s="7">
        <f t="shared" si="2"/>
        <v>3.1594064893149089E-3</v>
      </c>
      <c r="H74" s="80"/>
    </row>
    <row r="75" spans="1:8" x14ac:dyDescent="0.25">
      <c r="A75" s="118" t="s">
        <v>335</v>
      </c>
      <c r="B75" s="118" t="s">
        <v>299</v>
      </c>
      <c r="C75" s="8" t="s">
        <v>298</v>
      </c>
      <c r="D75" s="118" t="s">
        <v>334</v>
      </c>
      <c r="E75" s="32">
        <v>33000</v>
      </c>
      <c r="F75" s="6">
        <v>33452100</v>
      </c>
      <c r="G75" s="7">
        <f t="shared" si="2"/>
        <v>5.0666045039627072E-3</v>
      </c>
      <c r="H75" s="80"/>
    </row>
    <row r="76" spans="1:8" ht="30" x14ac:dyDescent="0.25">
      <c r="A76" s="54" t="s">
        <v>356</v>
      </c>
      <c r="B76" s="54" t="s">
        <v>229</v>
      </c>
      <c r="C76" s="8" t="s">
        <v>138</v>
      </c>
      <c r="D76" s="54" t="s">
        <v>355</v>
      </c>
      <c r="E76" s="32">
        <v>38755</v>
      </c>
      <c r="F76" s="6">
        <v>36761055.25</v>
      </c>
      <c r="G76" s="7">
        <f t="shared" si="2"/>
        <v>5.5677738647221522E-3</v>
      </c>
      <c r="H76" s="80"/>
    </row>
    <row r="77" spans="1:8" ht="30" x14ac:dyDescent="0.25">
      <c r="A77" s="21" t="s">
        <v>350</v>
      </c>
      <c r="B77" s="21" t="s">
        <v>96</v>
      </c>
      <c r="C77" s="132" t="s">
        <v>97</v>
      </c>
      <c r="D77" s="21" t="s">
        <v>349</v>
      </c>
      <c r="E77" s="32">
        <v>104950</v>
      </c>
      <c r="F77" s="6">
        <v>105090633</v>
      </c>
      <c r="G77" s="7">
        <f t="shared" si="2"/>
        <v>1.591686843223869E-2</v>
      </c>
      <c r="H77" s="80"/>
    </row>
    <row r="78" spans="1:8" ht="30" x14ac:dyDescent="0.25">
      <c r="A78" s="116" t="s">
        <v>352</v>
      </c>
      <c r="B78" s="116" t="s">
        <v>100</v>
      </c>
      <c r="C78" s="8" t="s">
        <v>101</v>
      </c>
      <c r="D78" s="116" t="s">
        <v>351</v>
      </c>
      <c r="E78" s="32">
        <v>87635</v>
      </c>
      <c r="F78" s="6">
        <v>87941722.5</v>
      </c>
      <c r="G78" s="7">
        <f t="shared" si="2"/>
        <v>1.3319520368070719E-2</v>
      </c>
      <c r="H78" s="80"/>
    </row>
    <row r="79" spans="1:8" x14ac:dyDescent="0.25">
      <c r="A79" s="90" t="s">
        <v>358</v>
      </c>
      <c r="B79" s="90" t="s">
        <v>112</v>
      </c>
      <c r="C79" s="8" t="s">
        <v>113</v>
      </c>
      <c r="D79" s="90" t="s">
        <v>357</v>
      </c>
      <c r="E79" s="32">
        <v>64000</v>
      </c>
      <c r="F79" s="6">
        <v>66393600</v>
      </c>
      <c r="G79" s="7">
        <f t="shared" si="2"/>
        <v>1.0055874303684922E-2</v>
      </c>
      <c r="H79" s="80"/>
    </row>
    <row r="80" spans="1:8" x14ac:dyDescent="0.25">
      <c r="A80" s="21" t="s">
        <v>360</v>
      </c>
      <c r="B80" s="21" t="s">
        <v>144</v>
      </c>
      <c r="C80" s="63" t="s">
        <v>145</v>
      </c>
      <c r="D80" s="21" t="s">
        <v>359</v>
      </c>
      <c r="E80" s="32">
        <v>15000</v>
      </c>
      <c r="F80" s="6">
        <v>15202650</v>
      </c>
      <c r="G80" s="7">
        <f t="shared" si="2"/>
        <v>2.3025703905634816E-3</v>
      </c>
      <c r="H80" s="80"/>
    </row>
    <row r="81" spans="1:8" ht="30" x14ac:dyDescent="0.25">
      <c r="A81" s="21" t="s">
        <v>367</v>
      </c>
      <c r="B81" s="21" t="s">
        <v>100</v>
      </c>
      <c r="C81" s="8" t="s">
        <v>101</v>
      </c>
      <c r="D81" s="21" t="s">
        <v>366</v>
      </c>
      <c r="E81" s="32">
        <v>65000</v>
      </c>
      <c r="F81" s="6">
        <v>66205100</v>
      </c>
      <c r="G81" s="7">
        <f t="shared" si="2"/>
        <v>1.0027324378598098E-2</v>
      </c>
      <c r="H81" s="80"/>
    </row>
    <row r="82" spans="1:8" ht="30" x14ac:dyDescent="0.25">
      <c r="A82" s="99" t="s">
        <v>376</v>
      </c>
      <c r="B82" s="99" t="s">
        <v>229</v>
      </c>
      <c r="C82" s="8" t="s">
        <v>138</v>
      </c>
      <c r="D82" s="99" t="s">
        <v>375</v>
      </c>
      <c r="E82" s="32">
        <v>13000</v>
      </c>
      <c r="F82" s="6">
        <v>12520560</v>
      </c>
      <c r="G82" s="7">
        <f t="shared" si="2"/>
        <v>1.8963450930774245E-3</v>
      </c>
      <c r="H82" s="80"/>
    </row>
    <row r="83" spans="1:8" x14ac:dyDescent="0.25">
      <c r="A83" s="94" t="s">
        <v>413</v>
      </c>
      <c r="B83" s="94" t="s">
        <v>144</v>
      </c>
      <c r="C83" s="8" t="s">
        <v>145</v>
      </c>
      <c r="D83" s="94" t="s">
        <v>412</v>
      </c>
      <c r="E83" s="32">
        <v>50000</v>
      </c>
      <c r="F83" s="6">
        <v>49520500</v>
      </c>
      <c r="G83" s="7">
        <f t="shared" si="2"/>
        <v>7.5003000809660747E-3</v>
      </c>
      <c r="H83" s="80"/>
    </row>
    <row r="84" spans="1:8" x14ac:dyDescent="0.25">
      <c r="A84" s="89" t="s">
        <v>383</v>
      </c>
      <c r="B84" s="89" t="s">
        <v>125</v>
      </c>
      <c r="C84" s="8" t="s">
        <v>126</v>
      </c>
      <c r="D84" s="89" t="s">
        <v>382</v>
      </c>
      <c r="E84" s="32">
        <v>93013</v>
      </c>
      <c r="F84" s="6">
        <v>93565497.219999999</v>
      </c>
      <c r="G84" s="7">
        <f t="shared" si="2"/>
        <v>1.4171288786962916E-2</v>
      </c>
      <c r="H84" s="80"/>
    </row>
    <row r="85" spans="1:8" x14ac:dyDescent="0.25">
      <c r="A85" s="97" t="s">
        <v>507</v>
      </c>
      <c r="B85" s="97" t="s">
        <v>81</v>
      </c>
      <c r="C85" s="132" t="s">
        <v>82</v>
      </c>
      <c r="D85" s="97" t="s">
        <v>504</v>
      </c>
      <c r="E85" s="32">
        <v>226899</v>
      </c>
      <c r="F85" s="6">
        <v>200365430.94</v>
      </c>
      <c r="G85" s="7">
        <f t="shared" si="2"/>
        <v>3.0347045322686252E-2</v>
      </c>
      <c r="H85" s="80"/>
    </row>
    <row r="86" spans="1:8" x14ac:dyDescent="0.25">
      <c r="A86" s="56" t="s">
        <v>506</v>
      </c>
      <c r="B86" s="56" t="s">
        <v>81</v>
      </c>
      <c r="C86" s="128" t="s">
        <v>82</v>
      </c>
      <c r="D86" s="56" t="s">
        <v>488</v>
      </c>
      <c r="E86" s="32">
        <v>461479</v>
      </c>
      <c r="F86" s="6">
        <v>427892558.38</v>
      </c>
      <c r="G86" s="7">
        <f t="shared" si="2"/>
        <v>6.4807960143017429E-2</v>
      </c>
      <c r="H86" s="80"/>
    </row>
    <row r="87" spans="1:8" x14ac:dyDescent="0.25">
      <c r="A87" s="57" t="s">
        <v>522</v>
      </c>
      <c r="B87" s="57" t="s">
        <v>81</v>
      </c>
      <c r="C87" s="128" t="s">
        <v>82</v>
      </c>
      <c r="D87" s="57" t="s">
        <v>521</v>
      </c>
      <c r="E87" s="32">
        <v>113354</v>
      </c>
      <c r="F87" s="6">
        <v>99847870.900000006</v>
      </c>
      <c r="G87" s="7">
        <f t="shared" si="2"/>
        <v>1.5122807608880368E-2</v>
      </c>
      <c r="H87" s="80"/>
    </row>
    <row r="88" spans="1:8" x14ac:dyDescent="0.25">
      <c r="A88" s="97" t="s">
        <v>505</v>
      </c>
      <c r="B88" s="97" t="s">
        <v>81</v>
      </c>
      <c r="C88" s="128" t="s">
        <v>82</v>
      </c>
      <c r="D88" s="97" t="s">
        <v>503</v>
      </c>
      <c r="E88" s="32">
        <v>29205</v>
      </c>
      <c r="F88" s="6">
        <v>27015209.100000001</v>
      </c>
      <c r="G88" s="7">
        <f t="shared" si="2"/>
        <v>4.091682737453084E-3</v>
      </c>
      <c r="H88" s="80"/>
    </row>
    <row r="89" spans="1:8" x14ac:dyDescent="0.25">
      <c r="A89" s="21" t="s">
        <v>388</v>
      </c>
      <c r="B89" s="21" t="s">
        <v>125</v>
      </c>
      <c r="C89" s="8" t="s">
        <v>126</v>
      </c>
      <c r="D89" s="21" t="s">
        <v>387</v>
      </c>
      <c r="E89" s="32">
        <v>57600</v>
      </c>
      <c r="F89" s="6">
        <v>59584320</v>
      </c>
      <c r="G89" s="7">
        <f t="shared" si="2"/>
        <v>9.0245510469463865E-3</v>
      </c>
      <c r="H89" s="80"/>
    </row>
    <row r="90" spans="1:8" x14ac:dyDescent="0.25">
      <c r="A90" s="50" t="s">
        <v>390</v>
      </c>
      <c r="B90" s="50" t="s">
        <v>87</v>
      </c>
      <c r="C90" s="8" t="s">
        <v>88</v>
      </c>
      <c r="D90" s="50" t="s">
        <v>389</v>
      </c>
      <c r="E90" s="32">
        <v>64000</v>
      </c>
      <c r="F90" s="6">
        <v>63937280</v>
      </c>
      <c r="G90" s="7">
        <f t="shared" si="2"/>
        <v>9.6838437891529888E-3</v>
      </c>
      <c r="H90" s="80"/>
    </row>
    <row r="91" spans="1:8" ht="30" x14ac:dyDescent="0.25">
      <c r="A91" s="101" t="s">
        <v>399</v>
      </c>
      <c r="B91" s="101" t="s">
        <v>400</v>
      </c>
      <c r="C91" s="8" t="s">
        <v>401</v>
      </c>
      <c r="D91" s="101" t="s">
        <v>398</v>
      </c>
      <c r="E91" s="32">
        <v>48000</v>
      </c>
      <c r="F91" s="6">
        <v>46147200</v>
      </c>
      <c r="G91" s="7">
        <f t="shared" si="2"/>
        <v>6.9893851616271577E-3</v>
      </c>
      <c r="H91" s="80"/>
    </row>
    <row r="92" spans="1:8" ht="30" x14ac:dyDescent="0.25">
      <c r="A92" s="21" t="s">
        <v>414</v>
      </c>
      <c r="B92" s="21" t="s">
        <v>332</v>
      </c>
      <c r="C92" s="8" t="s">
        <v>94</v>
      </c>
      <c r="D92" s="21" t="s">
        <v>415</v>
      </c>
      <c r="E92" s="32">
        <v>65000</v>
      </c>
      <c r="F92" s="6">
        <v>65445250</v>
      </c>
      <c r="G92" s="7">
        <f t="shared" si="2"/>
        <v>9.9122386460929312E-3</v>
      </c>
      <c r="H92" s="80"/>
    </row>
    <row r="93" spans="1:8" ht="30" x14ac:dyDescent="0.25">
      <c r="A93" s="118" t="s">
        <v>417</v>
      </c>
      <c r="B93" s="118" t="s">
        <v>344</v>
      </c>
      <c r="C93" s="8" t="s">
        <v>345</v>
      </c>
      <c r="D93" s="118" t="s">
        <v>416</v>
      </c>
      <c r="E93" s="32">
        <v>59000</v>
      </c>
      <c r="F93" s="6">
        <v>60021880</v>
      </c>
      <c r="G93" s="7">
        <f t="shared" si="2"/>
        <v>9.0908232231850655E-3</v>
      </c>
      <c r="H93" s="80"/>
    </row>
    <row r="94" spans="1:8" ht="30" x14ac:dyDescent="0.25">
      <c r="A94" s="101" t="s">
        <v>424</v>
      </c>
      <c r="B94" s="101" t="s">
        <v>135</v>
      </c>
      <c r="C94" s="8" t="s">
        <v>136</v>
      </c>
      <c r="D94" s="101" t="s">
        <v>423</v>
      </c>
      <c r="E94" s="32">
        <v>32790</v>
      </c>
      <c r="F94" s="6">
        <v>32729994.300000001</v>
      </c>
      <c r="G94" s="7">
        <f t="shared" si="2"/>
        <v>4.9572354660859476E-3</v>
      </c>
      <c r="H94" s="80"/>
    </row>
    <row r="95" spans="1:8" ht="30" x14ac:dyDescent="0.25">
      <c r="A95" s="57" t="s">
        <v>436</v>
      </c>
      <c r="B95" s="57" t="s">
        <v>437</v>
      </c>
      <c r="C95" s="8" t="s">
        <v>438</v>
      </c>
      <c r="D95" s="57" t="s">
        <v>434</v>
      </c>
      <c r="E95" s="32">
        <v>32000</v>
      </c>
      <c r="F95" s="6">
        <v>31946560</v>
      </c>
      <c r="G95" s="7">
        <f t="shared" si="2"/>
        <v>4.8385776911498788E-3</v>
      </c>
      <c r="H95" s="80"/>
    </row>
    <row r="96" spans="1:8" x14ac:dyDescent="0.25">
      <c r="A96" s="96" t="s">
        <v>439</v>
      </c>
      <c r="B96" s="96" t="s">
        <v>125</v>
      </c>
      <c r="C96" s="132" t="s">
        <v>126</v>
      </c>
      <c r="D96" s="96" t="s">
        <v>435</v>
      </c>
      <c r="E96" s="32">
        <v>33000</v>
      </c>
      <c r="F96" s="6">
        <v>33633600</v>
      </c>
      <c r="G96" s="7">
        <f t="shared" si="2"/>
        <v>5.0940942196298616E-3</v>
      </c>
      <c r="H96" s="80"/>
    </row>
    <row r="97" spans="1:8" ht="30" x14ac:dyDescent="0.25">
      <c r="A97" s="21" t="s">
        <v>448</v>
      </c>
      <c r="B97" s="21" t="s">
        <v>96</v>
      </c>
      <c r="C97" s="128" t="s">
        <v>97</v>
      </c>
      <c r="D97" s="55" t="s">
        <v>447</v>
      </c>
      <c r="E97" s="32">
        <v>36500</v>
      </c>
      <c r="F97" s="6">
        <v>36927780</v>
      </c>
      <c r="G97" s="7">
        <f t="shared" si="2"/>
        <v>5.5930257433567396E-3</v>
      </c>
      <c r="H97" s="80"/>
    </row>
    <row r="98" spans="1:8" ht="29.25" customHeight="1" x14ac:dyDescent="0.25">
      <c r="A98" s="21" t="s">
        <v>450</v>
      </c>
      <c r="B98" s="21" t="s">
        <v>306</v>
      </c>
      <c r="C98" s="8" t="s">
        <v>307</v>
      </c>
      <c r="D98" s="21" t="s">
        <v>449</v>
      </c>
      <c r="E98" s="32">
        <v>21500</v>
      </c>
      <c r="F98" s="6">
        <v>20457465</v>
      </c>
      <c r="G98" s="7">
        <f t="shared" si="2"/>
        <v>3.0984567279381398E-3</v>
      </c>
      <c r="H98" s="80"/>
    </row>
    <row r="99" spans="1:8" ht="36" customHeight="1" x14ac:dyDescent="0.25">
      <c r="A99" s="21" t="s">
        <v>453</v>
      </c>
      <c r="B99" s="21" t="s">
        <v>452</v>
      </c>
      <c r="C99" s="8" t="s">
        <v>454</v>
      </c>
      <c r="D99" s="21" t="s">
        <v>451</v>
      </c>
      <c r="E99" s="32">
        <v>45000</v>
      </c>
      <c r="F99" s="6">
        <v>45258300</v>
      </c>
      <c r="G99" s="7">
        <f t="shared" si="2"/>
        <v>6.854753711177935E-3</v>
      </c>
      <c r="H99" s="80"/>
    </row>
    <row r="100" spans="1:8" ht="26.25" customHeight="1" x14ac:dyDescent="0.25">
      <c r="A100" s="44" t="s">
        <v>456</v>
      </c>
      <c r="B100" s="44" t="s">
        <v>131</v>
      </c>
      <c r="C100" s="132" t="s">
        <v>132</v>
      </c>
      <c r="D100" s="44" t="s">
        <v>455</v>
      </c>
      <c r="E100" s="32">
        <v>60000</v>
      </c>
      <c r="F100" s="6">
        <v>60781800</v>
      </c>
      <c r="G100" s="7">
        <f t="shared" si="2"/>
        <v>9.2059195577844279E-3</v>
      </c>
      <c r="H100" s="80"/>
    </row>
    <row r="101" spans="1:8" ht="27.75" customHeight="1" x14ac:dyDescent="0.25">
      <c r="A101" s="67" t="s">
        <v>463</v>
      </c>
      <c r="B101" s="67" t="s">
        <v>135</v>
      </c>
      <c r="C101" s="8" t="s">
        <v>136</v>
      </c>
      <c r="D101" s="67" t="s">
        <v>462</v>
      </c>
      <c r="E101" s="32">
        <v>30000</v>
      </c>
      <c r="F101" s="6">
        <v>30080700</v>
      </c>
      <c r="G101" s="7">
        <f t="shared" ref="G101:G132" si="3">F101/$F$265</f>
        <v>4.5559773557519861E-3</v>
      </c>
      <c r="H101" s="80"/>
    </row>
    <row r="102" spans="1:8" ht="31.5" customHeight="1" x14ac:dyDescent="0.25">
      <c r="A102" s="67" t="s">
        <v>465</v>
      </c>
      <c r="B102" s="67" t="s">
        <v>127</v>
      </c>
      <c r="C102" s="8" t="s">
        <v>128</v>
      </c>
      <c r="D102" s="67" t="s">
        <v>464</v>
      </c>
      <c r="E102" s="32">
        <v>33000</v>
      </c>
      <c r="F102" s="6">
        <v>33611490</v>
      </c>
      <c r="G102" s="7">
        <f t="shared" si="3"/>
        <v>5.0907454724485905E-3</v>
      </c>
      <c r="H102" s="80"/>
    </row>
    <row r="103" spans="1:8" ht="31.5" customHeight="1" x14ac:dyDescent="0.25">
      <c r="A103" s="122" t="s">
        <v>470</v>
      </c>
      <c r="B103" s="122" t="s">
        <v>255</v>
      </c>
      <c r="C103" s="8" t="s">
        <v>257</v>
      </c>
      <c r="D103" s="122" t="s">
        <v>469</v>
      </c>
      <c r="E103" s="32">
        <v>34396</v>
      </c>
      <c r="F103" s="6">
        <v>34985891.399999999</v>
      </c>
      <c r="G103" s="7">
        <f t="shared" si="3"/>
        <v>5.29891023111823E-3</v>
      </c>
      <c r="H103" s="80"/>
    </row>
    <row r="104" spans="1:8" ht="31.5" customHeight="1" x14ac:dyDescent="0.25">
      <c r="A104" s="49" t="s">
        <v>652</v>
      </c>
      <c r="B104" s="49" t="s">
        <v>81</v>
      </c>
      <c r="C104" s="8" t="s">
        <v>82</v>
      </c>
      <c r="D104" s="49" t="s">
        <v>651</v>
      </c>
      <c r="E104" s="32">
        <v>366</v>
      </c>
      <c r="F104" s="6">
        <v>36278870.039999999</v>
      </c>
      <c r="G104" s="7">
        <f t="shared" si="3"/>
        <v>5.4947428216267948E-3</v>
      </c>
      <c r="H104" s="80"/>
    </row>
    <row r="105" spans="1:8" ht="31.5" customHeight="1" x14ac:dyDescent="0.25">
      <c r="A105" s="89" t="s">
        <v>475</v>
      </c>
      <c r="B105" s="89" t="s">
        <v>477</v>
      </c>
      <c r="C105" s="8" t="s">
        <v>118</v>
      </c>
      <c r="D105" s="89" t="s">
        <v>476</v>
      </c>
      <c r="E105" s="32">
        <v>50000</v>
      </c>
      <c r="F105" s="6">
        <v>51714500</v>
      </c>
      <c r="G105" s="7">
        <f t="shared" si="3"/>
        <v>7.8326000047883211E-3</v>
      </c>
      <c r="H105" s="80"/>
    </row>
    <row r="106" spans="1:8" ht="31.5" customHeight="1" x14ac:dyDescent="0.25">
      <c r="A106" s="93" t="s">
        <v>479</v>
      </c>
      <c r="B106" s="93" t="s">
        <v>344</v>
      </c>
      <c r="C106" s="8" t="s">
        <v>345</v>
      </c>
      <c r="D106" s="93" t="s">
        <v>478</v>
      </c>
      <c r="E106" s="32">
        <v>55000</v>
      </c>
      <c r="F106" s="6">
        <v>61119850</v>
      </c>
      <c r="G106" s="7">
        <f t="shared" si="3"/>
        <v>9.257120099830058E-3</v>
      </c>
      <c r="H106" s="80"/>
    </row>
    <row r="107" spans="1:8" ht="31.5" customHeight="1" x14ac:dyDescent="0.25">
      <c r="A107" s="122" t="s">
        <v>502</v>
      </c>
      <c r="B107" s="122" t="s">
        <v>125</v>
      </c>
      <c r="C107" s="132" t="s">
        <v>126</v>
      </c>
      <c r="D107" s="122" t="s">
        <v>501</v>
      </c>
      <c r="E107" s="32">
        <v>49000</v>
      </c>
      <c r="F107" s="6">
        <v>50764000</v>
      </c>
      <c r="G107" s="7">
        <f t="shared" si="3"/>
        <v>7.6886387114460039E-3</v>
      </c>
      <c r="H107" s="80"/>
    </row>
    <row r="108" spans="1:8" ht="30.75" customHeight="1" x14ac:dyDescent="0.25">
      <c r="A108" s="21" t="s">
        <v>500</v>
      </c>
      <c r="B108" s="21" t="s">
        <v>135</v>
      </c>
      <c r="C108" s="8" t="s">
        <v>136</v>
      </c>
      <c r="D108" s="21" t="s">
        <v>499</v>
      </c>
      <c r="E108" s="32">
        <v>23030</v>
      </c>
      <c r="F108" s="6">
        <v>24036641.300000001</v>
      </c>
      <c r="G108" s="7">
        <f t="shared" si="3"/>
        <v>3.6405533604980263E-3</v>
      </c>
      <c r="H108" s="80"/>
    </row>
    <row r="109" spans="1:8" ht="30.75" customHeight="1" x14ac:dyDescent="0.25">
      <c r="A109" s="64" t="s">
        <v>498</v>
      </c>
      <c r="B109" s="64" t="s">
        <v>400</v>
      </c>
      <c r="C109" s="8" t="s">
        <v>401</v>
      </c>
      <c r="D109" s="64" t="s">
        <v>497</v>
      </c>
      <c r="E109" s="32">
        <v>56000</v>
      </c>
      <c r="F109" s="6">
        <v>60398800</v>
      </c>
      <c r="G109" s="7">
        <f t="shared" si="3"/>
        <v>9.1479109566796335E-3</v>
      </c>
      <c r="H109" s="80"/>
    </row>
    <row r="110" spans="1:8" ht="30.75" customHeight="1" x14ac:dyDescent="0.25">
      <c r="A110" s="107" t="s">
        <v>496</v>
      </c>
      <c r="B110" s="107" t="s">
        <v>144</v>
      </c>
      <c r="C110" s="132" t="s">
        <v>145</v>
      </c>
      <c r="D110" s="107" t="s">
        <v>495</v>
      </c>
      <c r="E110" s="32">
        <v>64760</v>
      </c>
      <c r="F110" s="6">
        <v>66559735.450000003</v>
      </c>
      <c r="G110" s="7">
        <f t="shared" si="3"/>
        <v>1.0081036927832222E-2</v>
      </c>
      <c r="H110" s="80"/>
    </row>
    <row r="111" spans="1:8" ht="30.75" customHeight="1" x14ac:dyDescent="0.25">
      <c r="A111" s="62" t="s">
        <v>494</v>
      </c>
      <c r="B111" s="62" t="s">
        <v>452</v>
      </c>
      <c r="C111" s="8" t="s">
        <v>454</v>
      </c>
      <c r="D111" s="62" t="s">
        <v>493</v>
      </c>
      <c r="E111" s="32">
        <v>9975</v>
      </c>
      <c r="F111" s="6">
        <v>10617789</v>
      </c>
      <c r="G111" s="7">
        <f t="shared" si="3"/>
        <v>1.6081542734096121E-3</v>
      </c>
      <c r="H111" s="80"/>
    </row>
    <row r="112" spans="1:8" ht="30.75" customHeight="1" x14ac:dyDescent="0.25">
      <c r="A112" s="21" t="s">
        <v>492</v>
      </c>
      <c r="B112" s="21" t="s">
        <v>144</v>
      </c>
      <c r="C112" s="8" t="s">
        <v>145</v>
      </c>
      <c r="D112" s="21" t="s">
        <v>491</v>
      </c>
      <c r="E112" s="32">
        <v>65000</v>
      </c>
      <c r="F112" s="6">
        <v>66387100</v>
      </c>
      <c r="G112" s="7">
        <f t="shared" si="3"/>
        <v>1.0054889823509515E-2</v>
      </c>
      <c r="H112" s="80"/>
    </row>
    <row r="113" spans="1:8" ht="30.75" customHeight="1" x14ac:dyDescent="0.25">
      <c r="A113" s="21" t="s">
        <v>490</v>
      </c>
      <c r="B113" s="21" t="s">
        <v>96</v>
      </c>
      <c r="C113" s="132" t="s">
        <v>97</v>
      </c>
      <c r="D113" s="27" t="s">
        <v>489</v>
      </c>
      <c r="E113" s="32">
        <v>23000</v>
      </c>
      <c r="F113" s="6">
        <v>25818190</v>
      </c>
      <c r="G113" s="7">
        <f t="shared" si="3"/>
        <v>3.9103840338324033E-3</v>
      </c>
      <c r="H113" s="80"/>
    </row>
    <row r="114" spans="1:8" ht="30.75" customHeight="1" x14ac:dyDescent="0.25">
      <c r="A114" s="107" t="s">
        <v>520</v>
      </c>
      <c r="B114" s="107" t="s">
        <v>229</v>
      </c>
      <c r="C114" s="8" t="s">
        <v>138</v>
      </c>
      <c r="D114" s="107" t="s">
        <v>519</v>
      </c>
      <c r="E114" s="32">
        <v>40000</v>
      </c>
      <c r="F114" s="6">
        <v>41951200</v>
      </c>
      <c r="G114" s="7">
        <f t="shared" si="3"/>
        <v>6.3538653437793238E-3</v>
      </c>
      <c r="H114" s="80"/>
    </row>
    <row r="115" spans="1:8" ht="30.75" customHeight="1" x14ac:dyDescent="0.25">
      <c r="A115" s="57" t="s">
        <v>518</v>
      </c>
      <c r="B115" s="57" t="s">
        <v>96</v>
      </c>
      <c r="C115" s="132" t="s">
        <v>97</v>
      </c>
      <c r="D115" s="57" t="s">
        <v>517</v>
      </c>
      <c r="E115" s="32">
        <v>1680</v>
      </c>
      <c r="F115" s="6">
        <v>1814400</v>
      </c>
      <c r="G115" s="7">
        <f t="shared" si="3"/>
        <v>2.7480628157843412E-4</v>
      </c>
      <c r="H115" s="80"/>
    </row>
    <row r="116" spans="1:8" ht="30.75" customHeight="1" x14ac:dyDescent="0.25">
      <c r="A116" s="52" t="s">
        <v>542</v>
      </c>
      <c r="B116" s="52" t="s">
        <v>125</v>
      </c>
      <c r="C116" s="126" t="s">
        <v>126</v>
      </c>
      <c r="D116" s="52" t="s">
        <v>541</v>
      </c>
      <c r="E116" s="32">
        <v>33000</v>
      </c>
      <c r="F116" s="6">
        <v>34626900</v>
      </c>
      <c r="G116" s="7">
        <f t="shared" si="3"/>
        <v>5.2445379362810185E-3</v>
      </c>
      <c r="H116" s="80"/>
    </row>
    <row r="117" spans="1:8" ht="30.75" customHeight="1" x14ac:dyDescent="0.25">
      <c r="A117" s="107" t="s">
        <v>544</v>
      </c>
      <c r="B117" s="107" t="s">
        <v>96</v>
      </c>
      <c r="C117" s="128" t="s">
        <v>97</v>
      </c>
      <c r="D117" s="107" t="s">
        <v>543</v>
      </c>
      <c r="E117" s="32">
        <v>18000</v>
      </c>
      <c r="F117" s="6">
        <v>19363860</v>
      </c>
      <c r="G117" s="7">
        <f t="shared" si="3"/>
        <v>2.9328209675955562E-3</v>
      </c>
      <c r="H117" s="80"/>
    </row>
    <row r="118" spans="1:8" ht="30.75" customHeight="1" x14ac:dyDescent="0.25">
      <c r="A118" s="94" t="s">
        <v>558</v>
      </c>
      <c r="B118" s="94" t="s">
        <v>116</v>
      </c>
      <c r="C118" s="8" t="s">
        <v>117</v>
      </c>
      <c r="D118" s="94" t="s">
        <v>557</v>
      </c>
      <c r="E118" s="32">
        <v>20000</v>
      </c>
      <c r="F118" s="6">
        <v>20792800</v>
      </c>
      <c r="G118" s="7">
        <f t="shared" si="3"/>
        <v>3.1492460601874254E-3</v>
      </c>
      <c r="H118" s="80"/>
    </row>
    <row r="119" spans="1:8" ht="30.75" customHeight="1" x14ac:dyDescent="0.25">
      <c r="A119" s="93" t="s">
        <v>567</v>
      </c>
      <c r="B119" s="93" t="s">
        <v>135</v>
      </c>
      <c r="C119" s="8" t="s">
        <v>136</v>
      </c>
      <c r="D119" s="93" t="s">
        <v>566</v>
      </c>
      <c r="E119" s="32">
        <v>54000</v>
      </c>
      <c r="F119" s="6">
        <v>55253340</v>
      </c>
      <c r="G119" s="7">
        <f t="shared" si="3"/>
        <v>8.368587362317546E-3</v>
      </c>
      <c r="H119" s="80"/>
    </row>
    <row r="120" spans="1:8" ht="15" customHeight="1" x14ac:dyDescent="0.25">
      <c r="A120" s="55" t="s">
        <v>569</v>
      </c>
      <c r="B120" s="55" t="s">
        <v>96</v>
      </c>
      <c r="C120" s="132" t="s">
        <v>97</v>
      </c>
      <c r="D120" s="55" t="s">
        <v>568</v>
      </c>
      <c r="E120" s="32">
        <v>5000</v>
      </c>
      <c r="F120" s="6">
        <v>5198150</v>
      </c>
      <c r="G120" s="7">
        <f t="shared" si="3"/>
        <v>7.8730394212243014E-4</v>
      </c>
      <c r="H120" s="80"/>
    </row>
    <row r="121" spans="1:8" ht="15" customHeight="1" x14ac:dyDescent="0.25">
      <c r="A121" s="107" t="s">
        <v>670</v>
      </c>
      <c r="B121" s="107" t="s">
        <v>81</v>
      </c>
      <c r="C121" s="128" t="s">
        <v>82</v>
      </c>
      <c r="D121" s="107" t="s">
        <v>669</v>
      </c>
      <c r="E121" s="32">
        <v>92200</v>
      </c>
      <c r="F121" s="6">
        <v>83222486</v>
      </c>
      <c r="G121" s="7">
        <f t="shared" si="3"/>
        <v>1.2604751940792157E-2</v>
      </c>
      <c r="H121" s="80"/>
    </row>
    <row r="122" spans="1:8" ht="33" customHeight="1" x14ac:dyDescent="0.25">
      <c r="A122" s="126" t="s">
        <v>588</v>
      </c>
      <c r="B122" s="126" t="s">
        <v>229</v>
      </c>
      <c r="C122" s="8" t="s">
        <v>138</v>
      </c>
      <c r="D122" s="126" t="s">
        <v>587</v>
      </c>
      <c r="E122" s="32">
        <v>22000</v>
      </c>
      <c r="F122" s="6">
        <v>23328580</v>
      </c>
      <c r="G122" s="7">
        <f t="shared" si="3"/>
        <v>3.5333114662174968E-3</v>
      </c>
      <c r="H122" s="80"/>
    </row>
    <row r="123" spans="1:8" ht="30" x14ac:dyDescent="0.25">
      <c r="A123" s="83" t="s">
        <v>590</v>
      </c>
      <c r="B123" s="83" t="s">
        <v>528</v>
      </c>
      <c r="C123" s="8" t="s">
        <v>529</v>
      </c>
      <c r="D123" s="83" t="s">
        <v>589</v>
      </c>
      <c r="E123" s="32">
        <v>97000</v>
      </c>
      <c r="F123" s="6">
        <v>96296750</v>
      </c>
      <c r="G123" s="7">
        <f t="shared" si="3"/>
        <v>1.4584960204799425E-2</v>
      </c>
      <c r="H123" s="80"/>
    </row>
    <row r="124" spans="1:8" x14ac:dyDescent="0.25">
      <c r="A124" s="64" t="s">
        <v>593</v>
      </c>
      <c r="B124" s="64" t="s">
        <v>594</v>
      </c>
      <c r="C124" s="8" t="s">
        <v>592</v>
      </c>
      <c r="D124" s="64" t="s">
        <v>591</v>
      </c>
      <c r="E124" s="32">
        <v>18000</v>
      </c>
      <c r="F124" s="6">
        <v>18411660</v>
      </c>
      <c r="G124" s="7">
        <f t="shared" si="3"/>
        <v>2.7886021948227472E-3</v>
      </c>
      <c r="H124" s="80"/>
    </row>
    <row r="125" spans="1:8" x14ac:dyDescent="0.25">
      <c r="A125" s="132" t="s">
        <v>629</v>
      </c>
      <c r="B125" s="132" t="s">
        <v>255</v>
      </c>
      <c r="C125" s="8" t="s">
        <v>257</v>
      </c>
      <c r="D125" s="132" t="s">
        <v>628</v>
      </c>
      <c r="E125" s="32">
        <v>14650</v>
      </c>
      <c r="F125" s="6">
        <v>14585247</v>
      </c>
      <c r="G125" s="7">
        <f t="shared" si="3"/>
        <v>2.2090594653731326E-3</v>
      </c>
      <c r="H125" s="80"/>
    </row>
    <row r="126" spans="1:8" ht="30" x14ac:dyDescent="0.25">
      <c r="A126" s="92" t="s">
        <v>640</v>
      </c>
      <c r="B126" s="92" t="s">
        <v>127</v>
      </c>
      <c r="C126" s="8" t="s">
        <v>128</v>
      </c>
      <c r="D126" s="92" t="s">
        <v>639</v>
      </c>
      <c r="E126" s="32">
        <v>830</v>
      </c>
      <c r="F126" s="6">
        <v>821509.1</v>
      </c>
      <c r="G126" s="7">
        <f t="shared" si="3"/>
        <v>1.2442452659493274E-4</v>
      </c>
      <c r="H126" s="80"/>
    </row>
    <row r="127" spans="1:8" ht="30" x14ac:dyDescent="0.25">
      <c r="A127" s="66" t="s">
        <v>625</v>
      </c>
      <c r="B127" s="66" t="s">
        <v>626</v>
      </c>
      <c r="C127" s="8" t="s">
        <v>627</v>
      </c>
      <c r="D127" s="66" t="s">
        <v>624</v>
      </c>
      <c r="E127" s="32">
        <v>70000</v>
      </c>
      <c r="F127" s="6">
        <v>68593000</v>
      </c>
      <c r="G127" s="7">
        <f t="shared" si="3"/>
        <v>1.03889921033452E-2</v>
      </c>
      <c r="H127" s="80"/>
    </row>
    <row r="128" spans="1:8" x14ac:dyDescent="0.25">
      <c r="A128" s="68" t="s">
        <v>655</v>
      </c>
      <c r="B128" s="68" t="s">
        <v>654</v>
      </c>
      <c r="C128" s="8" t="s">
        <v>656</v>
      </c>
      <c r="D128" s="68" t="s">
        <v>653</v>
      </c>
      <c r="E128" s="32">
        <v>65000</v>
      </c>
      <c r="F128" s="6">
        <v>65150150</v>
      </c>
      <c r="G128" s="7">
        <f t="shared" si="3"/>
        <v>9.8675432461294201E-3</v>
      </c>
      <c r="H128" s="80"/>
    </row>
    <row r="129" spans="1:8" x14ac:dyDescent="0.25">
      <c r="A129" s="57" t="s">
        <v>672</v>
      </c>
      <c r="B129" s="57" t="s">
        <v>594</v>
      </c>
      <c r="C129" s="8" t="s">
        <v>592</v>
      </c>
      <c r="D129" s="57" t="s">
        <v>671</v>
      </c>
      <c r="E129" s="32">
        <v>38000</v>
      </c>
      <c r="F129" s="6">
        <v>38240160</v>
      </c>
      <c r="G129" s="7">
        <f t="shared" si="3"/>
        <v>5.7917968345262199E-3</v>
      </c>
      <c r="H129" s="80"/>
    </row>
    <row r="130" spans="1:8" x14ac:dyDescent="0.25">
      <c r="A130" s="21" t="s">
        <v>148</v>
      </c>
      <c r="B130" s="21"/>
      <c r="C130" s="55"/>
      <c r="D130" s="21"/>
      <c r="E130" s="32"/>
      <c r="F130" s="6">
        <f>SUM(F5:F129)</f>
        <v>5295363626.2700005</v>
      </c>
      <c r="G130" s="7">
        <f t="shared" si="3"/>
        <v>0.80202777102124767</v>
      </c>
      <c r="H130" s="80"/>
    </row>
    <row r="131" spans="1:8" x14ac:dyDescent="0.25">
      <c r="A131" s="10"/>
      <c r="B131" s="10"/>
      <c r="C131" s="10"/>
      <c r="D131" s="10"/>
      <c r="E131" s="11"/>
      <c r="F131" s="12"/>
      <c r="G131" s="13"/>
    </row>
    <row r="132" spans="1:8" x14ac:dyDescent="0.25">
      <c r="A132" s="14" t="s">
        <v>198</v>
      </c>
      <c r="B132" s="10"/>
      <c r="C132" s="10"/>
      <c r="D132" s="10"/>
      <c r="E132" s="11"/>
      <c r="F132" s="12"/>
      <c r="G132" s="13"/>
    </row>
    <row r="133" spans="1:8" ht="30" x14ac:dyDescent="0.25">
      <c r="A133" s="21" t="s">
        <v>0</v>
      </c>
      <c r="B133" s="21" t="s">
        <v>20</v>
      </c>
      <c r="C133" s="55" t="s">
        <v>1</v>
      </c>
      <c r="D133" s="21" t="s">
        <v>22</v>
      </c>
      <c r="E133" s="55" t="s">
        <v>10</v>
      </c>
      <c r="F133" s="55" t="s">
        <v>6</v>
      </c>
      <c r="G133" s="55" t="s">
        <v>2</v>
      </c>
    </row>
    <row r="134" spans="1:8" x14ac:dyDescent="0.25">
      <c r="A134" s="21" t="s">
        <v>633</v>
      </c>
      <c r="B134" s="21" t="s">
        <v>630</v>
      </c>
      <c r="C134" s="8" t="s">
        <v>631</v>
      </c>
      <c r="D134" s="8" t="s">
        <v>632</v>
      </c>
      <c r="E134" s="5">
        <v>96330</v>
      </c>
      <c r="F134" s="6">
        <v>11184876.300000001</v>
      </c>
      <c r="G134" s="7">
        <f t="shared" ref="G134:G144" si="4">F134/$F$265</f>
        <v>1.6940444587289212E-3</v>
      </c>
      <c r="H134" s="80"/>
    </row>
    <row r="135" spans="1:8" ht="30" x14ac:dyDescent="0.25">
      <c r="A135" s="126" t="s">
        <v>178</v>
      </c>
      <c r="B135" s="126" t="s">
        <v>116</v>
      </c>
      <c r="C135" s="126" t="s">
        <v>117</v>
      </c>
      <c r="D135" s="126" t="s">
        <v>76</v>
      </c>
      <c r="E135" s="5">
        <v>88090</v>
      </c>
      <c r="F135" s="6">
        <v>17838225</v>
      </c>
      <c r="G135" s="7">
        <f t="shared" si="4"/>
        <v>2.7017505964558328E-3</v>
      </c>
      <c r="H135" s="80"/>
    </row>
    <row r="136" spans="1:8" ht="26.25" customHeight="1" x14ac:dyDescent="0.25">
      <c r="A136" s="21" t="s">
        <v>177</v>
      </c>
      <c r="B136" s="21" t="s">
        <v>141</v>
      </c>
      <c r="C136" s="21" t="s">
        <v>142</v>
      </c>
      <c r="D136" s="21" t="s">
        <v>75</v>
      </c>
      <c r="E136" s="5">
        <v>7731</v>
      </c>
      <c r="F136" s="6">
        <v>42079833</v>
      </c>
      <c r="G136" s="7">
        <f t="shared" si="4"/>
        <v>6.373347903533666E-3</v>
      </c>
      <c r="H136" s="80"/>
    </row>
    <row r="137" spans="1:8" ht="30.75" customHeight="1" x14ac:dyDescent="0.25">
      <c r="A137" s="21" t="s">
        <v>182</v>
      </c>
      <c r="B137" s="21" t="s">
        <v>139</v>
      </c>
      <c r="C137" s="89" t="s">
        <v>140</v>
      </c>
      <c r="D137" s="89" t="s">
        <v>79</v>
      </c>
      <c r="E137" s="5">
        <v>455569</v>
      </c>
      <c r="F137" s="6">
        <v>132935034.2</v>
      </c>
      <c r="G137" s="7">
        <f t="shared" si="4"/>
        <v>2.0134139351854041E-2</v>
      </c>
      <c r="H137" s="80"/>
    </row>
    <row r="138" spans="1:8" ht="30" x14ac:dyDescent="0.25">
      <c r="A138" s="62" t="s">
        <v>181</v>
      </c>
      <c r="B138" s="98" t="s">
        <v>133</v>
      </c>
      <c r="C138" s="101" t="s">
        <v>134</v>
      </c>
      <c r="D138" s="98" t="s">
        <v>80</v>
      </c>
      <c r="E138" s="5">
        <v>16395</v>
      </c>
      <c r="F138" s="6">
        <v>8713942.5</v>
      </c>
      <c r="G138" s="7">
        <f t="shared" si="4"/>
        <v>1.3198005601373921E-3</v>
      </c>
      <c r="H138" s="80"/>
    </row>
    <row r="139" spans="1:8" x14ac:dyDescent="0.25">
      <c r="A139" s="101" t="s">
        <v>246</v>
      </c>
      <c r="B139" s="101" t="s">
        <v>129</v>
      </c>
      <c r="C139" s="101" t="s">
        <v>130</v>
      </c>
      <c r="D139" s="101" t="s">
        <v>245</v>
      </c>
      <c r="E139" s="5">
        <v>4175</v>
      </c>
      <c r="F139" s="6">
        <v>3557935</v>
      </c>
      <c r="G139" s="7">
        <f t="shared" si="4"/>
        <v>5.3887945736759587E-4</v>
      </c>
      <c r="H139" s="80"/>
    </row>
    <row r="140" spans="1:8" x14ac:dyDescent="0.25">
      <c r="A140" s="93" t="s">
        <v>180</v>
      </c>
      <c r="B140" s="82" t="s">
        <v>315</v>
      </c>
      <c r="C140" s="93" t="s">
        <v>143</v>
      </c>
      <c r="D140" s="93" t="s">
        <v>77</v>
      </c>
      <c r="E140" s="5">
        <v>9837</v>
      </c>
      <c r="F140" s="6">
        <v>10259991</v>
      </c>
      <c r="G140" s="7">
        <f t="shared" si="4"/>
        <v>1.5539627291326057E-3</v>
      </c>
      <c r="H140" s="80"/>
    </row>
    <row r="141" spans="1:8" ht="30" x14ac:dyDescent="0.25">
      <c r="A141" s="122" t="s">
        <v>179</v>
      </c>
      <c r="B141" s="122" t="s">
        <v>316</v>
      </c>
      <c r="C141" s="122" t="s">
        <v>122</v>
      </c>
      <c r="D141" s="122" t="s">
        <v>78</v>
      </c>
      <c r="E141" s="5">
        <v>41215</v>
      </c>
      <c r="F141" s="6">
        <v>15752373</v>
      </c>
      <c r="G141" s="7">
        <f t="shared" si="4"/>
        <v>2.3858306052505088E-3</v>
      </c>
      <c r="H141" s="80"/>
    </row>
    <row r="142" spans="1:8" x14ac:dyDescent="0.25">
      <c r="A142" s="132" t="s">
        <v>674</v>
      </c>
      <c r="B142" s="132" t="s">
        <v>680</v>
      </c>
      <c r="C142" s="8" t="s">
        <v>675</v>
      </c>
      <c r="D142" s="132" t="s">
        <v>673</v>
      </c>
      <c r="E142" s="5">
        <v>81260</v>
      </c>
      <c r="F142" s="6">
        <v>5525680</v>
      </c>
      <c r="G142" s="7">
        <f t="shared" si="4"/>
        <v>8.3691114086878406E-4</v>
      </c>
      <c r="H142" s="80"/>
    </row>
    <row r="143" spans="1:8" ht="30" x14ac:dyDescent="0.25">
      <c r="A143" s="122" t="s">
        <v>636</v>
      </c>
      <c r="B143" s="122" t="s">
        <v>641</v>
      </c>
      <c r="C143" s="8" t="s">
        <v>635</v>
      </c>
      <c r="D143" s="8" t="s">
        <v>634</v>
      </c>
      <c r="E143" s="5">
        <v>45540</v>
      </c>
      <c r="F143" s="6">
        <v>7343780.4000000004</v>
      </c>
      <c r="G143" s="7">
        <f t="shared" si="4"/>
        <v>1.1122778794381534E-3</v>
      </c>
      <c r="H143" s="80"/>
    </row>
    <row r="144" spans="1:8" ht="33.75" customHeight="1" x14ac:dyDescent="0.25">
      <c r="A144" s="21" t="s">
        <v>148</v>
      </c>
      <c r="B144" s="21"/>
      <c r="C144" s="21"/>
      <c r="D144" s="55"/>
      <c r="E144" s="5"/>
      <c r="F144" s="6">
        <f>SUM(F134:F143)</f>
        <v>255191670.40000001</v>
      </c>
      <c r="G144" s="7">
        <f t="shared" si="4"/>
        <v>3.8650944682767502E-2</v>
      </c>
      <c r="H144" s="80"/>
    </row>
    <row r="145" spans="1:10" x14ac:dyDescent="0.25">
      <c r="A145" s="10"/>
      <c r="B145" s="10"/>
      <c r="C145" s="10"/>
      <c r="D145" s="10"/>
      <c r="E145" s="11"/>
      <c r="F145" s="12"/>
      <c r="G145" s="13"/>
      <c r="H145" s="80"/>
    </row>
    <row r="146" spans="1:10" x14ac:dyDescent="0.25">
      <c r="A146" s="3" t="s">
        <v>199</v>
      </c>
    </row>
    <row r="147" spans="1:10" ht="30" x14ac:dyDescent="0.25">
      <c r="A147" s="21" t="s">
        <v>3</v>
      </c>
      <c r="B147" s="21" t="s">
        <v>1</v>
      </c>
      <c r="C147" s="21" t="s">
        <v>207</v>
      </c>
      <c r="D147" s="21" t="s">
        <v>7</v>
      </c>
      <c r="E147" s="21" t="s">
        <v>5</v>
      </c>
      <c r="F147" s="119" t="s">
        <v>12</v>
      </c>
      <c r="G147" s="21" t="s">
        <v>2</v>
      </c>
    </row>
    <row r="148" spans="1:10" x14ac:dyDescent="0.25">
      <c r="A148" s="100" t="s">
        <v>361</v>
      </c>
      <c r="B148" s="9">
        <v>1027739609391</v>
      </c>
      <c r="C148" s="8" t="s">
        <v>471</v>
      </c>
      <c r="D148" s="84">
        <v>46009</v>
      </c>
      <c r="E148" s="6">
        <v>105000000</v>
      </c>
      <c r="F148" s="6">
        <v>127256152.70999999</v>
      </c>
      <c r="G148" s="48">
        <f>F148/$F$265</f>
        <v>1.9274024544870188E-2</v>
      </c>
    </row>
    <row r="149" spans="1:10" x14ac:dyDescent="0.25">
      <c r="A149" s="100" t="s">
        <v>362</v>
      </c>
      <c r="B149" s="9">
        <v>1027700132195</v>
      </c>
      <c r="C149" s="8" t="s">
        <v>472</v>
      </c>
      <c r="D149" s="84">
        <v>46010</v>
      </c>
      <c r="E149" s="6">
        <v>111000000</v>
      </c>
      <c r="F149" s="6">
        <v>134355299.46000001</v>
      </c>
      <c r="G149" s="48">
        <f>F149/$F$265</f>
        <v>2.0349250581437169E-2</v>
      </c>
    </row>
    <row r="150" spans="1:10" ht="28.5" customHeight="1" x14ac:dyDescent="0.25">
      <c r="A150" s="21" t="s">
        <v>148</v>
      </c>
      <c r="B150" s="21"/>
      <c r="C150" s="21"/>
      <c r="D150" s="21"/>
      <c r="E150" s="5"/>
      <c r="F150" s="6">
        <f>SUM(F148:F149)</f>
        <v>261611452.17000002</v>
      </c>
      <c r="G150" s="7">
        <f>F150/$F$265</f>
        <v>3.962327512630736E-2</v>
      </c>
      <c r="I150" s="36"/>
      <c r="J150" s="36"/>
    </row>
    <row r="151" spans="1:10" ht="16.5" customHeight="1" x14ac:dyDescent="0.25"/>
    <row r="152" spans="1:10" x14ac:dyDescent="0.25">
      <c r="A152" s="3" t="s">
        <v>200</v>
      </c>
    </row>
    <row r="153" spans="1:10" ht="45" customHeight="1" x14ac:dyDescent="0.25">
      <c r="A153" s="21" t="s">
        <v>11</v>
      </c>
      <c r="B153" s="21" t="s">
        <v>8</v>
      </c>
      <c r="C153" s="21" t="s">
        <v>9</v>
      </c>
      <c r="D153" s="21" t="s">
        <v>17</v>
      </c>
      <c r="E153" s="21" t="s">
        <v>10</v>
      </c>
      <c r="F153" s="21" t="s">
        <v>6</v>
      </c>
      <c r="G153" s="21" t="s">
        <v>2</v>
      </c>
    </row>
    <row r="154" spans="1:10" x14ac:dyDescent="0.25">
      <c r="A154" s="21" t="s">
        <v>148</v>
      </c>
      <c r="B154" s="21"/>
      <c r="C154" s="21"/>
      <c r="D154" s="21"/>
      <c r="E154" s="5"/>
      <c r="F154" s="6"/>
      <c r="G154" s="7"/>
    </row>
    <row r="156" spans="1:10" x14ac:dyDescent="0.25">
      <c r="A156" s="3" t="s">
        <v>201</v>
      </c>
    </row>
    <row r="157" spans="1:10" ht="58.5" customHeight="1" x14ac:dyDescent="0.25">
      <c r="A157" s="21" t="s">
        <v>15</v>
      </c>
      <c r="B157" s="21" t="s">
        <v>14</v>
      </c>
      <c r="C157" s="21" t="s">
        <v>16</v>
      </c>
      <c r="D157" s="136" t="s">
        <v>13</v>
      </c>
      <c r="E157" s="137"/>
      <c r="F157" s="21" t="s">
        <v>6</v>
      </c>
      <c r="G157" s="21" t="s">
        <v>2</v>
      </c>
    </row>
    <row r="158" spans="1:10" ht="17.25" customHeight="1" x14ac:dyDescent="0.25">
      <c r="A158" s="21" t="s">
        <v>148</v>
      </c>
      <c r="B158" s="21"/>
      <c r="C158" s="21"/>
      <c r="D158" s="136"/>
      <c r="E158" s="137"/>
      <c r="F158" s="6"/>
      <c r="G158" s="7"/>
    </row>
    <row r="160" spans="1:10" x14ac:dyDescent="0.25">
      <c r="A160" s="3" t="s">
        <v>202</v>
      </c>
    </row>
    <row r="161" spans="1:7" ht="42.75" customHeight="1" x14ac:dyDescent="0.25">
      <c r="A161" s="21" t="s">
        <v>3</v>
      </c>
      <c r="B161" s="17" t="s">
        <v>1</v>
      </c>
      <c r="C161" s="21" t="s">
        <v>207</v>
      </c>
      <c r="D161" s="136" t="s">
        <v>4</v>
      </c>
      <c r="E161" s="137"/>
      <c r="F161" s="18" t="s">
        <v>18</v>
      </c>
      <c r="G161" s="37" t="s">
        <v>2</v>
      </c>
    </row>
    <row r="162" spans="1:7" ht="32.25" customHeight="1" x14ac:dyDescent="0.25">
      <c r="A162" s="21" t="s">
        <v>150</v>
      </c>
      <c r="B162" s="28">
        <v>1027700167110</v>
      </c>
      <c r="C162" s="29" t="s">
        <v>210</v>
      </c>
      <c r="D162" s="158" t="s">
        <v>149</v>
      </c>
      <c r="E162" s="158"/>
      <c r="F162" s="6">
        <v>10352.69</v>
      </c>
      <c r="G162" s="7">
        <f t="shared" ref="G162:G170" si="5">F162/$F$265</f>
        <v>1.568002779560317E-6</v>
      </c>
    </row>
    <row r="163" spans="1:7" x14ac:dyDescent="0.25">
      <c r="A163" s="21" t="s">
        <v>150</v>
      </c>
      <c r="B163" s="28">
        <v>1027700167110</v>
      </c>
      <c r="C163" s="29" t="s">
        <v>211</v>
      </c>
      <c r="D163" s="158" t="s">
        <v>149</v>
      </c>
      <c r="E163" s="158"/>
      <c r="F163" s="6">
        <v>10651.03</v>
      </c>
      <c r="G163" s="7">
        <f t="shared" si="5"/>
        <v>1.6131889050266476E-6</v>
      </c>
    </row>
    <row r="164" spans="1:7" x14ac:dyDescent="0.25">
      <c r="A164" s="21" t="s">
        <v>150</v>
      </c>
      <c r="B164" s="28">
        <v>1027700167110</v>
      </c>
      <c r="C164" s="29" t="s">
        <v>209</v>
      </c>
      <c r="D164" s="158" t="s">
        <v>149</v>
      </c>
      <c r="E164" s="158"/>
      <c r="F164" s="6">
        <v>83108.28</v>
      </c>
      <c r="G164" s="7">
        <f t="shared" si="5"/>
        <v>1.2587454472651754E-5</v>
      </c>
    </row>
    <row r="165" spans="1:7" ht="28.5" customHeight="1" x14ac:dyDescent="0.25">
      <c r="A165" s="21" t="s">
        <v>150</v>
      </c>
      <c r="B165" s="28">
        <v>1027700167110</v>
      </c>
      <c r="C165" s="29" t="s">
        <v>208</v>
      </c>
      <c r="D165" s="158" t="s">
        <v>149</v>
      </c>
      <c r="E165" s="158"/>
      <c r="F165" s="6">
        <v>3160.74</v>
      </c>
      <c r="G165" s="7">
        <f t="shared" si="5"/>
        <v>4.787209030181987E-7</v>
      </c>
    </row>
    <row r="166" spans="1:7" hidden="1" x14ac:dyDescent="0.25">
      <c r="A166" s="21" t="s">
        <v>151</v>
      </c>
      <c r="B166" s="28">
        <v>1027700167110</v>
      </c>
      <c r="C166" s="15" t="s">
        <v>290</v>
      </c>
      <c r="D166" s="159" t="s">
        <v>149</v>
      </c>
      <c r="E166" s="159"/>
      <c r="F166" s="6">
        <v>0</v>
      </c>
      <c r="G166" s="7">
        <f t="shared" si="5"/>
        <v>0</v>
      </c>
    </row>
    <row r="167" spans="1:7" hidden="1" x14ac:dyDescent="0.25">
      <c r="A167" s="98" t="s">
        <v>150</v>
      </c>
      <c r="B167" s="28">
        <v>1027700167111</v>
      </c>
      <c r="C167" s="15" t="s">
        <v>318</v>
      </c>
      <c r="D167" s="159" t="s">
        <v>149</v>
      </c>
      <c r="E167" s="159"/>
      <c r="F167" s="6">
        <v>0</v>
      </c>
      <c r="G167" s="7">
        <f t="shared" si="5"/>
        <v>0</v>
      </c>
    </row>
    <row r="168" spans="1:7" ht="30" customHeight="1" x14ac:dyDescent="0.25">
      <c r="A168" s="21" t="s">
        <v>150</v>
      </c>
      <c r="B168" s="28">
        <v>1027700167110</v>
      </c>
      <c r="C168" s="29" t="s">
        <v>292</v>
      </c>
      <c r="D168" s="159" t="s">
        <v>149</v>
      </c>
      <c r="E168" s="159"/>
      <c r="F168" s="6">
        <v>3375490.99</v>
      </c>
      <c r="G168" s="7">
        <f t="shared" si="5"/>
        <v>5.112467633726892E-4</v>
      </c>
    </row>
    <row r="169" spans="1:7" x14ac:dyDescent="0.25">
      <c r="A169" s="21" t="s">
        <v>150</v>
      </c>
      <c r="B169" s="28">
        <v>1027700167110</v>
      </c>
      <c r="C169" s="29" t="s">
        <v>291</v>
      </c>
      <c r="D169" s="159" t="s">
        <v>149</v>
      </c>
      <c r="E169" s="159"/>
      <c r="F169" s="6">
        <v>226146.38</v>
      </c>
      <c r="G169" s="7">
        <f t="shared" si="5"/>
        <v>3.4251788900035035E-5</v>
      </c>
    </row>
    <row r="170" spans="1:7" ht="30" customHeight="1" x14ac:dyDescent="0.25">
      <c r="A170" s="21" t="s">
        <v>148</v>
      </c>
      <c r="B170" s="157"/>
      <c r="C170" s="157"/>
      <c r="D170" s="156"/>
      <c r="E170" s="156"/>
      <c r="F170" s="6">
        <f>SUM(F162:F169)</f>
        <v>3708910.1100000003</v>
      </c>
      <c r="G170" s="7">
        <f t="shared" si="5"/>
        <v>5.6174591933298127E-4</v>
      </c>
    </row>
    <row r="171" spans="1:7" ht="30" customHeight="1" x14ac:dyDescent="0.25"/>
    <row r="172" spans="1:7" ht="15.75" x14ac:dyDescent="0.25">
      <c r="A172" s="3" t="s">
        <v>203</v>
      </c>
      <c r="B172" s="22"/>
    </row>
    <row r="173" spans="1:7" ht="30" x14ac:dyDescent="0.25">
      <c r="A173" s="21" t="s">
        <v>19</v>
      </c>
      <c r="B173" s="24" t="s">
        <v>1</v>
      </c>
      <c r="C173" s="20" t="s">
        <v>212</v>
      </c>
      <c r="D173" s="163" t="s">
        <v>214</v>
      </c>
      <c r="E173" s="164"/>
      <c r="F173" s="18" t="s">
        <v>18</v>
      </c>
      <c r="G173" s="21" t="s">
        <v>2</v>
      </c>
    </row>
    <row r="174" spans="1:7" ht="30" x14ac:dyDescent="0.25">
      <c r="A174" s="21" t="s">
        <v>150</v>
      </c>
      <c r="B174" s="30">
        <v>1027700167110</v>
      </c>
      <c r="C174" s="21" t="s">
        <v>213</v>
      </c>
      <c r="D174" s="160" t="s">
        <v>215</v>
      </c>
      <c r="E174" s="161"/>
      <c r="F174" s="33">
        <v>32908.78</v>
      </c>
      <c r="G174" s="34">
        <f t="shared" ref="G174:G180" si="6">F174/$F$265</f>
        <v>4.9843140779777013E-6</v>
      </c>
    </row>
    <row r="175" spans="1:7" ht="30" x14ac:dyDescent="0.25">
      <c r="A175" s="21" t="s">
        <v>150</v>
      </c>
      <c r="B175" s="30">
        <v>1027700167110</v>
      </c>
      <c r="C175" s="21" t="s">
        <v>213</v>
      </c>
      <c r="D175" s="160" t="s">
        <v>216</v>
      </c>
      <c r="E175" s="161"/>
      <c r="F175" s="33">
        <v>14486.38</v>
      </c>
      <c r="G175" s="34">
        <f t="shared" si="6"/>
        <v>2.1940852189882035E-6</v>
      </c>
    </row>
    <row r="176" spans="1:7" ht="30" x14ac:dyDescent="0.25">
      <c r="A176" s="21" t="s">
        <v>150</v>
      </c>
      <c r="B176" s="30">
        <v>1027700167110</v>
      </c>
      <c r="C176" s="21" t="s">
        <v>213</v>
      </c>
      <c r="D176" s="160" t="s">
        <v>217</v>
      </c>
      <c r="E176" s="161"/>
      <c r="F176" s="33">
        <v>11178.39</v>
      </c>
      <c r="G176" s="34">
        <f t="shared" si="6"/>
        <v>1.693062053534806E-6</v>
      </c>
    </row>
    <row r="177" spans="1:7" ht="30" x14ac:dyDescent="0.25">
      <c r="A177" s="21" t="s">
        <v>284</v>
      </c>
      <c r="B177" s="30">
        <v>1027700067328</v>
      </c>
      <c r="C177" s="21" t="s">
        <v>284</v>
      </c>
      <c r="D177" s="160" t="s">
        <v>554</v>
      </c>
      <c r="E177" s="161"/>
      <c r="F177" s="33">
        <v>89539.629999999903</v>
      </c>
      <c r="G177" s="34">
        <f t="shared" si="6"/>
        <v>1.35615370228223E-5</v>
      </c>
    </row>
    <row r="178" spans="1:7" ht="30" x14ac:dyDescent="0.25">
      <c r="A178" s="21" t="s">
        <v>365</v>
      </c>
      <c r="B178" s="30">
        <v>1047796383030</v>
      </c>
      <c r="C178" s="21" t="s">
        <v>364</v>
      </c>
      <c r="D178" s="160" t="s">
        <v>218</v>
      </c>
      <c r="E178" s="161"/>
      <c r="F178" s="33">
        <v>50766.98</v>
      </c>
      <c r="G178" s="34">
        <f t="shared" si="6"/>
        <v>7.6890900577418073E-6</v>
      </c>
    </row>
    <row r="179" spans="1:7" ht="30" x14ac:dyDescent="0.25">
      <c r="A179" s="21" t="s">
        <v>365</v>
      </c>
      <c r="B179" s="30">
        <v>1047796383030</v>
      </c>
      <c r="C179" s="81" t="s">
        <v>364</v>
      </c>
      <c r="D179" s="160" t="s">
        <v>219</v>
      </c>
      <c r="E179" s="161"/>
      <c r="F179" s="33">
        <v>16373.09</v>
      </c>
      <c r="G179" s="34">
        <f t="shared" si="6"/>
        <v>2.4798434638718275E-6</v>
      </c>
    </row>
    <row r="180" spans="1:7" ht="30.75" customHeight="1" x14ac:dyDescent="0.25">
      <c r="A180" s="21" t="s">
        <v>148</v>
      </c>
      <c r="B180" s="162"/>
      <c r="C180" s="163"/>
      <c r="D180" s="163"/>
      <c r="E180" s="164"/>
      <c r="F180" s="6">
        <f>SUM(F174:F179)</f>
        <v>215253.24999999991</v>
      </c>
      <c r="G180" s="7">
        <f t="shared" si="6"/>
        <v>3.2601931894936647E-5</v>
      </c>
    </row>
    <row r="181" spans="1:7" ht="34.5" customHeight="1" x14ac:dyDescent="0.25"/>
    <row r="182" spans="1:7" x14ac:dyDescent="0.25">
      <c r="A182" s="3" t="s">
        <v>204</v>
      </c>
    </row>
    <row r="183" spans="1:7" ht="30" x14ac:dyDescent="0.25">
      <c r="A183" s="21" t="s">
        <v>20</v>
      </c>
      <c r="B183" s="157" t="s">
        <v>1</v>
      </c>
      <c r="C183" s="157"/>
      <c r="D183" s="157" t="s">
        <v>22</v>
      </c>
      <c r="E183" s="157"/>
      <c r="F183" s="26" t="s">
        <v>21</v>
      </c>
      <c r="G183" s="21" t="s">
        <v>2</v>
      </c>
    </row>
    <row r="184" spans="1:7" x14ac:dyDescent="0.25">
      <c r="A184" s="124" t="s">
        <v>595</v>
      </c>
      <c r="B184" s="134" t="s">
        <v>111</v>
      </c>
      <c r="C184" s="135"/>
      <c r="D184" s="136" t="s">
        <v>48</v>
      </c>
      <c r="E184" s="137"/>
      <c r="F184" s="31">
        <v>224893.96</v>
      </c>
      <c r="G184" s="34">
        <f t="shared" ref="G184:G217" si="7">F184/$F$265</f>
        <v>3.4062099259837464E-5</v>
      </c>
    </row>
    <row r="185" spans="1:7" x14ac:dyDescent="0.25">
      <c r="A185" s="132" t="s">
        <v>615</v>
      </c>
      <c r="B185" s="134" t="s">
        <v>676</v>
      </c>
      <c r="C185" s="135"/>
      <c r="D185" s="136" t="s">
        <v>501</v>
      </c>
      <c r="E185" s="137"/>
      <c r="F185" s="31">
        <v>871699.61</v>
      </c>
      <c r="G185" s="34">
        <f t="shared" si="7"/>
        <v>1.3202630537779498E-4</v>
      </c>
    </row>
    <row r="186" spans="1:7" hidden="1" x14ac:dyDescent="0.25">
      <c r="A186" s="124" t="s">
        <v>596</v>
      </c>
      <c r="B186" s="134" t="s">
        <v>438</v>
      </c>
      <c r="C186" s="135"/>
      <c r="D186" s="136" t="s">
        <v>434</v>
      </c>
      <c r="E186" s="137"/>
      <c r="F186" s="31"/>
      <c r="G186" s="34">
        <f t="shared" si="7"/>
        <v>0</v>
      </c>
    </row>
    <row r="187" spans="1:7" hidden="1" x14ac:dyDescent="0.25">
      <c r="A187" s="124" t="s">
        <v>597</v>
      </c>
      <c r="B187" s="134" t="s">
        <v>257</v>
      </c>
      <c r="C187" s="135"/>
      <c r="D187" s="136" t="s">
        <v>469</v>
      </c>
      <c r="E187" s="137"/>
      <c r="F187" s="31"/>
      <c r="G187" s="34">
        <f t="shared" si="7"/>
        <v>0</v>
      </c>
    </row>
    <row r="188" spans="1:7" hidden="1" x14ac:dyDescent="0.25">
      <c r="A188" s="129" t="s">
        <v>597</v>
      </c>
      <c r="B188" s="134" t="s">
        <v>257</v>
      </c>
      <c r="C188" s="135"/>
      <c r="D188" s="136" t="s">
        <v>628</v>
      </c>
      <c r="E188" s="137"/>
      <c r="F188" s="31"/>
      <c r="G188" s="34">
        <f t="shared" si="7"/>
        <v>0</v>
      </c>
    </row>
    <row r="189" spans="1:7" hidden="1" x14ac:dyDescent="0.25">
      <c r="A189" s="67" t="s">
        <v>347</v>
      </c>
      <c r="B189" s="134" t="s">
        <v>86</v>
      </c>
      <c r="C189" s="135"/>
      <c r="D189" s="136" t="s">
        <v>231</v>
      </c>
      <c r="E189" s="137"/>
      <c r="F189" s="31"/>
      <c r="G189" s="34">
        <f t="shared" si="7"/>
        <v>0</v>
      </c>
    </row>
    <row r="190" spans="1:7" hidden="1" x14ac:dyDescent="0.25">
      <c r="A190" s="116" t="s">
        <v>545</v>
      </c>
      <c r="B190" s="134" t="s">
        <v>137</v>
      </c>
      <c r="C190" s="135"/>
      <c r="D190" s="136" t="s">
        <v>276</v>
      </c>
      <c r="E190" s="137"/>
      <c r="F190" s="31"/>
      <c r="G190" s="34">
        <f t="shared" si="7"/>
        <v>0</v>
      </c>
    </row>
    <row r="191" spans="1:7" hidden="1" x14ac:dyDescent="0.25">
      <c r="A191" s="83" t="s">
        <v>377</v>
      </c>
      <c r="B191" s="134" t="s">
        <v>145</v>
      </c>
      <c r="C191" s="135"/>
      <c r="D191" s="136" t="s">
        <v>244</v>
      </c>
      <c r="E191" s="137"/>
      <c r="F191" s="31"/>
      <c r="G191" s="34">
        <f t="shared" si="7"/>
        <v>0</v>
      </c>
    </row>
    <row r="192" spans="1:7" hidden="1" x14ac:dyDescent="0.25">
      <c r="A192" s="66" t="s">
        <v>353</v>
      </c>
      <c r="B192" s="134" t="s">
        <v>138</v>
      </c>
      <c r="C192" s="135"/>
      <c r="D192" s="136" t="s">
        <v>237</v>
      </c>
      <c r="E192" s="137"/>
      <c r="F192" s="31"/>
      <c r="G192" s="34">
        <f t="shared" si="7"/>
        <v>0</v>
      </c>
    </row>
    <row r="193" spans="1:7" hidden="1" x14ac:dyDescent="0.25">
      <c r="A193" s="65" t="s">
        <v>323</v>
      </c>
      <c r="B193" s="134" t="s">
        <v>115</v>
      </c>
      <c r="C193" s="135"/>
      <c r="D193" s="136" t="s">
        <v>236</v>
      </c>
      <c r="E193" s="137"/>
      <c r="F193" s="31"/>
      <c r="G193" s="34">
        <f t="shared" si="7"/>
        <v>0</v>
      </c>
    </row>
    <row r="194" spans="1:7" ht="15" hidden="1" customHeight="1" x14ac:dyDescent="0.25">
      <c r="A194" s="65" t="s">
        <v>81</v>
      </c>
      <c r="B194" s="134" t="s">
        <v>115</v>
      </c>
      <c r="C194" s="135"/>
      <c r="D194" s="136" t="s">
        <v>67</v>
      </c>
      <c r="E194" s="137"/>
      <c r="F194" s="31"/>
      <c r="G194" s="34">
        <f t="shared" si="7"/>
        <v>0</v>
      </c>
    </row>
    <row r="195" spans="1:7" ht="15" hidden="1" customHeight="1" x14ac:dyDescent="0.25">
      <c r="A195" s="82" t="s">
        <v>81</v>
      </c>
      <c r="B195" s="134" t="s">
        <v>115</v>
      </c>
      <c r="C195" s="135"/>
      <c r="D195" s="136" t="s">
        <v>264</v>
      </c>
      <c r="E195" s="137"/>
      <c r="F195" s="31"/>
      <c r="G195" s="34">
        <f t="shared" si="7"/>
        <v>0</v>
      </c>
    </row>
    <row r="196" spans="1:7" ht="15" hidden="1" customHeight="1" x14ac:dyDescent="0.25">
      <c r="A196" s="82" t="s">
        <v>81</v>
      </c>
      <c r="B196" s="134" t="s">
        <v>115</v>
      </c>
      <c r="C196" s="135"/>
      <c r="D196" s="136" t="s">
        <v>68</v>
      </c>
      <c r="E196" s="137"/>
      <c r="F196" s="31"/>
      <c r="G196" s="34">
        <f t="shared" si="7"/>
        <v>0</v>
      </c>
    </row>
    <row r="197" spans="1:7" ht="15" hidden="1" customHeight="1" x14ac:dyDescent="0.25">
      <c r="A197" s="82" t="s">
        <v>373</v>
      </c>
      <c r="B197" s="134" t="s">
        <v>128</v>
      </c>
      <c r="C197" s="135"/>
      <c r="D197" s="136" t="s">
        <v>311</v>
      </c>
      <c r="E197" s="137"/>
      <c r="F197" s="31"/>
      <c r="G197" s="34">
        <f t="shared" si="7"/>
        <v>0</v>
      </c>
    </row>
    <row r="198" spans="1:7" ht="15" hidden="1" customHeight="1" x14ac:dyDescent="0.25">
      <c r="A198" s="129" t="s">
        <v>373</v>
      </c>
      <c r="B198" s="134" t="s">
        <v>128</v>
      </c>
      <c r="C198" s="135"/>
      <c r="D198" s="136" t="s">
        <v>340</v>
      </c>
      <c r="E198" s="137"/>
      <c r="F198" s="31"/>
      <c r="G198" s="34">
        <f t="shared" si="7"/>
        <v>0</v>
      </c>
    </row>
    <row r="199" spans="1:7" ht="15" hidden="1" customHeight="1" x14ac:dyDescent="0.25">
      <c r="A199" s="129" t="s">
        <v>353</v>
      </c>
      <c r="B199" s="134" t="s">
        <v>138</v>
      </c>
      <c r="C199" s="135"/>
      <c r="D199" s="136" t="s">
        <v>355</v>
      </c>
      <c r="E199" s="137"/>
      <c r="F199" s="31"/>
      <c r="G199" s="34">
        <f t="shared" si="7"/>
        <v>0</v>
      </c>
    </row>
    <row r="200" spans="1:7" ht="15" hidden="1" customHeight="1" x14ac:dyDescent="0.25">
      <c r="A200" s="129" t="s">
        <v>353</v>
      </c>
      <c r="B200" s="134" t="s">
        <v>138</v>
      </c>
      <c r="C200" s="135"/>
      <c r="D200" s="136" t="s">
        <v>587</v>
      </c>
      <c r="E200" s="137"/>
      <c r="F200" s="31"/>
      <c r="G200" s="34">
        <f t="shared" si="7"/>
        <v>0</v>
      </c>
    </row>
    <row r="201" spans="1:7" ht="15" hidden="1" customHeight="1" x14ac:dyDescent="0.25">
      <c r="A201" s="65" t="s">
        <v>324</v>
      </c>
      <c r="B201" s="134"/>
      <c r="C201" s="135"/>
      <c r="D201" s="136" t="s">
        <v>253</v>
      </c>
      <c r="E201" s="137"/>
      <c r="F201" s="31"/>
      <c r="G201" s="34">
        <f t="shared" si="7"/>
        <v>0</v>
      </c>
    </row>
    <row r="202" spans="1:7" ht="15" hidden="1" customHeight="1" x14ac:dyDescent="0.25">
      <c r="A202" s="65" t="s">
        <v>323</v>
      </c>
      <c r="B202" s="134" t="s">
        <v>136</v>
      </c>
      <c r="C202" s="135"/>
      <c r="D202" s="136" t="s">
        <v>423</v>
      </c>
      <c r="E202" s="137"/>
      <c r="F202" s="31"/>
      <c r="G202" s="34">
        <f t="shared" si="7"/>
        <v>0</v>
      </c>
    </row>
    <row r="203" spans="1:7" ht="15" hidden="1" customHeight="1" x14ac:dyDescent="0.25">
      <c r="A203" s="114" t="s">
        <v>323</v>
      </c>
      <c r="B203" s="134" t="s">
        <v>136</v>
      </c>
      <c r="C203" s="135"/>
      <c r="D203" s="136" t="s">
        <v>462</v>
      </c>
      <c r="E203" s="137"/>
      <c r="F203" s="31"/>
      <c r="G203" s="34">
        <f t="shared" si="7"/>
        <v>0</v>
      </c>
    </row>
    <row r="204" spans="1:7" ht="15" hidden="1" customHeight="1" x14ac:dyDescent="0.25">
      <c r="A204" s="114" t="s">
        <v>525</v>
      </c>
      <c r="B204" s="134" t="s">
        <v>401</v>
      </c>
      <c r="C204" s="135"/>
      <c r="D204" s="136" t="s">
        <v>497</v>
      </c>
      <c r="E204" s="137"/>
      <c r="F204" s="31"/>
      <c r="G204" s="34">
        <f t="shared" si="7"/>
        <v>0</v>
      </c>
    </row>
    <row r="205" spans="1:7" hidden="1" x14ac:dyDescent="0.25">
      <c r="A205" s="96" t="s">
        <v>457</v>
      </c>
      <c r="B205" s="134" t="s">
        <v>111</v>
      </c>
      <c r="C205" s="135"/>
      <c r="D205" s="136" t="s">
        <v>48</v>
      </c>
      <c r="E205" s="137"/>
      <c r="F205" s="31"/>
      <c r="G205" s="34">
        <f t="shared" si="7"/>
        <v>0</v>
      </c>
    </row>
    <row r="206" spans="1:7" ht="15" hidden="1" customHeight="1" x14ac:dyDescent="0.25">
      <c r="A206" s="91" t="s">
        <v>391</v>
      </c>
      <c r="B206" s="134" t="s">
        <v>298</v>
      </c>
      <c r="C206" s="135"/>
      <c r="D206" s="136" t="s">
        <v>297</v>
      </c>
      <c r="E206" s="137"/>
      <c r="F206" s="31"/>
      <c r="G206" s="34">
        <f t="shared" si="7"/>
        <v>0</v>
      </c>
    </row>
    <row r="207" spans="1:7" ht="15" hidden="1" customHeight="1" x14ac:dyDescent="0.25">
      <c r="A207" s="91" t="s">
        <v>325</v>
      </c>
      <c r="B207" s="134" t="s">
        <v>88</v>
      </c>
      <c r="C207" s="135"/>
      <c r="D207" s="136" t="s">
        <v>58</v>
      </c>
      <c r="E207" s="137"/>
      <c r="F207" s="31"/>
      <c r="G207" s="34">
        <f t="shared" si="7"/>
        <v>0</v>
      </c>
    </row>
    <row r="208" spans="1:7" ht="15" hidden="1" customHeight="1" x14ac:dyDescent="0.25">
      <c r="A208" s="107" t="s">
        <v>508</v>
      </c>
      <c r="B208" s="134" t="s">
        <v>90</v>
      </c>
      <c r="C208" s="135"/>
      <c r="D208" s="136" t="s">
        <v>385</v>
      </c>
      <c r="E208" s="137"/>
      <c r="F208" s="31"/>
      <c r="G208" s="34">
        <f t="shared" si="7"/>
        <v>0</v>
      </c>
    </row>
    <row r="209" spans="1:7" ht="15" hidden="1" customHeight="1" x14ac:dyDescent="0.25">
      <c r="A209" s="91" t="s">
        <v>392</v>
      </c>
      <c r="B209" s="134" t="s">
        <v>95</v>
      </c>
      <c r="C209" s="135"/>
      <c r="D209" s="136" t="s">
        <v>74</v>
      </c>
      <c r="E209" s="137"/>
      <c r="F209" s="31"/>
      <c r="G209" s="34">
        <f t="shared" si="7"/>
        <v>0</v>
      </c>
    </row>
    <row r="210" spans="1:7" ht="15" hidden="1" customHeight="1" x14ac:dyDescent="0.25">
      <c r="A210" s="91" t="s">
        <v>362</v>
      </c>
      <c r="B210" s="134" t="s">
        <v>140</v>
      </c>
      <c r="C210" s="135"/>
      <c r="D210" s="136" t="s">
        <v>322</v>
      </c>
      <c r="E210" s="137"/>
      <c r="F210" s="31"/>
      <c r="G210" s="34">
        <f t="shared" si="7"/>
        <v>0</v>
      </c>
    </row>
    <row r="211" spans="1:7" ht="15" hidden="1" customHeight="1" x14ac:dyDescent="0.25">
      <c r="A211" s="79" t="s">
        <v>333</v>
      </c>
      <c r="B211" s="134" t="s">
        <v>115</v>
      </c>
      <c r="C211" s="135"/>
      <c r="D211" s="136" t="s">
        <v>275</v>
      </c>
      <c r="E211" s="137"/>
      <c r="F211" s="31"/>
      <c r="G211" s="34">
        <f t="shared" si="7"/>
        <v>0</v>
      </c>
    </row>
    <row r="212" spans="1:7" ht="15" hidden="1" customHeight="1" x14ac:dyDescent="0.25">
      <c r="A212" s="79" t="s">
        <v>323</v>
      </c>
      <c r="B212" s="134" t="s">
        <v>136</v>
      </c>
      <c r="C212" s="135"/>
      <c r="D212" s="136" t="s">
        <v>423</v>
      </c>
      <c r="E212" s="137"/>
      <c r="F212" s="31"/>
      <c r="G212" s="34">
        <f t="shared" si="7"/>
        <v>0</v>
      </c>
    </row>
    <row r="213" spans="1:7" ht="15" customHeight="1" x14ac:dyDescent="0.25">
      <c r="A213" s="79" t="s">
        <v>368</v>
      </c>
      <c r="B213" s="134" t="s">
        <v>117</v>
      </c>
      <c r="C213" s="135"/>
      <c r="D213" s="136" t="s">
        <v>270</v>
      </c>
      <c r="E213" s="137"/>
      <c r="F213" s="31">
        <v>1318034.28</v>
      </c>
      <c r="G213" s="34">
        <f t="shared" si="7"/>
        <v>1.9962747987197348E-4</v>
      </c>
    </row>
    <row r="214" spans="1:7" ht="15" hidden="1" customHeight="1" x14ac:dyDescent="0.25">
      <c r="A214" s="100" t="s">
        <v>473</v>
      </c>
      <c r="B214" s="134" t="s">
        <v>90</v>
      </c>
      <c r="C214" s="135"/>
      <c r="D214" s="136" t="s">
        <v>385</v>
      </c>
      <c r="E214" s="137"/>
      <c r="F214" s="31"/>
      <c r="G214" s="34">
        <f t="shared" si="7"/>
        <v>0</v>
      </c>
    </row>
    <row r="215" spans="1:7" ht="15" hidden="1" customHeight="1" x14ac:dyDescent="0.25">
      <c r="A215" s="51" t="s">
        <v>369</v>
      </c>
      <c r="B215" s="134" t="s">
        <v>345</v>
      </c>
      <c r="C215" s="135"/>
      <c r="D215" s="136" t="s">
        <v>346</v>
      </c>
      <c r="E215" s="137"/>
      <c r="F215" s="31"/>
      <c r="G215" s="34">
        <f t="shared" si="7"/>
        <v>0</v>
      </c>
    </row>
    <row r="216" spans="1:7" ht="15" hidden="1" customHeight="1" x14ac:dyDescent="0.25">
      <c r="A216" s="122" t="s">
        <v>369</v>
      </c>
      <c r="B216" s="134" t="s">
        <v>345</v>
      </c>
      <c r="C216" s="135"/>
      <c r="D216" s="136" t="s">
        <v>478</v>
      </c>
      <c r="E216" s="137"/>
      <c r="F216" s="31"/>
      <c r="G216" s="34">
        <f t="shared" si="7"/>
        <v>0</v>
      </c>
    </row>
    <row r="217" spans="1:7" ht="15" customHeight="1" x14ac:dyDescent="0.25">
      <c r="A217" s="21" t="s">
        <v>148</v>
      </c>
      <c r="B217" s="138"/>
      <c r="C217" s="139"/>
      <c r="D217" s="136"/>
      <c r="E217" s="137"/>
      <c r="F217" s="6">
        <f>SUM(F184:F216)</f>
        <v>2414627.85</v>
      </c>
      <c r="G217" s="34">
        <f t="shared" si="7"/>
        <v>3.6571588450960593E-4</v>
      </c>
    </row>
    <row r="219" spans="1:7" x14ac:dyDescent="0.25">
      <c r="A219" s="3" t="s">
        <v>205</v>
      </c>
    </row>
    <row r="220" spans="1:7" ht="30" x14ac:dyDescent="0.25">
      <c r="A220" s="21" t="s">
        <v>23</v>
      </c>
      <c r="B220" s="136" t="s">
        <v>20</v>
      </c>
      <c r="C220" s="137"/>
      <c r="D220" s="21" t="s">
        <v>22</v>
      </c>
      <c r="E220" s="21" t="s">
        <v>24</v>
      </c>
      <c r="F220" s="21" t="s">
        <v>21</v>
      </c>
      <c r="G220" s="21" t="s">
        <v>2</v>
      </c>
    </row>
    <row r="221" spans="1:7" ht="42" customHeight="1" x14ac:dyDescent="0.25">
      <c r="A221" s="21" t="s">
        <v>152</v>
      </c>
      <c r="B221" s="138" t="s">
        <v>81</v>
      </c>
      <c r="C221" s="139"/>
      <c r="D221" s="132" t="s">
        <v>677</v>
      </c>
      <c r="E221" s="2">
        <v>362198</v>
      </c>
      <c r="F221" s="6">
        <v>332452741.29000002</v>
      </c>
      <c r="G221" s="7">
        <f t="shared" ref="G221:G229" si="8">F221/$F$265</f>
        <v>5.035278970153332E-2</v>
      </c>
    </row>
    <row r="222" spans="1:7" ht="30" x14ac:dyDescent="0.25">
      <c r="A222" s="65" t="s">
        <v>152</v>
      </c>
      <c r="B222" s="138" t="s">
        <v>81</v>
      </c>
      <c r="C222" s="139"/>
      <c r="D222" s="132" t="s">
        <v>678</v>
      </c>
      <c r="E222" s="2">
        <v>47930</v>
      </c>
      <c r="F222" s="6">
        <v>26589036.77</v>
      </c>
      <c r="G222" s="7">
        <f t="shared" si="8"/>
        <v>4.0271353205004181E-3</v>
      </c>
    </row>
    <row r="223" spans="1:7" ht="30" x14ac:dyDescent="0.25">
      <c r="A223" s="83" t="s">
        <v>152</v>
      </c>
      <c r="B223" s="138" t="s">
        <v>81</v>
      </c>
      <c r="C223" s="139"/>
      <c r="D223" s="132" t="s">
        <v>617</v>
      </c>
      <c r="E223" s="2">
        <v>272</v>
      </c>
      <c r="F223" s="6">
        <v>248590.03</v>
      </c>
      <c r="G223" s="7">
        <f t="shared" si="8"/>
        <v>3.7651070206002743E-5</v>
      </c>
    </row>
    <row r="224" spans="1:7" ht="30" x14ac:dyDescent="0.25">
      <c r="A224" s="83" t="s">
        <v>152</v>
      </c>
      <c r="B224" s="138" t="s">
        <v>81</v>
      </c>
      <c r="C224" s="139"/>
      <c r="D224" s="132" t="s">
        <v>678</v>
      </c>
      <c r="E224" s="2">
        <v>357867</v>
      </c>
      <c r="F224" s="6">
        <v>198525742.09</v>
      </c>
      <c r="G224" s="7">
        <f t="shared" si="8"/>
        <v>3.0068408830110301E-2</v>
      </c>
    </row>
    <row r="225" spans="1:7" ht="30" x14ac:dyDescent="0.25">
      <c r="A225" s="83" t="s">
        <v>152</v>
      </c>
      <c r="B225" s="138" t="s">
        <v>81</v>
      </c>
      <c r="C225" s="139"/>
      <c r="D225" s="132" t="s">
        <v>617</v>
      </c>
      <c r="E225" s="2">
        <v>271</v>
      </c>
      <c r="F225" s="6">
        <v>247676.09</v>
      </c>
      <c r="G225" s="7">
        <f t="shared" si="8"/>
        <v>3.7512646235000878E-5</v>
      </c>
    </row>
    <row r="226" spans="1:7" ht="30" x14ac:dyDescent="0.25">
      <c r="A226" s="124" t="s">
        <v>152</v>
      </c>
      <c r="B226" s="138" t="s">
        <v>81</v>
      </c>
      <c r="C226" s="139"/>
      <c r="D226" s="132" t="s">
        <v>679</v>
      </c>
      <c r="E226" s="2">
        <v>231465</v>
      </c>
      <c r="F226" s="6">
        <v>208940175.61000001</v>
      </c>
      <c r="G226" s="7">
        <f t="shared" si="8"/>
        <v>3.1645763189885989E-2</v>
      </c>
    </row>
    <row r="227" spans="1:7" ht="30" x14ac:dyDescent="0.25">
      <c r="A227" s="126" t="s">
        <v>152</v>
      </c>
      <c r="B227" s="138" t="s">
        <v>81</v>
      </c>
      <c r="C227" s="139"/>
      <c r="D227" s="132" t="s">
        <v>679</v>
      </c>
      <c r="E227" s="2">
        <v>6126</v>
      </c>
      <c r="F227" s="6">
        <v>5529853.3899999997</v>
      </c>
      <c r="G227" s="7">
        <f t="shared" si="8"/>
        <v>8.3754323621020629E-4</v>
      </c>
    </row>
    <row r="228" spans="1:7" ht="30" x14ac:dyDescent="0.25">
      <c r="A228" s="129" t="s">
        <v>152</v>
      </c>
      <c r="B228" s="138" t="s">
        <v>81</v>
      </c>
      <c r="C228" s="139"/>
      <c r="D228" s="132" t="s">
        <v>679</v>
      </c>
      <c r="E228" s="2">
        <v>12662</v>
      </c>
      <c r="F228" s="6">
        <v>11429807.970000001</v>
      </c>
      <c r="G228" s="7">
        <f t="shared" si="8"/>
        <v>1.7311414392588462E-3</v>
      </c>
    </row>
    <row r="229" spans="1:7" ht="45" customHeight="1" x14ac:dyDescent="0.25">
      <c r="A229" s="21" t="s">
        <v>148</v>
      </c>
      <c r="B229" s="146"/>
      <c r="C229" s="146"/>
      <c r="D229" s="25"/>
      <c r="E229" s="1"/>
      <c r="F229" s="6">
        <f>SUM(F221:F228)</f>
        <v>783963623.24000001</v>
      </c>
      <c r="G229" s="7">
        <f t="shared" si="8"/>
        <v>0.11873794543394008</v>
      </c>
    </row>
    <row r="230" spans="1:7" ht="45" customHeight="1" x14ac:dyDescent="0.25"/>
    <row r="231" spans="1:7" ht="12.75" customHeight="1" x14ac:dyDescent="0.25">
      <c r="A231" s="3" t="s">
        <v>206</v>
      </c>
    </row>
    <row r="232" spans="1:7" ht="14.25" customHeight="1" x14ac:dyDescent="0.25">
      <c r="A232" s="147" t="s">
        <v>25</v>
      </c>
      <c r="B232" s="148"/>
      <c r="C232" s="148"/>
      <c r="D232" s="148"/>
      <c r="E232" s="149"/>
      <c r="F232" s="21" t="s">
        <v>21</v>
      </c>
      <c r="G232" s="21" t="s">
        <v>2</v>
      </c>
    </row>
    <row r="233" spans="1:7" hidden="1" x14ac:dyDescent="0.25">
      <c r="A233" s="75" t="s">
        <v>467</v>
      </c>
      <c r="B233" s="77"/>
      <c r="C233" s="77"/>
      <c r="D233" s="77"/>
      <c r="E233" s="78"/>
      <c r="F233" s="6"/>
      <c r="G233" s="7">
        <f t="shared" ref="G233:G248" si="9">F233/$F$265</f>
        <v>0</v>
      </c>
    </row>
    <row r="234" spans="1:7" hidden="1" x14ac:dyDescent="0.25">
      <c r="A234" s="39" t="s">
        <v>326</v>
      </c>
      <c r="B234" s="40"/>
      <c r="C234" s="40"/>
      <c r="D234" s="40"/>
      <c r="E234" s="41"/>
      <c r="F234" s="6"/>
      <c r="G234" s="7">
        <f t="shared" si="9"/>
        <v>0</v>
      </c>
    </row>
    <row r="235" spans="1:7" hidden="1" x14ac:dyDescent="0.25">
      <c r="A235" s="69" t="s">
        <v>348</v>
      </c>
      <c r="B235" s="73"/>
      <c r="C235" s="73"/>
      <c r="D235" s="73"/>
      <c r="E235" s="74"/>
      <c r="F235" s="6"/>
      <c r="G235" s="7">
        <f t="shared" si="9"/>
        <v>0</v>
      </c>
    </row>
    <row r="236" spans="1:7" hidden="1" x14ac:dyDescent="0.25">
      <c r="A236" s="58" t="s">
        <v>303</v>
      </c>
      <c r="B236" s="59"/>
      <c r="C236" s="59"/>
      <c r="D236" s="59"/>
      <c r="E236" s="60"/>
      <c r="F236" s="6"/>
      <c r="G236" s="7">
        <f t="shared" si="9"/>
        <v>0</v>
      </c>
    </row>
    <row r="237" spans="1:7" hidden="1" x14ac:dyDescent="0.25">
      <c r="A237" s="39" t="s">
        <v>404</v>
      </c>
      <c r="B237" s="43"/>
      <c r="C237" s="40"/>
      <c r="D237" s="40"/>
      <c r="E237" s="41"/>
      <c r="F237" s="6"/>
      <c r="G237" s="7">
        <f t="shared" si="9"/>
        <v>0</v>
      </c>
    </row>
    <row r="238" spans="1:7" ht="15" hidden="1" customHeight="1" x14ac:dyDescent="0.25">
      <c r="A238" s="58" t="s">
        <v>466</v>
      </c>
      <c r="B238" s="43"/>
      <c r="C238" s="59"/>
      <c r="D238" s="59"/>
      <c r="E238" s="60"/>
      <c r="F238" s="6"/>
      <c r="G238" s="7">
        <f t="shared" si="9"/>
        <v>0</v>
      </c>
    </row>
    <row r="239" spans="1:7" hidden="1" x14ac:dyDescent="0.25">
      <c r="A239" s="58" t="s">
        <v>405</v>
      </c>
      <c r="B239" s="43"/>
      <c r="C239" s="59"/>
      <c r="D239" s="59"/>
      <c r="E239" s="60"/>
      <c r="F239" s="6"/>
      <c r="G239" s="7">
        <f t="shared" si="9"/>
        <v>0</v>
      </c>
    </row>
    <row r="240" spans="1:7" hidden="1" x14ac:dyDescent="0.25">
      <c r="A240" s="143" t="s">
        <v>599</v>
      </c>
      <c r="B240" s="144"/>
      <c r="C240" s="144"/>
      <c r="D240" s="144"/>
      <c r="E240" s="145"/>
      <c r="F240" s="6"/>
      <c r="G240" s="7">
        <f t="shared" si="9"/>
        <v>0</v>
      </c>
    </row>
    <row r="241" spans="1:7" hidden="1" x14ac:dyDescent="0.25">
      <c r="A241" s="143" t="s">
        <v>570</v>
      </c>
      <c r="B241" s="144"/>
      <c r="C241" s="144"/>
      <c r="D241" s="144"/>
      <c r="E241" s="145"/>
      <c r="F241" s="6"/>
      <c r="G241" s="7">
        <f t="shared" si="9"/>
        <v>0</v>
      </c>
    </row>
    <row r="242" spans="1:7" hidden="1" x14ac:dyDescent="0.25">
      <c r="A242" s="143" t="s">
        <v>571</v>
      </c>
      <c r="B242" s="144"/>
      <c r="C242" s="144"/>
      <c r="D242" s="144"/>
      <c r="E242" s="145"/>
      <c r="F242" s="6"/>
      <c r="G242" s="7">
        <f t="shared" si="9"/>
        <v>0</v>
      </c>
    </row>
    <row r="243" spans="1:7" hidden="1" x14ac:dyDescent="0.25">
      <c r="A243" s="143" t="s">
        <v>572</v>
      </c>
      <c r="B243" s="144"/>
      <c r="C243" s="144"/>
      <c r="D243" s="144"/>
      <c r="E243" s="145"/>
      <c r="F243" s="6"/>
      <c r="G243" s="7">
        <f t="shared" si="9"/>
        <v>0</v>
      </c>
    </row>
    <row r="244" spans="1:7" hidden="1" x14ac:dyDescent="0.25">
      <c r="A244" s="143" t="s">
        <v>559</v>
      </c>
      <c r="B244" s="144"/>
      <c r="C244" s="144"/>
      <c r="D244" s="144"/>
      <c r="E244" s="145"/>
      <c r="F244" s="6"/>
      <c r="G244" s="7">
        <f t="shared" si="9"/>
        <v>0</v>
      </c>
    </row>
    <row r="245" spans="1:7" hidden="1" x14ac:dyDescent="0.25">
      <c r="A245" s="143" t="s">
        <v>480</v>
      </c>
      <c r="B245" s="144"/>
      <c r="C245" s="144"/>
      <c r="D245" s="144"/>
      <c r="E245" s="145"/>
      <c r="F245" s="6"/>
      <c r="G245" s="7">
        <f t="shared" si="9"/>
        <v>0</v>
      </c>
    </row>
    <row r="246" spans="1:7" hidden="1" x14ac:dyDescent="0.25">
      <c r="A246" s="70" t="s">
        <v>374</v>
      </c>
      <c r="B246" s="71"/>
      <c r="C246" s="71"/>
      <c r="D246" s="71"/>
      <c r="E246" s="72"/>
      <c r="F246" s="6"/>
      <c r="G246" s="7">
        <f t="shared" si="9"/>
        <v>0</v>
      </c>
    </row>
    <row r="247" spans="1:7" hidden="1" x14ac:dyDescent="0.25">
      <c r="A247" s="140" t="s">
        <v>293</v>
      </c>
      <c r="B247" s="141"/>
      <c r="C247" s="141"/>
      <c r="D247" s="141"/>
      <c r="E247" s="142"/>
      <c r="F247" s="93"/>
      <c r="G247" s="7">
        <f t="shared" si="9"/>
        <v>0</v>
      </c>
    </row>
    <row r="248" spans="1:7" hidden="1" x14ac:dyDescent="0.25">
      <c r="A248" s="140" t="s">
        <v>294</v>
      </c>
      <c r="B248" s="141"/>
      <c r="C248" s="141"/>
      <c r="D248" s="141"/>
      <c r="E248" s="142"/>
      <c r="F248" s="44"/>
      <c r="G248" s="7">
        <f t="shared" si="9"/>
        <v>0</v>
      </c>
    </row>
    <row r="249" spans="1:7" hidden="1" x14ac:dyDescent="0.25">
      <c r="A249" s="140" t="s">
        <v>481</v>
      </c>
      <c r="B249" s="141"/>
      <c r="C249" s="141"/>
      <c r="D249" s="141"/>
      <c r="E249" s="142"/>
      <c r="F249" s="101"/>
      <c r="G249" s="7">
        <f t="shared" ref="G249" si="10">F249/$F$265</f>
        <v>0</v>
      </c>
    </row>
    <row r="250" spans="1:7" hidden="1" x14ac:dyDescent="0.25">
      <c r="A250" s="140" t="s">
        <v>482</v>
      </c>
      <c r="B250" s="141"/>
      <c r="C250" s="141"/>
      <c r="D250" s="141"/>
      <c r="E250" s="142"/>
      <c r="F250" s="6"/>
      <c r="G250" s="7">
        <f>F250/$F$265</f>
        <v>0</v>
      </c>
    </row>
    <row r="251" spans="1:7" hidden="1" x14ac:dyDescent="0.25">
      <c r="A251" s="140" t="s">
        <v>483</v>
      </c>
      <c r="B251" s="141"/>
      <c r="C251" s="141"/>
      <c r="D251" s="141"/>
      <c r="E251" s="142"/>
      <c r="F251" s="6"/>
      <c r="G251" s="7">
        <f>F251/$F$265</f>
        <v>0</v>
      </c>
    </row>
    <row r="252" spans="1:7" hidden="1" x14ac:dyDescent="0.25">
      <c r="A252" s="140" t="s">
        <v>509</v>
      </c>
      <c r="B252" s="141"/>
      <c r="C252" s="141"/>
      <c r="D252" s="141"/>
      <c r="E252" s="142"/>
      <c r="F252" s="6"/>
      <c r="G252" s="7">
        <f>F252/$F$265</f>
        <v>0</v>
      </c>
    </row>
    <row r="253" spans="1:7" hidden="1" x14ac:dyDescent="0.25">
      <c r="A253" s="140" t="s">
        <v>511</v>
      </c>
      <c r="B253" s="141"/>
      <c r="C253" s="141"/>
      <c r="D253" s="141"/>
      <c r="E253" s="142"/>
      <c r="F253" s="6"/>
      <c r="G253" s="7">
        <f>F253/$F$265</f>
        <v>0</v>
      </c>
    </row>
    <row r="254" spans="1:7" hidden="1" x14ac:dyDescent="0.25">
      <c r="A254" s="140" t="s">
        <v>510</v>
      </c>
      <c r="B254" s="141"/>
      <c r="C254" s="141"/>
      <c r="D254" s="141"/>
      <c r="E254" s="142"/>
      <c r="F254" s="6"/>
      <c r="G254" s="7">
        <f t="shared" ref="G254:G255" si="11">F254/$F$217</f>
        <v>0</v>
      </c>
    </row>
    <row r="255" spans="1:7" hidden="1" x14ac:dyDescent="0.25">
      <c r="A255" s="140" t="s">
        <v>512</v>
      </c>
      <c r="B255" s="141"/>
      <c r="C255" s="141"/>
      <c r="D255" s="141"/>
      <c r="E255" s="142"/>
      <c r="F255" s="6"/>
      <c r="G255" s="7">
        <f t="shared" si="11"/>
        <v>0</v>
      </c>
    </row>
    <row r="256" spans="1:7" hidden="1" x14ac:dyDescent="0.25">
      <c r="A256" s="85" t="s">
        <v>381</v>
      </c>
      <c r="B256" s="86"/>
      <c r="C256" s="86"/>
      <c r="D256" s="86"/>
      <c r="E256" s="87"/>
      <c r="F256" s="6"/>
      <c r="G256" s="7">
        <f>F256/$F$265</f>
        <v>0</v>
      </c>
    </row>
    <row r="257" spans="1:7" hidden="1" x14ac:dyDescent="0.25">
      <c r="A257" s="140" t="s">
        <v>418</v>
      </c>
      <c r="B257" s="141"/>
      <c r="C257" s="141"/>
      <c r="D257" s="141"/>
      <c r="E257" s="142"/>
      <c r="F257" s="6"/>
      <c r="G257" s="7">
        <f>F257/$F$265</f>
        <v>0</v>
      </c>
    </row>
    <row r="258" spans="1:7" ht="15" hidden="1" customHeight="1" x14ac:dyDescent="0.25">
      <c r="A258" s="140" t="s">
        <v>370</v>
      </c>
      <c r="B258" s="141"/>
      <c r="C258" s="141"/>
      <c r="D258" s="141"/>
      <c r="E258" s="142"/>
      <c r="F258" s="6"/>
      <c r="G258" s="7">
        <f t="shared" ref="G258:G265" si="12">F258/$F$265</f>
        <v>0</v>
      </c>
    </row>
    <row r="259" spans="1:7" ht="15" hidden="1" customHeight="1" x14ac:dyDescent="0.25">
      <c r="A259" s="140" t="s">
        <v>402</v>
      </c>
      <c r="B259" s="141"/>
      <c r="C259" s="141"/>
      <c r="D259" s="141"/>
      <c r="E259" s="142"/>
      <c r="F259" s="6"/>
      <c r="G259" s="7">
        <f t="shared" si="12"/>
        <v>0</v>
      </c>
    </row>
    <row r="260" spans="1:7" ht="15" hidden="1" customHeight="1" x14ac:dyDescent="0.25">
      <c r="A260" s="140" t="s">
        <v>403</v>
      </c>
      <c r="B260" s="141"/>
      <c r="C260" s="141"/>
      <c r="D260" s="141"/>
      <c r="E260" s="142"/>
      <c r="F260" s="6"/>
      <c r="G260" s="7">
        <f t="shared" si="12"/>
        <v>0</v>
      </c>
    </row>
    <row r="261" spans="1:7" ht="15" hidden="1" customHeight="1" x14ac:dyDescent="0.25">
      <c r="A261" s="140" t="s">
        <v>600</v>
      </c>
      <c r="B261" s="141"/>
      <c r="C261" s="141"/>
      <c r="D261" s="141"/>
      <c r="E261" s="142"/>
      <c r="F261" s="6"/>
      <c r="G261" s="7">
        <f t="shared" si="12"/>
        <v>0</v>
      </c>
    </row>
    <row r="262" spans="1:7" ht="15" hidden="1" customHeight="1" x14ac:dyDescent="0.25">
      <c r="A262" s="140" t="s">
        <v>598</v>
      </c>
      <c r="B262" s="141"/>
      <c r="C262" s="141"/>
      <c r="D262" s="141"/>
      <c r="E262" s="142"/>
      <c r="F262" s="6"/>
      <c r="G262" s="7">
        <f t="shared" si="12"/>
        <v>0</v>
      </c>
    </row>
    <row r="263" spans="1:7" ht="15" hidden="1" customHeight="1" x14ac:dyDescent="0.25">
      <c r="A263" s="140" t="s">
        <v>474</v>
      </c>
      <c r="B263" s="141"/>
      <c r="C263" s="141"/>
      <c r="D263" s="141"/>
      <c r="E263" s="142"/>
      <c r="F263" s="6"/>
      <c r="G263" s="7">
        <f t="shared" si="12"/>
        <v>0</v>
      </c>
    </row>
    <row r="264" spans="1:7" ht="15" customHeight="1" x14ac:dyDescent="0.25">
      <c r="A264" s="136" t="s">
        <v>148</v>
      </c>
      <c r="B264" s="153"/>
      <c r="C264" s="153"/>
      <c r="D264" s="153"/>
      <c r="E264" s="137"/>
      <c r="F264" s="6"/>
      <c r="G264" s="7"/>
    </row>
    <row r="265" spans="1:7" ht="34.5" customHeight="1" x14ac:dyDescent="0.25">
      <c r="A265" s="150" t="s">
        <v>26</v>
      </c>
      <c r="B265" s="151"/>
      <c r="C265" s="151"/>
      <c r="D265" s="151"/>
      <c r="E265" s="152"/>
      <c r="F265" s="6">
        <f>F130+F150+F154+F158+F170+F180+F217+F229+F264+F144</f>
        <v>6602469163.29</v>
      </c>
      <c r="G265" s="7">
        <f t="shared" si="12"/>
        <v>1</v>
      </c>
    </row>
    <row r="266" spans="1:7" ht="15" customHeight="1" x14ac:dyDescent="0.25">
      <c r="F266" s="36"/>
    </row>
    <row r="267" spans="1:7" ht="15" customHeight="1" x14ac:dyDescent="0.25"/>
  </sheetData>
  <mergeCells count="127">
    <mergeCell ref="A262:E262"/>
    <mergeCell ref="A261:E261"/>
    <mergeCell ref="A249:E249"/>
    <mergeCell ref="B221:C221"/>
    <mergeCell ref="D206:E206"/>
    <mergeCell ref="B207:C207"/>
    <mergeCell ref="D207:E207"/>
    <mergeCell ref="B209:C209"/>
    <mergeCell ref="D209:E209"/>
    <mergeCell ref="D213:E213"/>
    <mergeCell ref="B214:C214"/>
    <mergeCell ref="D214:E214"/>
    <mergeCell ref="B208:C208"/>
    <mergeCell ref="D208:E208"/>
    <mergeCell ref="A243:E243"/>
    <mergeCell ref="A242:E242"/>
    <mergeCell ref="B226:C226"/>
    <mergeCell ref="B228:C228"/>
    <mergeCell ref="D173:E173"/>
    <mergeCell ref="D174:E174"/>
    <mergeCell ref="D175:E175"/>
    <mergeCell ref="D176:E176"/>
    <mergeCell ref="D177:E177"/>
    <mergeCell ref="B189:C189"/>
    <mergeCell ref="D189:E189"/>
    <mergeCell ref="B191:C191"/>
    <mergeCell ref="D179:E179"/>
    <mergeCell ref="D191:E191"/>
    <mergeCell ref="B190:C190"/>
    <mergeCell ref="D190:E190"/>
    <mergeCell ref="D184:E184"/>
    <mergeCell ref="B184:C184"/>
    <mergeCell ref="B186:C186"/>
    <mergeCell ref="D186:E186"/>
    <mergeCell ref="B187:C187"/>
    <mergeCell ref="D187:E187"/>
    <mergeCell ref="B188:C188"/>
    <mergeCell ref="D188:E188"/>
    <mergeCell ref="B185:C185"/>
    <mergeCell ref="D185:E185"/>
    <mergeCell ref="A1:G1"/>
    <mergeCell ref="B220:C220"/>
    <mergeCell ref="D170:E170"/>
    <mergeCell ref="B183:C183"/>
    <mergeCell ref="D183:E183"/>
    <mergeCell ref="B170:C170"/>
    <mergeCell ref="D162:E162"/>
    <mergeCell ref="D157:E157"/>
    <mergeCell ref="D161:E161"/>
    <mergeCell ref="D163:E163"/>
    <mergeCell ref="D164:E164"/>
    <mergeCell ref="D166:E166"/>
    <mergeCell ref="D165:E165"/>
    <mergeCell ref="B211:C211"/>
    <mergeCell ref="D212:E212"/>
    <mergeCell ref="B213:C213"/>
    <mergeCell ref="D158:E158"/>
    <mergeCell ref="D167:E167"/>
    <mergeCell ref="D178:E178"/>
    <mergeCell ref="D168:E168"/>
    <mergeCell ref="D169:E169"/>
    <mergeCell ref="B180:E180"/>
    <mergeCell ref="B192:C192"/>
    <mergeCell ref="D192:E192"/>
    <mergeCell ref="A265:E265"/>
    <mergeCell ref="B215:C215"/>
    <mergeCell ref="D211:E211"/>
    <mergeCell ref="B223:C223"/>
    <mergeCell ref="B224:C224"/>
    <mergeCell ref="B225:C225"/>
    <mergeCell ref="A258:E258"/>
    <mergeCell ref="B222:C222"/>
    <mergeCell ref="A247:E247"/>
    <mergeCell ref="A248:E248"/>
    <mergeCell ref="D215:E215"/>
    <mergeCell ref="A264:E264"/>
    <mergeCell ref="A260:E260"/>
    <mergeCell ref="B217:C217"/>
    <mergeCell ref="D217:E217"/>
    <mergeCell ref="A259:E259"/>
    <mergeCell ref="A263:E263"/>
    <mergeCell ref="A257:E257"/>
    <mergeCell ref="A254:E254"/>
    <mergeCell ref="A255:E255"/>
    <mergeCell ref="A244:E244"/>
    <mergeCell ref="B216:C216"/>
    <mergeCell ref="D216:E216"/>
    <mergeCell ref="A241:E241"/>
    <mergeCell ref="B193:C193"/>
    <mergeCell ref="B197:C197"/>
    <mergeCell ref="B194:C194"/>
    <mergeCell ref="D193:E193"/>
    <mergeCell ref="D194:E194"/>
    <mergeCell ref="B201:C201"/>
    <mergeCell ref="B202:C202"/>
    <mergeCell ref="D202:E202"/>
    <mergeCell ref="D201:E201"/>
    <mergeCell ref="B195:C195"/>
    <mergeCell ref="B196:C196"/>
    <mergeCell ref="D195:E195"/>
    <mergeCell ref="D196:E196"/>
    <mergeCell ref="D197:E197"/>
    <mergeCell ref="B198:C198"/>
    <mergeCell ref="D198:E198"/>
    <mergeCell ref="B199:C199"/>
    <mergeCell ref="B200:C200"/>
    <mergeCell ref="D199:E199"/>
    <mergeCell ref="D200:E200"/>
    <mergeCell ref="B203:C203"/>
    <mergeCell ref="D203:E203"/>
    <mergeCell ref="B204:C204"/>
    <mergeCell ref="D204:E204"/>
    <mergeCell ref="B227:C227"/>
    <mergeCell ref="A252:E252"/>
    <mergeCell ref="A253:E253"/>
    <mergeCell ref="B212:C212"/>
    <mergeCell ref="D205:E205"/>
    <mergeCell ref="B205:C205"/>
    <mergeCell ref="A250:E250"/>
    <mergeCell ref="A251:E251"/>
    <mergeCell ref="B210:C210"/>
    <mergeCell ref="D210:E210"/>
    <mergeCell ref="B206:C206"/>
    <mergeCell ref="A245:E245"/>
    <mergeCell ref="A240:E240"/>
    <mergeCell ref="B229:C229"/>
    <mergeCell ref="A232:E2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7"/>
  <sheetViews>
    <sheetView zoomScale="80" zoomScaleNormal="80" workbookViewId="0">
      <selection activeCell="B143" sqref="B143"/>
    </sheetView>
  </sheetViews>
  <sheetFormatPr defaultRowHeight="15" x14ac:dyDescent="0.25"/>
  <cols>
    <col min="1" max="1" width="73.140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54" t="s">
        <v>668</v>
      </c>
      <c r="B1" s="155"/>
      <c r="C1" s="155"/>
      <c r="D1" s="155"/>
      <c r="E1" s="155"/>
      <c r="F1" s="155"/>
      <c r="G1" s="155"/>
    </row>
    <row r="2" spans="1:8" ht="18.75" x14ac:dyDescent="0.3">
      <c r="A2" s="4"/>
      <c r="B2" s="4"/>
      <c r="C2" s="4"/>
      <c r="D2" s="4"/>
    </row>
    <row r="3" spans="1:8" x14ac:dyDescent="0.25">
      <c r="A3" s="3" t="s">
        <v>197</v>
      </c>
    </row>
    <row r="4" spans="1:8" ht="45" x14ac:dyDescent="0.25">
      <c r="A4" s="107" t="s">
        <v>0</v>
      </c>
      <c r="B4" s="107" t="s">
        <v>20</v>
      </c>
      <c r="C4" s="107" t="s">
        <v>1</v>
      </c>
      <c r="D4" s="107" t="s">
        <v>22</v>
      </c>
      <c r="E4" s="107" t="s">
        <v>10</v>
      </c>
      <c r="F4" s="107" t="s">
        <v>6</v>
      </c>
      <c r="G4" s="107" t="s">
        <v>196</v>
      </c>
    </row>
    <row r="5" spans="1:8" x14ac:dyDescent="0.25">
      <c r="A5" s="107" t="s">
        <v>266</v>
      </c>
      <c r="B5" s="107" t="s">
        <v>81</v>
      </c>
      <c r="C5" s="107" t="s">
        <v>82</v>
      </c>
      <c r="D5" s="107" t="s">
        <v>267</v>
      </c>
      <c r="E5" s="5">
        <v>30800</v>
      </c>
      <c r="F5" s="6">
        <v>29507324</v>
      </c>
      <c r="G5" s="7">
        <f t="shared" ref="G5:G36" si="0">F5/$F$275</f>
        <v>9.3968572952458813E-3</v>
      </c>
      <c r="H5" s="80"/>
    </row>
    <row r="6" spans="1:8" x14ac:dyDescent="0.25">
      <c r="A6" s="132" t="s">
        <v>192</v>
      </c>
      <c r="B6" s="132" t="s">
        <v>144</v>
      </c>
      <c r="C6" s="8" t="s">
        <v>145</v>
      </c>
      <c r="D6" s="132" t="s">
        <v>43</v>
      </c>
      <c r="E6" s="5">
        <v>9840</v>
      </c>
      <c r="F6" s="6">
        <v>9874341.5999999996</v>
      </c>
      <c r="G6" s="7">
        <f t="shared" si="0"/>
        <v>3.1445677317167046E-3</v>
      </c>
      <c r="H6" s="80"/>
    </row>
    <row r="7" spans="1:8" ht="30" x14ac:dyDescent="0.25">
      <c r="A7" s="114" t="s">
        <v>524</v>
      </c>
      <c r="B7" s="114" t="s">
        <v>96</v>
      </c>
      <c r="C7" s="132" t="s">
        <v>97</v>
      </c>
      <c r="D7" s="114" t="s">
        <v>523</v>
      </c>
      <c r="E7" s="5">
        <v>2000</v>
      </c>
      <c r="F7" s="6">
        <v>2160880</v>
      </c>
      <c r="G7" s="7">
        <f t="shared" si="0"/>
        <v>6.881505416130219E-4</v>
      </c>
      <c r="H7" s="80"/>
    </row>
    <row r="8" spans="1:8" ht="30" x14ac:dyDescent="0.25">
      <c r="A8" s="114" t="s">
        <v>158</v>
      </c>
      <c r="B8" s="114" t="s">
        <v>96</v>
      </c>
      <c r="C8" s="114" t="s">
        <v>97</v>
      </c>
      <c r="D8" s="114" t="s">
        <v>57</v>
      </c>
      <c r="E8" s="5">
        <v>4700</v>
      </c>
      <c r="F8" s="6">
        <v>4619442</v>
      </c>
      <c r="G8" s="7">
        <f t="shared" si="0"/>
        <v>1.4711004379002726E-3</v>
      </c>
      <c r="H8" s="80"/>
    </row>
    <row r="9" spans="1:8" x14ac:dyDescent="0.25">
      <c r="A9" s="114" t="s">
        <v>27</v>
      </c>
      <c r="B9" s="114" t="s">
        <v>81</v>
      </c>
      <c r="C9" s="114" t="s">
        <v>82</v>
      </c>
      <c r="D9" s="114" t="s">
        <v>60</v>
      </c>
      <c r="E9" s="5">
        <v>13000</v>
      </c>
      <c r="F9" s="6">
        <v>9162790</v>
      </c>
      <c r="G9" s="7">
        <f t="shared" si="0"/>
        <v>2.917968096880151E-3</v>
      </c>
      <c r="H9" s="80"/>
    </row>
    <row r="10" spans="1:8" ht="30" x14ac:dyDescent="0.25">
      <c r="A10" s="107" t="s">
        <v>288</v>
      </c>
      <c r="B10" s="107" t="s">
        <v>96</v>
      </c>
      <c r="C10" s="114" t="s">
        <v>97</v>
      </c>
      <c r="D10" s="107" t="s">
        <v>287</v>
      </c>
      <c r="E10" s="5">
        <v>4087</v>
      </c>
      <c r="F10" s="6">
        <v>4653253.8499999996</v>
      </c>
      <c r="G10" s="7">
        <f t="shared" si="0"/>
        <v>1.4818681079654488E-3</v>
      </c>
      <c r="H10" s="80"/>
    </row>
    <row r="11" spans="1:8" ht="30" x14ac:dyDescent="0.25">
      <c r="A11" s="114" t="s">
        <v>166</v>
      </c>
      <c r="B11" s="114" t="s">
        <v>110</v>
      </c>
      <c r="C11" s="114" t="s">
        <v>111</v>
      </c>
      <c r="D11" s="114" t="s">
        <v>47</v>
      </c>
      <c r="E11" s="5">
        <v>21849</v>
      </c>
      <c r="F11" s="6">
        <v>21408524.16</v>
      </c>
      <c r="G11" s="7">
        <f t="shared" si="0"/>
        <v>6.8177258782715676E-3</v>
      </c>
      <c r="H11" s="80"/>
    </row>
    <row r="12" spans="1:8" ht="30" x14ac:dyDescent="0.25">
      <c r="A12" s="107" t="s">
        <v>155</v>
      </c>
      <c r="B12" s="107" t="s">
        <v>96</v>
      </c>
      <c r="C12" s="107" t="s">
        <v>97</v>
      </c>
      <c r="D12" s="107" t="s">
        <v>53</v>
      </c>
      <c r="E12" s="5">
        <v>2737</v>
      </c>
      <c r="F12" s="6">
        <v>2776878.09</v>
      </c>
      <c r="G12" s="7">
        <f t="shared" si="0"/>
        <v>8.8432035172098108E-4</v>
      </c>
      <c r="H12" s="80"/>
    </row>
    <row r="13" spans="1:8" x14ac:dyDescent="0.25">
      <c r="A13" s="114" t="s">
        <v>580</v>
      </c>
      <c r="B13" s="114" t="s">
        <v>186</v>
      </c>
      <c r="C13" s="114" t="s">
        <v>187</v>
      </c>
      <c r="D13" s="114" t="s">
        <v>579</v>
      </c>
      <c r="E13" s="5">
        <v>9500</v>
      </c>
      <c r="F13" s="6">
        <v>4699650</v>
      </c>
      <c r="G13" s="7">
        <f t="shared" si="0"/>
        <v>1.4966433549718811E-3</v>
      </c>
      <c r="H13" s="80"/>
    </row>
    <row r="14" spans="1:8" ht="30" x14ac:dyDescent="0.25">
      <c r="A14" s="107" t="s">
        <v>156</v>
      </c>
      <c r="B14" s="107" t="s">
        <v>96</v>
      </c>
      <c r="C14" s="107" t="s">
        <v>97</v>
      </c>
      <c r="D14" s="107" t="s">
        <v>235</v>
      </c>
      <c r="E14" s="5">
        <v>373</v>
      </c>
      <c r="F14" s="6">
        <v>369120.8</v>
      </c>
      <c r="G14" s="7">
        <f t="shared" si="0"/>
        <v>1.1754964571870345E-4</v>
      </c>
      <c r="H14" s="80"/>
    </row>
    <row r="15" spans="1:8" x14ac:dyDescent="0.25">
      <c r="A15" s="120" t="s">
        <v>174</v>
      </c>
      <c r="B15" s="120" t="s">
        <v>125</v>
      </c>
      <c r="C15" s="120" t="s">
        <v>126</v>
      </c>
      <c r="D15" s="120" t="s">
        <v>70</v>
      </c>
      <c r="E15" s="5">
        <v>15000</v>
      </c>
      <c r="F15" s="6">
        <v>15681750</v>
      </c>
      <c r="G15" s="7">
        <f t="shared" si="0"/>
        <v>4.993986133399359E-3</v>
      </c>
      <c r="H15" s="80"/>
    </row>
    <row r="16" spans="1:8" x14ac:dyDescent="0.25">
      <c r="A16" s="114" t="s">
        <v>36</v>
      </c>
      <c r="B16" s="114" t="s">
        <v>81</v>
      </c>
      <c r="C16" s="114" t="s">
        <v>82</v>
      </c>
      <c r="D16" s="114" t="s">
        <v>50</v>
      </c>
      <c r="E16" s="5">
        <v>50339</v>
      </c>
      <c r="F16" s="6">
        <v>72713450.890000001</v>
      </c>
      <c r="G16" s="7">
        <f t="shared" si="0"/>
        <v>2.3156214418433865E-2</v>
      </c>
      <c r="H16" s="80"/>
    </row>
    <row r="17" spans="1:23" ht="30" x14ac:dyDescent="0.25">
      <c r="A17" s="107" t="s">
        <v>157</v>
      </c>
      <c r="B17" s="107" t="s">
        <v>96</v>
      </c>
      <c r="C17" s="107" t="s">
        <v>97</v>
      </c>
      <c r="D17" s="107" t="s">
        <v>54</v>
      </c>
      <c r="E17" s="5">
        <v>982</v>
      </c>
      <c r="F17" s="6">
        <v>1039663.04</v>
      </c>
      <c r="G17" s="7">
        <f t="shared" si="0"/>
        <v>3.3108950245781387E-4</v>
      </c>
      <c r="H17" s="80"/>
    </row>
    <row r="18" spans="1:23" ht="30" x14ac:dyDescent="0.25">
      <c r="A18" s="107" t="s">
        <v>159</v>
      </c>
      <c r="B18" s="107" t="s">
        <v>96</v>
      </c>
      <c r="C18" s="107" t="s">
        <v>97</v>
      </c>
      <c r="D18" s="107" t="s">
        <v>55</v>
      </c>
      <c r="E18" s="5">
        <v>2000</v>
      </c>
      <c r="F18" s="6">
        <v>2240780</v>
      </c>
      <c r="G18" s="7">
        <f t="shared" si="0"/>
        <v>7.1359537347544851E-4</v>
      </c>
      <c r="H18" s="80"/>
    </row>
    <row r="19" spans="1:23" x14ac:dyDescent="0.25">
      <c r="A19" s="127" t="s">
        <v>29</v>
      </c>
      <c r="B19" s="127" t="s">
        <v>81</v>
      </c>
      <c r="C19" s="127" t="s">
        <v>82</v>
      </c>
      <c r="D19" s="127" t="s">
        <v>62</v>
      </c>
      <c r="E19" s="5">
        <v>40961</v>
      </c>
      <c r="F19" s="6">
        <v>39452815.979999997</v>
      </c>
      <c r="G19" s="7">
        <f t="shared" si="0"/>
        <v>1.2564083468214747E-2</v>
      </c>
      <c r="H19" s="80"/>
    </row>
    <row r="20" spans="1:23" x14ac:dyDescent="0.25">
      <c r="A20" s="107" t="s">
        <v>30</v>
      </c>
      <c r="B20" s="107" t="s">
        <v>81</v>
      </c>
      <c r="C20" s="107" t="s">
        <v>82</v>
      </c>
      <c r="D20" s="107" t="s">
        <v>63</v>
      </c>
      <c r="E20" s="5">
        <v>10000</v>
      </c>
      <c r="F20" s="6">
        <v>7844500</v>
      </c>
      <c r="G20" s="7">
        <f t="shared" si="0"/>
        <v>2.4981474786583938E-3</v>
      </c>
      <c r="H20" s="80"/>
    </row>
    <row r="21" spans="1:23" s="121" customFormat="1" x14ac:dyDescent="0.25">
      <c r="A21" s="120" t="s">
        <v>31</v>
      </c>
      <c r="B21" s="120" t="s">
        <v>81</v>
      </c>
      <c r="C21" s="120" t="s">
        <v>82</v>
      </c>
      <c r="D21" s="120" t="s">
        <v>64</v>
      </c>
      <c r="E21" s="5">
        <v>95126</v>
      </c>
      <c r="F21" s="6">
        <v>98011171.579999998</v>
      </c>
      <c r="G21" s="7">
        <f t="shared" si="0"/>
        <v>3.1212487878504971E-2</v>
      </c>
      <c r="H21" s="80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s="121" customFormat="1" ht="30" x14ac:dyDescent="0.25">
      <c r="A22" s="125" t="s">
        <v>175</v>
      </c>
      <c r="B22" s="125" t="s">
        <v>229</v>
      </c>
      <c r="C22" s="125" t="s">
        <v>138</v>
      </c>
      <c r="D22" s="125" t="s">
        <v>40</v>
      </c>
      <c r="E22" s="5">
        <v>17548</v>
      </c>
      <c r="F22" s="6">
        <v>16285596.880000001</v>
      </c>
      <c r="G22" s="7">
        <f t="shared" si="0"/>
        <v>5.1862862877454282E-3</v>
      </c>
      <c r="H22" s="80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x14ac:dyDescent="0.25">
      <c r="A23" s="120" t="s">
        <v>539</v>
      </c>
      <c r="B23" s="120" t="s">
        <v>538</v>
      </c>
      <c r="C23" s="8" t="s">
        <v>86</v>
      </c>
      <c r="D23" s="120" t="s">
        <v>537</v>
      </c>
      <c r="E23" s="5">
        <v>472</v>
      </c>
      <c r="F23" s="6">
        <v>493173.92</v>
      </c>
      <c r="G23" s="7">
        <f t="shared" si="0"/>
        <v>1.5705541268252617E-4</v>
      </c>
      <c r="H23" s="80"/>
    </row>
    <row r="24" spans="1:23" x14ac:dyDescent="0.25">
      <c r="A24" s="120" t="s">
        <v>252</v>
      </c>
      <c r="B24" s="120" t="s">
        <v>91</v>
      </c>
      <c r="C24" s="132" t="s">
        <v>92</v>
      </c>
      <c r="D24" s="120" t="s">
        <v>251</v>
      </c>
      <c r="E24" s="5">
        <v>1499</v>
      </c>
      <c r="F24" s="6">
        <v>1545498.98</v>
      </c>
      <c r="G24" s="7">
        <f t="shared" si="0"/>
        <v>4.921772426739906E-4</v>
      </c>
      <c r="H24" s="80"/>
    </row>
    <row r="25" spans="1:23" x14ac:dyDescent="0.25">
      <c r="A25" s="114" t="s">
        <v>277</v>
      </c>
      <c r="B25" s="114" t="s">
        <v>144</v>
      </c>
      <c r="C25" s="114" t="s">
        <v>145</v>
      </c>
      <c r="D25" s="114" t="s">
        <v>45</v>
      </c>
      <c r="E25" s="5">
        <v>136</v>
      </c>
      <c r="F25" s="6">
        <v>130120.72</v>
      </c>
      <c r="G25" s="7">
        <f t="shared" si="0"/>
        <v>4.1438045584704548E-5</v>
      </c>
      <c r="H25" s="80"/>
    </row>
    <row r="26" spans="1:23" x14ac:dyDescent="0.25">
      <c r="A26" s="107" t="s">
        <v>33</v>
      </c>
      <c r="B26" s="107" t="s">
        <v>81</v>
      </c>
      <c r="C26" s="8" t="s">
        <v>82</v>
      </c>
      <c r="D26" s="107" t="s">
        <v>66</v>
      </c>
      <c r="E26" s="5">
        <v>22100</v>
      </c>
      <c r="F26" s="6">
        <v>19410430</v>
      </c>
      <c r="G26" s="7">
        <f t="shared" si="0"/>
        <v>6.1814158664255528E-3</v>
      </c>
      <c r="H26" s="80"/>
    </row>
    <row r="27" spans="1:23" x14ac:dyDescent="0.25">
      <c r="A27" s="107" t="s">
        <v>164</v>
      </c>
      <c r="B27" s="107" t="s">
        <v>106</v>
      </c>
      <c r="C27" s="132" t="s">
        <v>107</v>
      </c>
      <c r="D27" s="107" t="s">
        <v>73</v>
      </c>
      <c r="E27" s="5">
        <v>2800</v>
      </c>
      <c r="F27" s="6">
        <v>3002972</v>
      </c>
      <c r="G27" s="7">
        <f t="shared" si="0"/>
        <v>9.5632187268554459E-4</v>
      </c>
      <c r="H27" s="80"/>
    </row>
    <row r="28" spans="1:23" ht="30" x14ac:dyDescent="0.25">
      <c r="A28" s="117" t="s">
        <v>242</v>
      </c>
      <c r="B28" s="117" t="s">
        <v>93</v>
      </c>
      <c r="C28" s="117" t="s">
        <v>94</v>
      </c>
      <c r="D28" s="133" t="s">
        <v>241</v>
      </c>
      <c r="E28" s="5">
        <v>4267</v>
      </c>
      <c r="F28" s="6">
        <v>4221897.8099999996</v>
      </c>
      <c r="G28" s="7">
        <f t="shared" si="0"/>
        <v>1.3444991228510287E-3</v>
      </c>
      <c r="H28" s="80"/>
    </row>
    <row r="29" spans="1:23" x14ac:dyDescent="0.25">
      <c r="A29" s="107" t="s">
        <v>34</v>
      </c>
      <c r="B29" s="107" t="s">
        <v>81</v>
      </c>
      <c r="C29" s="8" t="s">
        <v>82</v>
      </c>
      <c r="D29" s="132" t="s">
        <v>67</v>
      </c>
      <c r="E29" s="5">
        <v>6645</v>
      </c>
      <c r="F29" s="6">
        <v>3908854.8</v>
      </c>
      <c r="G29" s="7">
        <f t="shared" si="0"/>
        <v>1.2448079244135077E-3</v>
      </c>
      <c r="H29" s="80"/>
    </row>
    <row r="30" spans="1:23" x14ac:dyDescent="0.25">
      <c r="A30" s="107" t="s">
        <v>173</v>
      </c>
      <c r="B30" s="107" t="s">
        <v>125</v>
      </c>
      <c r="C30" s="132" t="s">
        <v>126</v>
      </c>
      <c r="D30" s="117" t="s">
        <v>71</v>
      </c>
      <c r="E30" s="5">
        <v>950</v>
      </c>
      <c r="F30" s="6">
        <v>869430.5</v>
      </c>
      <c r="G30" s="7">
        <f t="shared" si="0"/>
        <v>2.7687750799205898E-4</v>
      </c>
      <c r="H30" s="80"/>
    </row>
    <row r="31" spans="1:23" ht="30" x14ac:dyDescent="0.25">
      <c r="A31" s="107" t="s">
        <v>160</v>
      </c>
      <c r="B31" s="107" t="s">
        <v>96</v>
      </c>
      <c r="C31" s="107" t="s">
        <v>97</v>
      </c>
      <c r="D31" s="107" t="s">
        <v>56</v>
      </c>
      <c r="E31" s="5">
        <v>13000</v>
      </c>
      <c r="F31" s="6">
        <v>11827660</v>
      </c>
      <c r="G31" s="7">
        <f t="shared" si="0"/>
        <v>3.7666185234787098E-3</v>
      </c>
      <c r="H31" s="80"/>
    </row>
    <row r="32" spans="1:23" x14ac:dyDescent="0.25">
      <c r="A32" s="107" t="s">
        <v>394</v>
      </c>
      <c r="B32" s="107" t="s">
        <v>81</v>
      </c>
      <c r="C32" s="107" t="s">
        <v>82</v>
      </c>
      <c r="D32" s="107" t="s">
        <v>393</v>
      </c>
      <c r="E32" s="5">
        <v>15000</v>
      </c>
      <c r="F32" s="6">
        <v>15220950</v>
      </c>
      <c r="G32" s="7">
        <f t="shared" si="0"/>
        <v>4.847240469792272E-3</v>
      </c>
      <c r="H32" s="80"/>
    </row>
    <row r="33" spans="1:8" x14ac:dyDescent="0.25">
      <c r="A33" s="107" t="s">
        <v>162</v>
      </c>
      <c r="B33" s="107" t="s">
        <v>100</v>
      </c>
      <c r="C33" s="107" t="s">
        <v>101</v>
      </c>
      <c r="D33" s="107" t="s">
        <v>46</v>
      </c>
      <c r="E33" s="5">
        <v>1000</v>
      </c>
      <c r="F33" s="6">
        <v>898380</v>
      </c>
      <c r="G33" s="7">
        <f t="shared" si="0"/>
        <v>2.8609672150897161E-4</v>
      </c>
      <c r="H33" s="80"/>
    </row>
    <row r="34" spans="1:8" ht="30" x14ac:dyDescent="0.25">
      <c r="A34" s="107" t="s">
        <v>169</v>
      </c>
      <c r="B34" s="107" t="s">
        <v>119</v>
      </c>
      <c r="C34" s="107" t="s">
        <v>120</v>
      </c>
      <c r="D34" s="107" t="s">
        <v>72</v>
      </c>
      <c r="E34" s="5">
        <v>4818</v>
      </c>
      <c r="F34" s="6">
        <v>5160559.8</v>
      </c>
      <c r="G34" s="7">
        <f t="shared" si="0"/>
        <v>1.6434239853191236E-3</v>
      </c>
      <c r="H34" s="80"/>
    </row>
    <row r="35" spans="1:8" x14ac:dyDescent="0.25">
      <c r="A35" s="107" t="s">
        <v>37</v>
      </c>
      <c r="B35" s="107" t="s">
        <v>81</v>
      </c>
      <c r="C35" s="107" t="s">
        <v>82</v>
      </c>
      <c r="D35" s="107" t="s">
        <v>51</v>
      </c>
      <c r="E35" s="5">
        <v>25000</v>
      </c>
      <c r="F35" s="6">
        <v>29748036.09</v>
      </c>
      <c r="G35" s="7">
        <f t="shared" si="0"/>
        <v>9.4735140994674488E-3</v>
      </c>
      <c r="H35" s="80"/>
    </row>
    <row r="36" spans="1:8" x14ac:dyDescent="0.25">
      <c r="A36" s="123" t="s">
        <v>183</v>
      </c>
      <c r="B36" s="123" t="s">
        <v>186</v>
      </c>
      <c r="C36" s="123" t="s">
        <v>187</v>
      </c>
      <c r="D36" s="123" t="s">
        <v>184</v>
      </c>
      <c r="E36" s="5">
        <v>28702</v>
      </c>
      <c r="F36" s="6">
        <v>13124276.52</v>
      </c>
      <c r="G36" s="7">
        <f t="shared" si="0"/>
        <v>4.1795370383904086E-3</v>
      </c>
      <c r="H36" s="80"/>
    </row>
    <row r="37" spans="1:8" ht="30" x14ac:dyDescent="0.25">
      <c r="A37" s="107" t="s">
        <v>161</v>
      </c>
      <c r="B37" s="107" t="s">
        <v>98</v>
      </c>
      <c r="C37" s="107" t="s">
        <v>99</v>
      </c>
      <c r="D37" s="107" t="s">
        <v>42</v>
      </c>
      <c r="E37" s="5">
        <v>2492</v>
      </c>
      <c r="F37" s="6">
        <v>2533466.88</v>
      </c>
      <c r="G37" s="7">
        <f t="shared" ref="G37:G68" si="1">F37/$F$275</f>
        <v>8.0680398987016992E-4</v>
      </c>
      <c r="H37" s="80"/>
    </row>
    <row r="38" spans="1:8" x14ac:dyDescent="0.25">
      <c r="A38" s="107" t="s">
        <v>195</v>
      </c>
      <c r="B38" s="107" t="s">
        <v>146</v>
      </c>
      <c r="C38" s="107" t="s">
        <v>147</v>
      </c>
      <c r="D38" s="107" t="s">
        <v>39</v>
      </c>
      <c r="E38" s="5">
        <v>34156</v>
      </c>
      <c r="F38" s="6">
        <v>29801314.940000001</v>
      </c>
      <c r="G38" s="7">
        <f t="shared" si="1"/>
        <v>9.4904812005947772E-3</v>
      </c>
      <c r="H38" s="80"/>
    </row>
    <row r="39" spans="1:8" ht="30" x14ac:dyDescent="0.25">
      <c r="A39" s="125" t="s">
        <v>239</v>
      </c>
      <c r="B39" s="125" t="s">
        <v>96</v>
      </c>
      <c r="C39" s="125" t="s">
        <v>97</v>
      </c>
      <c r="D39" s="125" t="s">
        <v>238</v>
      </c>
      <c r="E39" s="5">
        <v>9900</v>
      </c>
      <c r="F39" s="6">
        <v>9058203</v>
      </c>
      <c r="G39" s="7">
        <f t="shared" si="1"/>
        <v>2.8846614807350244E-3</v>
      </c>
      <c r="H39" s="80"/>
    </row>
    <row r="40" spans="1:8" x14ac:dyDescent="0.25">
      <c r="A40" s="114" t="s">
        <v>262</v>
      </c>
      <c r="B40" s="114" t="s">
        <v>81</v>
      </c>
      <c r="C40" s="114" t="s">
        <v>82</v>
      </c>
      <c r="D40" s="114" t="s">
        <v>264</v>
      </c>
      <c r="E40" s="5">
        <v>27776</v>
      </c>
      <c r="F40" s="6">
        <v>20205095.68</v>
      </c>
      <c r="G40" s="7">
        <f t="shared" si="1"/>
        <v>6.4344838841281929E-3</v>
      </c>
      <c r="H40" s="80"/>
    </row>
    <row r="41" spans="1:8" x14ac:dyDescent="0.25">
      <c r="A41" s="127" t="s">
        <v>261</v>
      </c>
      <c r="B41" s="127" t="s">
        <v>259</v>
      </c>
      <c r="C41" s="8" t="s">
        <v>260</v>
      </c>
      <c r="D41" s="127" t="s">
        <v>258</v>
      </c>
      <c r="E41" s="5">
        <v>4000</v>
      </c>
      <c r="F41" s="6">
        <v>1526600</v>
      </c>
      <c r="G41" s="7">
        <f t="shared" si="1"/>
        <v>4.8615870239274704E-4</v>
      </c>
      <c r="H41" s="80"/>
    </row>
    <row r="42" spans="1:8" x14ac:dyDescent="0.25">
      <c r="A42" s="107" t="s">
        <v>256</v>
      </c>
      <c r="B42" s="107" t="s">
        <v>255</v>
      </c>
      <c r="C42" s="8" t="s">
        <v>257</v>
      </c>
      <c r="D42" s="107" t="s">
        <v>254</v>
      </c>
      <c r="E42" s="5">
        <v>3033</v>
      </c>
      <c r="F42" s="6">
        <v>3201756.12</v>
      </c>
      <c r="G42" s="7">
        <f t="shared" si="1"/>
        <v>1.0196263596732847E-3</v>
      </c>
      <c r="H42" s="80"/>
    </row>
    <row r="43" spans="1:8" x14ac:dyDescent="0.25">
      <c r="A43" s="125" t="s">
        <v>551</v>
      </c>
      <c r="B43" s="125" t="s">
        <v>139</v>
      </c>
      <c r="C43" s="132" t="s">
        <v>140</v>
      </c>
      <c r="D43" s="125" t="s">
        <v>550</v>
      </c>
      <c r="E43" s="5">
        <v>4286</v>
      </c>
      <c r="F43" s="6">
        <v>4149362.32</v>
      </c>
      <c r="G43" s="7">
        <f t="shared" si="1"/>
        <v>1.3213995815855879E-3</v>
      </c>
      <c r="H43" s="80"/>
    </row>
    <row r="44" spans="1:8" x14ac:dyDescent="0.25">
      <c r="A44" s="117" t="s">
        <v>269</v>
      </c>
      <c r="B44" s="117" t="s">
        <v>81</v>
      </c>
      <c r="C44" s="127" t="s">
        <v>82</v>
      </c>
      <c r="D44" s="117" t="s">
        <v>268</v>
      </c>
      <c r="E44" s="5">
        <v>15300</v>
      </c>
      <c r="F44" s="6">
        <v>15869743.470000001</v>
      </c>
      <c r="G44" s="7">
        <f t="shared" si="1"/>
        <v>5.0538542464830154E-3</v>
      </c>
      <c r="H44" s="80"/>
    </row>
    <row r="45" spans="1:8" x14ac:dyDescent="0.25">
      <c r="A45" s="127" t="s">
        <v>562</v>
      </c>
      <c r="B45" s="127" t="s">
        <v>538</v>
      </c>
      <c r="C45" s="8" t="s">
        <v>86</v>
      </c>
      <c r="D45" s="127" t="s">
        <v>272</v>
      </c>
      <c r="E45" s="5">
        <v>1648</v>
      </c>
      <c r="F45" s="6">
        <v>1595494.72</v>
      </c>
      <c r="G45" s="7">
        <f t="shared" si="1"/>
        <v>5.0809880960937988E-4</v>
      </c>
      <c r="H45" s="80"/>
    </row>
    <row r="46" spans="1:8" x14ac:dyDescent="0.25">
      <c r="A46" s="123" t="s">
        <v>561</v>
      </c>
      <c r="B46" s="123" t="s">
        <v>538</v>
      </c>
      <c r="C46" s="8" t="s">
        <v>86</v>
      </c>
      <c r="D46" s="123" t="s">
        <v>560</v>
      </c>
      <c r="E46" s="5">
        <v>853</v>
      </c>
      <c r="F46" s="6">
        <v>845766.56</v>
      </c>
      <c r="G46" s="7">
        <f t="shared" si="1"/>
        <v>2.693415258330784E-4</v>
      </c>
      <c r="H46" s="80"/>
    </row>
    <row r="47" spans="1:8" x14ac:dyDescent="0.25">
      <c r="A47" s="107" t="s">
        <v>280</v>
      </c>
      <c r="B47" s="107" t="s">
        <v>255</v>
      </c>
      <c r="C47" s="8" t="s">
        <v>257</v>
      </c>
      <c r="D47" s="107" t="s">
        <v>281</v>
      </c>
      <c r="E47" s="5">
        <v>7500</v>
      </c>
      <c r="F47" s="6">
        <v>7431900</v>
      </c>
      <c r="G47" s="7">
        <f t="shared" si="1"/>
        <v>2.3667515133713197E-3</v>
      </c>
      <c r="H47" s="80"/>
    </row>
    <row r="48" spans="1:8" x14ac:dyDescent="0.25">
      <c r="A48" s="107" t="s">
        <v>282</v>
      </c>
      <c r="B48" s="107" t="s">
        <v>144</v>
      </c>
      <c r="C48" s="132" t="s">
        <v>145</v>
      </c>
      <c r="D48" s="107" t="s">
        <v>283</v>
      </c>
      <c r="E48" s="5">
        <v>24041</v>
      </c>
      <c r="F48" s="6">
        <v>22986080.920000002</v>
      </c>
      <c r="G48" s="7">
        <f t="shared" si="1"/>
        <v>7.3201121925598597E-3</v>
      </c>
      <c r="H48" s="80"/>
    </row>
    <row r="49" spans="1:8" x14ac:dyDescent="0.25">
      <c r="A49" s="107" t="s">
        <v>536</v>
      </c>
      <c r="B49" s="107" t="s">
        <v>125</v>
      </c>
      <c r="C49" s="127" t="s">
        <v>126</v>
      </c>
      <c r="D49" s="107" t="s">
        <v>535</v>
      </c>
      <c r="E49" s="5">
        <v>3000</v>
      </c>
      <c r="F49" s="6">
        <v>3009450</v>
      </c>
      <c r="G49" s="7">
        <f t="shared" si="1"/>
        <v>9.5838484666307651E-4</v>
      </c>
      <c r="H49" s="80"/>
    </row>
    <row r="50" spans="1:8" ht="30" x14ac:dyDescent="0.25">
      <c r="A50" s="107" t="s">
        <v>286</v>
      </c>
      <c r="B50" s="107" t="s">
        <v>135</v>
      </c>
      <c r="C50" s="127" t="s">
        <v>136</v>
      </c>
      <c r="D50" s="107" t="s">
        <v>285</v>
      </c>
      <c r="E50" s="5">
        <v>3000</v>
      </c>
      <c r="F50" s="6">
        <v>2887531.65</v>
      </c>
      <c r="G50" s="7">
        <f t="shared" si="1"/>
        <v>9.1955891529017938E-4</v>
      </c>
      <c r="H50" s="80"/>
    </row>
    <row r="51" spans="1:8" x14ac:dyDescent="0.25">
      <c r="A51" s="107" t="s">
        <v>602</v>
      </c>
      <c r="B51" s="107" t="s">
        <v>81</v>
      </c>
      <c r="C51" s="125" t="s">
        <v>82</v>
      </c>
      <c r="D51" s="107" t="s">
        <v>601</v>
      </c>
      <c r="E51" s="5">
        <v>4433</v>
      </c>
      <c r="F51" s="6">
        <v>3647738.38</v>
      </c>
      <c r="G51" s="7">
        <f t="shared" si="1"/>
        <v>1.1616531884508195E-3</v>
      </c>
      <c r="H51" s="80"/>
    </row>
    <row r="52" spans="1:8" x14ac:dyDescent="0.25">
      <c r="A52" s="107" t="s">
        <v>330</v>
      </c>
      <c r="B52" s="107" t="s">
        <v>81</v>
      </c>
      <c r="C52" s="107" t="s">
        <v>82</v>
      </c>
      <c r="D52" s="107" t="s">
        <v>331</v>
      </c>
      <c r="E52" s="5">
        <v>19000</v>
      </c>
      <c r="F52" s="6">
        <v>16337530</v>
      </c>
      <c r="G52" s="7">
        <f t="shared" si="1"/>
        <v>5.2028248297540788E-3</v>
      </c>
      <c r="H52" s="80"/>
    </row>
    <row r="53" spans="1:8" ht="30" x14ac:dyDescent="0.25">
      <c r="A53" s="117" t="s">
        <v>310</v>
      </c>
      <c r="B53" s="117" t="s">
        <v>127</v>
      </c>
      <c r="C53" s="117" t="s">
        <v>128</v>
      </c>
      <c r="D53" s="117" t="s">
        <v>311</v>
      </c>
      <c r="E53" s="5">
        <v>12767</v>
      </c>
      <c r="F53" s="6">
        <v>12828792.279999999</v>
      </c>
      <c r="G53" s="7">
        <f t="shared" si="1"/>
        <v>4.085437579006217E-3</v>
      </c>
      <c r="H53" s="80"/>
    </row>
    <row r="54" spans="1:8" x14ac:dyDescent="0.25">
      <c r="A54" s="107" t="s">
        <v>308</v>
      </c>
      <c r="B54" s="107" t="s">
        <v>125</v>
      </c>
      <c r="C54" s="107" t="s">
        <v>126</v>
      </c>
      <c r="D54" s="107" t="s">
        <v>309</v>
      </c>
      <c r="E54" s="5">
        <v>11000</v>
      </c>
      <c r="F54" s="6">
        <v>11022110</v>
      </c>
      <c r="G54" s="7">
        <f t="shared" si="1"/>
        <v>3.5100843018669729E-3</v>
      </c>
      <c r="H54" s="80"/>
    </row>
    <row r="55" spans="1:8" x14ac:dyDescent="0.25">
      <c r="A55" s="107" t="s">
        <v>314</v>
      </c>
      <c r="B55" s="107" t="s">
        <v>123</v>
      </c>
      <c r="C55" s="120" t="s">
        <v>124</v>
      </c>
      <c r="D55" s="107" t="s">
        <v>313</v>
      </c>
      <c r="E55" s="5">
        <v>13000</v>
      </c>
      <c r="F55" s="6">
        <v>12259520</v>
      </c>
      <c r="G55" s="7">
        <f t="shared" si="1"/>
        <v>3.9041479989243614E-3</v>
      </c>
      <c r="H55" s="80"/>
    </row>
    <row r="56" spans="1:8" x14ac:dyDescent="0.25">
      <c r="A56" s="107" t="s">
        <v>305</v>
      </c>
      <c r="B56" s="107" t="s">
        <v>306</v>
      </c>
      <c r="C56" s="8" t="s">
        <v>307</v>
      </c>
      <c r="D56" s="107" t="s">
        <v>304</v>
      </c>
      <c r="E56" s="32">
        <v>7000</v>
      </c>
      <c r="F56" s="6">
        <v>6996640</v>
      </c>
      <c r="G56" s="7">
        <f t="shared" si="1"/>
        <v>2.2281392791230117E-3</v>
      </c>
      <c r="H56" s="80"/>
    </row>
    <row r="57" spans="1:8" ht="30" x14ac:dyDescent="0.25">
      <c r="A57" s="127" t="s">
        <v>386</v>
      </c>
      <c r="B57" s="127" t="s">
        <v>89</v>
      </c>
      <c r="C57" s="132" t="s">
        <v>90</v>
      </c>
      <c r="D57" s="127" t="s">
        <v>385</v>
      </c>
      <c r="E57" s="5">
        <v>14500</v>
      </c>
      <c r="F57" s="6">
        <v>14770135</v>
      </c>
      <c r="G57" s="7">
        <f t="shared" si="1"/>
        <v>4.7036746140218114E-3</v>
      </c>
      <c r="H57" s="80"/>
    </row>
    <row r="58" spans="1:8" ht="30" x14ac:dyDescent="0.25">
      <c r="A58" s="107" t="s">
        <v>327</v>
      </c>
      <c r="B58" s="107" t="s">
        <v>108</v>
      </c>
      <c r="C58" s="107" t="s">
        <v>109</v>
      </c>
      <c r="D58" s="107" t="s">
        <v>320</v>
      </c>
      <c r="E58" s="5">
        <v>15000</v>
      </c>
      <c r="F58" s="6">
        <v>15534450</v>
      </c>
      <c r="G58" s="7">
        <f t="shared" si="1"/>
        <v>4.9470772005666243E-3</v>
      </c>
      <c r="H58" s="80"/>
    </row>
    <row r="59" spans="1:8" x14ac:dyDescent="0.25">
      <c r="A59" s="107" t="s">
        <v>321</v>
      </c>
      <c r="B59" s="107" t="s">
        <v>139</v>
      </c>
      <c r="C59" s="114" t="s">
        <v>140</v>
      </c>
      <c r="D59" s="107" t="s">
        <v>322</v>
      </c>
      <c r="E59" s="5">
        <v>18000</v>
      </c>
      <c r="F59" s="6">
        <v>18134280</v>
      </c>
      <c r="G59" s="7">
        <f t="shared" si="1"/>
        <v>5.7750150881873087E-3</v>
      </c>
      <c r="H59" s="80"/>
    </row>
    <row r="60" spans="1:8" ht="30" x14ac:dyDescent="0.25">
      <c r="A60" s="107" t="s">
        <v>341</v>
      </c>
      <c r="B60" s="107" t="s">
        <v>127</v>
      </c>
      <c r="C60" s="127" t="s">
        <v>128</v>
      </c>
      <c r="D60" s="107" t="s">
        <v>340</v>
      </c>
      <c r="E60" s="5">
        <v>20000</v>
      </c>
      <c r="F60" s="6">
        <v>19681400</v>
      </c>
      <c r="G60" s="7">
        <f t="shared" si="1"/>
        <v>6.2677085584125587E-3</v>
      </c>
      <c r="H60" s="80"/>
    </row>
    <row r="61" spans="1:8" x14ac:dyDescent="0.25">
      <c r="A61" s="107" t="s">
        <v>338</v>
      </c>
      <c r="B61" s="107" t="s">
        <v>337</v>
      </c>
      <c r="C61" s="8" t="s">
        <v>339</v>
      </c>
      <c r="D61" s="107" t="s">
        <v>336</v>
      </c>
      <c r="E61" s="32">
        <v>9997</v>
      </c>
      <c r="F61" s="6">
        <v>10087372.880000001</v>
      </c>
      <c r="G61" s="7">
        <f t="shared" si="1"/>
        <v>3.2124093474994028E-3</v>
      </c>
      <c r="H61" s="80"/>
    </row>
    <row r="62" spans="1:8" x14ac:dyDescent="0.25">
      <c r="A62" s="107" t="s">
        <v>335</v>
      </c>
      <c r="B62" s="107" t="s">
        <v>299</v>
      </c>
      <c r="C62" s="8" t="s">
        <v>298</v>
      </c>
      <c r="D62" s="107" t="s">
        <v>334</v>
      </c>
      <c r="E62" s="5">
        <v>10000</v>
      </c>
      <c r="F62" s="6">
        <v>10137000</v>
      </c>
      <c r="G62" s="7">
        <f t="shared" si="1"/>
        <v>3.2282135242730752E-3</v>
      </c>
      <c r="H62" s="80"/>
    </row>
    <row r="63" spans="1:8" ht="30" x14ac:dyDescent="0.25">
      <c r="A63" s="107" t="s">
        <v>356</v>
      </c>
      <c r="B63" s="107" t="s">
        <v>229</v>
      </c>
      <c r="C63" s="132" t="s">
        <v>138</v>
      </c>
      <c r="D63" s="107" t="s">
        <v>355</v>
      </c>
      <c r="E63" s="5">
        <v>14500</v>
      </c>
      <c r="F63" s="6">
        <v>13753975</v>
      </c>
      <c r="G63" s="7">
        <f t="shared" si="1"/>
        <v>4.3800698537549343E-3</v>
      </c>
      <c r="H63" s="80"/>
    </row>
    <row r="64" spans="1:8" ht="30" x14ac:dyDescent="0.25">
      <c r="A64" s="107" t="s">
        <v>350</v>
      </c>
      <c r="B64" s="107" t="s">
        <v>96</v>
      </c>
      <c r="C64" s="114" t="s">
        <v>97</v>
      </c>
      <c r="D64" s="107" t="s">
        <v>349</v>
      </c>
      <c r="E64" s="5">
        <v>65543</v>
      </c>
      <c r="F64" s="6">
        <v>65630827.619999997</v>
      </c>
      <c r="G64" s="7">
        <f t="shared" si="1"/>
        <v>2.0900693038583298E-2</v>
      </c>
      <c r="H64" s="80"/>
    </row>
    <row r="65" spans="1:8" x14ac:dyDescent="0.25">
      <c r="A65" s="117" t="s">
        <v>358</v>
      </c>
      <c r="B65" s="117" t="s">
        <v>112</v>
      </c>
      <c r="C65" s="127" t="s">
        <v>113</v>
      </c>
      <c r="D65" s="117" t="s">
        <v>357</v>
      </c>
      <c r="E65" s="5">
        <v>8709</v>
      </c>
      <c r="F65" s="6">
        <v>9034716.5999999996</v>
      </c>
      <c r="G65" s="7">
        <f t="shared" si="1"/>
        <v>2.8771820376930508E-3</v>
      </c>
      <c r="H65" s="80"/>
    </row>
    <row r="66" spans="1:8" ht="30" x14ac:dyDescent="0.25">
      <c r="A66" s="107" t="s">
        <v>459</v>
      </c>
      <c r="B66" s="107" t="s">
        <v>93</v>
      </c>
      <c r="C66" s="127" t="s">
        <v>94</v>
      </c>
      <c r="D66" s="133" t="s">
        <v>458</v>
      </c>
      <c r="E66" s="5">
        <v>1178</v>
      </c>
      <c r="F66" s="6">
        <v>1207061.26</v>
      </c>
      <c r="G66" s="7">
        <f t="shared" si="1"/>
        <v>3.8439888370899665E-4</v>
      </c>
      <c r="H66" s="80"/>
    </row>
    <row r="67" spans="1:8" x14ac:dyDescent="0.25">
      <c r="A67" s="107" t="s">
        <v>363</v>
      </c>
      <c r="B67" s="107" t="s">
        <v>144</v>
      </c>
      <c r="C67" s="123" t="s">
        <v>145</v>
      </c>
      <c r="D67" s="132" t="s">
        <v>359</v>
      </c>
      <c r="E67" s="5">
        <v>10200</v>
      </c>
      <c r="F67" s="6">
        <v>10337802</v>
      </c>
      <c r="G67" s="7">
        <f t="shared" si="1"/>
        <v>3.2921606222410227E-3</v>
      </c>
      <c r="H67" s="80"/>
    </row>
    <row r="68" spans="1:8" ht="30" x14ac:dyDescent="0.25">
      <c r="A68" s="107" t="s">
        <v>372</v>
      </c>
      <c r="B68" s="107" t="s">
        <v>229</v>
      </c>
      <c r="C68" s="117" t="s">
        <v>138</v>
      </c>
      <c r="D68" s="107" t="s">
        <v>371</v>
      </c>
      <c r="E68" s="5">
        <v>30000</v>
      </c>
      <c r="F68" s="6">
        <v>28303800</v>
      </c>
      <c r="G68" s="7">
        <f t="shared" si="1"/>
        <v>9.0135848819493207E-3</v>
      </c>
      <c r="H68" s="80"/>
    </row>
    <row r="69" spans="1:8" ht="30" x14ac:dyDescent="0.25">
      <c r="A69" s="120" t="s">
        <v>376</v>
      </c>
      <c r="B69" s="120" t="s">
        <v>229</v>
      </c>
      <c r="C69" s="120" t="s">
        <v>138</v>
      </c>
      <c r="D69" s="120" t="s">
        <v>375</v>
      </c>
      <c r="E69" s="5">
        <v>7000</v>
      </c>
      <c r="F69" s="6">
        <v>6741840</v>
      </c>
      <c r="G69" s="7">
        <f t="shared" ref="G69:G100" si="2">F69/$F$275</f>
        <v>2.1469960606180518E-3</v>
      </c>
      <c r="H69" s="80"/>
    </row>
    <row r="70" spans="1:8" x14ac:dyDescent="0.25">
      <c r="A70" s="123" t="s">
        <v>420</v>
      </c>
      <c r="B70" s="123" t="s">
        <v>144</v>
      </c>
      <c r="C70" s="123" t="s">
        <v>145</v>
      </c>
      <c r="D70" s="127" t="s">
        <v>412</v>
      </c>
      <c r="E70" s="5">
        <v>19216</v>
      </c>
      <c r="F70" s="6">
        <v>19031718.559999999</v>
      </c>
      <c r="G70" s="7">
        <f t="shared" si="2"/>
        <v>6.0608120001529936E-3</v>
      </c>
      <c r="H70" s="80"/>
    </row>
    <row r="71" spans="1:8" x14ac:dyDescent="0.25">
      <c r="A71" s="107" t="s">
        <v>380</v>
      </c>
      <c r="B71" s="107" t="s">
        <v>116</v>
      </c>
      <c r="C71" s="114" t="s">
        <v>117</v>
      </c>
      <c r="D71" s="107" t="s">
        <v>379</v>
      </c>
      <c r="E71" s="5">
        <v>1019</v>
      </c>
      <c r="F71" s="6">
        <v>1025980.15</v>
      </c>
      <c r="G71" s="7">
        <f t="shared" si="2"/>
        <v>3.2673207022449624E-4</v>
      </c>
      <c r="H71" s="80"/>
    </row>
    <row r="72" spans="1:8" x14ac:dyDescent="0.25">
      <c r="A72" s="120" t="s">
        <v>383</v>
      </c>
      <c r="B72" s="120" t="s">
        <v>125</v>
      </c>
      <c r="C72" s="120" t="s">
        <v>126</v>
      </c>
      <c r="D72" s="123" t="s">
        <v>382</v>
      </c>
      <c r="E72" s="5">
        <v>5388</v>
      </c>
      <c r="F72" s="6">
        <v>5420004.7199999997</v>
      </c>
      <c r="G72" s="7">
        <f t="shared" si="2"/>
        <v>1.7260464179469175E-3</v>
      </c>
      <c r="H72" s="80"/>
    </row>
    <row r="73" spans="1:8" x14ac:dyDescent="0.25">
      <c r="A73" s="107" t="s">
        <v>507</v>
      </c>
      <c r="B73" s="107" t="s">
        <v>81</v>
      </c>
      <c r="C73" s="114" t="s">
        <v>82</v>
      </c>
      <c r="D73" s="120" t="s">
        <v>504</v>
      </c>
      <c r="E73" s="5">
        <v>140331</v>
      </c>
      <c r="F73" s="6">
        <v>123920692.86</v>
      </c>
      <c r="G73" s="7">
        <f t="shared" si="2"/>
        <v>3.9463594419250458E-2</v>
      </c>
      <c r="H73" s="80"/>
    </row>
    <row r="74" spans="1:8" x14ac:dyDescent="0.25">
      <c r="A74" s="107" t="s">
        <v>506</v>
      </c>
      <c r="B74" s="107" t="s">
        <v>81</v>
      </c>
      <c r="C74" s="107" t="s">
        <v>82</v>
      </c>
      <c r="D74" s="107" t="s">
        <v>488</v>
      </c>
      <c r="E74" s="5">
        <v>378231</v>
      </c>
      <c r="F74" s="6">
        <v>350703347.81999999</v>
      </c>
      <c r="G74" s="7">
        <f t="shared" si="2"/>
        <v>0.11168445205093896</v>
      </c>
      <c r="H74" s="80"/>
    </row>
    <row r="75" spans="1:8" x14ac:dyDescent="0.25">
      <c r="A75" s="107" t="s">
        <v>522</v>
      </c>
      <c r="B75" s="107" t="s">
        <v>81</v>
      </c>
      <c r="C75" s="107" t="s">
        <v>82</v>
      </c>
      <c r="D75" s="117" t="s">
        <v>521</v>
      </c>
      <c r="E75" s="5">
        <v>66619</v>
      </c>
      <c r="F75" s="6">
        <v>58681346.149999999</v>
      </c>
      <c r="G75" s="7">
        <f t="shared" si="2"/>
        <v>1.868757179283612E-2</v>
      </c>
      <c r="H75" s="80"/>
    </row>
    <row r="76" spans="1:8" x14ac:dyDescent="0.25">
      <c r="A76" s="107" t="s">
        <v>505</v>
      </c>
      <c r="B76" s="107" t="s">
        <v>81</v>
      </c>
      <c r="C76" s="107" t="s">
        <v>82</v>
      </c>
      <c r="D76" s="107" t="s">
        <v>503</v>
      </c>
      <c r="E76" s="5">
        <v>74900</v>
      </c>
      <c r="F76" s="6">
        <v>69283998</v>
      </c>
      <c r="G76" s="7">
        <f t="shared" si="2"/>
        <v>2.2064076093450596E-2</v>
      </c>
      <c r="H76" s="80"/>
    </row>
    <row r="77" spans="1:8" x14ac:dyDescent="0.25">
      <c r="A77" s="117" t="s">
        <v>388</v>
      </c>
      <c r="B77" s="117" t="s">
        <v>125</v>
      </c>
      <c r="C77" s="117" t="s">
        <v>126</v>
      </c>
      <c r="D77" s="117" t="s">
        <v>387</v>
      </c>
      <c r="E77" s="5">
        <v>10000</v>
      </c>
      <c r="F77" s="6">
        <v>10344500</v>
      </c>
      <c r="G77" s="7">
        <f t="shared" si="2"/>
        <v>3.294293657082256E-3</v>
      </c>
      <c r="H77" s="80"/>
    </row>
    <row r="78" spans="1:8" x14ac:dyDescent="0.25">
      <c r="A78" s="107" t="s">
        <v>390</v>
      </c>
      <c r="B78" s="107" t="s">
        <v>87</v>
      </c>
      <c r="C78" s="8" t="s">
        <v>88</v>
      </c>
      <c r="D78" s="107" t="s">
        <v>389</v>
      </c>
      <c r="E78" s="5">
        <v>20000</v>
      </c>
      <c r="F78" s="6">
        <v>19980400</v>
      </c>
      <c r="G78" s="7">
        <f t="shared" si="2"/>
        <v>6.3629276413520522E-3</v>
      </c>
      <c r="H78" s="80"/>
    </row>
    <row r="79" spans="1:8" x14ac:dyDescent="0.25">
      <c r="A79" s="107" t="s">
        <v>443</v>
      </c>
      <c r="B79" s="107" t="s">
        <v>125</v>
      </c>
      <c r="C79" s="132" t="s">
        <v>126</v>
      </c>
      <c r="D79" s="107" t="s">
        <v>442</v>
      </c>
      <c r="E79" s="5">
        <v>117</v>
      </c>
      <c r="F79" s="6">
        <v>120639.87</v>
      </c>
      <c r="G79" s="7">
        <f t="shared" si="2"/>
        <v>3.8418788586420601E-5</v>
      </c>
      <c r="H79" s="80"/>
    </row>
    <row r="80" spans="1:8" ht="30" x14ac:dyDescent="0.25">
      <c r="A80" s="107" t="s">
        <v>399</v>
      </c>
      <c r="B80" s="107" t="s">
        <v>400</v>
      </c>
      <c r="C80" s="8" t="s">
        <v>401</v>
      </c>
      <c r="D80" s="107" t="s">
        <v>398</v>
      </c>
      <c r="E80" s="32">
        <v>15725</v>
      </c>
      <c r="F80" s="6">
        <v>15118015</v>
      </c>
      <c r="G80" s="7">
        <f t="shared" si="2"/>
        <v>4.8144599470418487E-3</v>
      </c>
      <c r="H80" s="80"/>
    </row>
    <row r="81" spans="1:8" x14ac:dyDescent="0.25">
      <c r="A81" s="107" t="s">
        <v>407</v>
      </c>
      <c r="B81" s="107" t="s">
        <v>408</v>
      </c>
      <c r="C81" s="8" t="s">
        <v>409</v>
      </c>
      <c r="D81" s="107" t="s">
        <v>406</v>
      </c>
      <c r="E81" s="5">
        <v>10000</v>
      </c>
      <c r="F81" s="6">
        <v>10199000</v>
      </c>
      <c r="G81" s="7">
        <f t="shared" si="2"/>
        <v>3.2479579494979873E-3</v>
      </c>
      <c r="H81" s="80"/>
    </row>
    <row r="82" spans="1:8" ht="30" x14ac:dyDescent="0.25">
      <c r="A82" s="114" t="s">
        <v>419</v>
      </c>
      <c r="B82" s="114" t="s">
        <v>93</v>
      </c>
      <c r="C82" s="132" t="s">
        <v>94</v>
      </c>
      <c r="D82" s="133" t="s">
        <v>415</v>
      </c>
      <c r="E82" s="5">
        <v>10000</v>
      </c>
      <c r="F82" s="6">
        <v>10068500</v>
      </c>
      <c r="G82" s="7">
        <f t="shared" si="2"/>
        <v>3.2063991189842616E-3</v>
      </c>
      <c r="H82" s="80"/>
    </row>
    <row r="83" spans="1:8" ht="30" x14ac:dyDescent="0.25">
      <c r="A83" s="107" t="s">
        <v>417</v>
      </c>
      <c r="B83" s="107" t="s">
        <v>421</v>
      </c>
      <c r="C83" s="8" t="s">
        <v>345</v>
      </c>
      <c r="D83" s="132" t="s">
        <v>416</v>
      </c>
      <c r="E83" s="5">
        <v>51840</v>
      </c>
      <c r="F83" s="6">
        <v>52737868.799999997</v>
      </c>
      <c r="G83" s="7">
        <f t="shared" si="2"/>
        <v>1.6794821081335606E-2</v>
      </c>
      <c r="H83" s="80"/>
    </row>
    <row r="84" spans="1:8" x14ac:dyDescent="0.25">
      <c r="A84" s="107" t="s">
        <v>426</v>
      </c>
      <c r="B84" s="107" t="s">
        <v>116</v>
      </c>
      <c r="C84" s="132" t="s">
        <v>117</v>
      </c>
      <c r="D84" s="114" t="s">
        <v>425</v>
      </c>
      <c r="E84" s="5">
        <v>220</v>
      </c>
      <c r="F84" s="6">
        <v>218550.2</v>
      </c>
      <c r="G84" s="7">
        <f t="shared" si="2"/>
        <v>6.9599162609508292E-5</v>
      </c>
      <c r="H84" s="80"/>
    </row>
    <row r="85" spans="1:8" ht="30" x14ac:dyDescent="0.25">
      <c r="A85" s="107" t="s">
        <v>427</v>
      </c>
      <c r="B85" s="107" t="s">
        <v>428</v>
      </c>
      <c r="C85" s="8" t="s">
        <v>136</v>
      </c>
      <c r="D85" s="107" t="s">
        <v>423</v>
      </c>
      <c r="E85" s="5">
        <v>18417</v>
      </c>
      <c r="F85" s="6">
        <v>18383296.890000001</v>
      </c>
      <c r="G85" s="7">
        <f t="shared" si="2"/>
        <v>5.8543166263219067E-3</v>
      </c>
      <c r="H85" s="80"/>
    </row>
    <row r="86" spans="1:8" x14ac:dyDescent="0.25">
      <c r="A86" s="107" t="s">
        <v>429</v>
      </c>
      <c r="B86" s="107" t="s">
        <v>125</v>
      </c>
      <c r="C86" s="132" t="s">
        <v>126</v>
      </c>
      <c r="D86" s="127" t="s">
        <v>430</v>
      </c>
      <c r="E86" s="5">
        <v>2999</v>
      </c>
      <c r="F86" s="6">
        <v>3315124.59</v>
      </c>
      <c r="G86" s="7">
        <f t="shared" si="2"/>
        <v>1.0557295093309889E-3</v>
      </c>
      <c r="H86" s="80"/>
    </row>
    <row r="87" spans="1:8" x14ac:dyDescent="0.25">
      <c r="A87" s="107" t="s">
        <v>432</v>
      </c>
      <c r="B87" s="107" t="s">
        <v>112</v>
      </c>
      <c r="C87" s="127" t="s">
        <v>113</v>
      </c>
      <c r="D87" s="107" t="s">
        <v>431</v>
      </c>
      <c r="E87" s="5">
        <v>1041</v>
      </c>
      <c r="F87" s="6">
        <v>1043925.21</v>
      </c>
      <c r="G87" s="7">
        <f t="shared" si="2"/>
        <v>3.3244682660073097E-4</v>
      </c>
      <c r="H87" s="80"/>
    </row>
    <row r="88" spans="1:8" x14ac:dyDescent="0.25">
      <c r="A88" s="107" t="s">
        <v>461</v>
      </c>
      <c r="B88" s="107" t="s">
        <v>87</v>
      </c>
      <c r="C88" s="8" t="s">
        <v>88</v>
      </c>
      <c r="D88" s="123" t="s">
        <v>460</v>
      </c>
      <c r="E88" s="5">
        <v>798</v>
      </c>
      <c r="F88" s="6">
        <v>803865.3</v>
      </c>
      <c r="G88" s="7">
        <f t="shared" si="2"/>
        <v>2.559977146250205E-4</v>
      </c>
      <c r="H88" s="80"/>
    </row>
    <row r="89" spans="1:8" ht="30" x14ac:dyDescent="0.25">
      <c r="A89" s="107" t="s">
        <v>444</v>
      </c>
      <c r="B89" s="107" t="s">
        <v>437</v>
      </c>
      <c r="C89" s="8" t="s">
        <v>438</v>
      </c>
      <c r="D89" s="120" t="s">
        <v>434</v>
      </c>
      <c r="E89" s="5">
        <v>10750</v>
      </c>
      <c r="F89" s="6">
        <v>10732047.5</v>
      </c>
      <c r="G89" s="7">
        <f t="shared" si="2"/>
        <v>3.4177114415153446E-3</v>
      </c>
      <c r="H89" s="80"/>
    </row>
    <row r="90" spans="1:8" x14ac:dyDescent="0.25">
      <c r="A90" s="114" t="s">
        <v>439</v>
      </c>
      <c r="B90" s="114" t="s">
        <v>125</v>
      </c>
      <c r="C90" s="132" t="s">
        <v>126</v>
      </c>
      <c r="D90" s="114" t="s">
        <v>435</v>
      </c>
      <c r="E90" s="5">
        <v>10000</v>
      </c>
      <c r="F90" s="6">
        <v>10192000</v>
      </c>
      <c r="G90" s="7">
        <f t="shared" si="2"/>
        <v>3.2457287401984002E-3</v>
      </c>
      <c r="H90" s="80"/>
    </row>
    <row r="91" spans="1:8" x14ac:dyDescent="0.25">
      <c r="A91" s="107" t="s">
        <v>445</v>
      </c>
      <c r="B91" s="107" t="s">
        <v>441</v>
      </c>
      <c r="C91" s="8" t="s">
        <v>317</v>
      </c>
      <c r="D91" s="107" t="s">
        <v>440</v>
      </c>
      <c r="E91" s="5">
        <v>5849</v>
      </c>
      <c r="F91" s="6">
        <v>5905325.8700000001</v>
      </c>
      <c r="G91" s="7">
        <f t="shared" si="2"/>
        <v>1.8806010494992272E-3</v>
      </c>
      <c r="H91" s="80"/>
    </row>
    <row r="92" spans="1:8" ht="30" x14ac:dyDescent="0.25">
      <c r="A92" s="123" t="s">
        <v>448</v>
      </c>
      <c r="B92" s="123" t="s">
        <v>96</v>
      </c>
      <c r="C92" s="132" t="s">
        <v>97</v>
      </c>
      <c r="D92" s="123" t="s">
        <v>447</v>
      </c>
      <c r="E92" s="5">
        <v>12995</v>
      </c>
      <c r="F92" s="6">
        <v>13147301.4</v>
      </c>
      <c r="G92" s="7">
        <f t="shared" si="2"/>
        <v>4.186869506478676E-3</v>
      </c>
      <c r="H92" s="80"/>
    </row>
    <row r="93" spans="1:8" x14ac:dyDescent="0.25">
      <c r="A93" s="107" t="s">
        <v>450</v>
      </c>
      <c r="B93" s="107" t="s">
        <v>306</v>
      </c>
      <c r="C93" s="8" t="s">
        <v>307</v>
      </c>
      <c r="D93" s="117" t="s">
        <v>449</v>
      </c>
      <c r="E93" s="32">
        <v>6000</v>
      </c>
      <c r="F93" s="6">
        <v>5709060</v>
      </c>
      <c r="G93" s="7">
        <f t="shared" si="2"/>
        <v>1.8180985205570133E-3</v>
      </c>
      <c r="H93" s="80"/>
    </row>
    <row r="94" spans="1:8" x14ac:dyDescent="0.25">
      <c r="A94" s="107" t="s">
        <v>453</v>
      </c>
      <c r="B94" s="107" t="s">
        <v>452</v>
      </c>
      <c r="C94" s="8" t="s">
        <v>454</v>
      </c>
      <c r="D94" s="107" t="s">
        <v>451</v>
      </c>
      <c r="E94" s="5">
        <v>15900</v>
      </c>
      <c r="F94" s="6">
        <v>15991266</v>
      </c>
      <c r="G94" s="7">
        <f t="shared" si="2"/>
        <v>5.0925541256237744E-3</v>
      </c>
      <c r="H94" s="80"/>
    </row>
    <row r="95" spans="1:8" x14ac:dyDescent="0.25">
      <c r="A95" s="107" t="s">
        <v>456</v>
      </c>
      <c r="B95" s="107" t="s">
        <v>131</v>
      </c>
      <c r="C95" s="132" t="s">
        <v>132</v>
      </c>
      <c r="D95" s="107" t="s">
        <v>455</v>
      </c>
      <c r="E95" s="5">
        <v>21000</v>
      </c>
      <c r="F95" s="6">
        <v>21273630</v>
      </c>
      <c r="G95" s="7">
        <f t="shared" si="2"/>
        <v>6.7747676902812888E-3</v>
      </c>
      <c r="H95" s="80"/>
    </row>
    <row r="96" spans="1:8" ht="30" x14ac:dyDescent="0.25">
      <c r="A96" s="107" t="s">
        <v>468</v>
      </c>
      <c r="B96" s="107" t="s">
        <v>428</v>
      </c>
      <c r="C96" s="8" t="s">
        <v>136</v>
      </c>
      <c r="D96" s="107" t="s">
        <v>462</v>
      </c>
      <c r="E96" s="5">
        <v>10000</v>
      </c>
      <c r="F96" s="6">
        <v>10026900</v>
      </c>
      <c r="G96" s="7">
        <f t="shared" si="2"/>
        <v>3.1931512465752884E-3</v>
      </c>
      <c r="H96" s="80"/>
    </row>
    <row r="97" spans="1:8" ht="30" x14ac:dyDescent="0.25">
      <c r="A97" s="107" t="s">
        <v>465</v>
      </c>
      <c r="B97" s="107" t="s">
        <v>127</v>
      </c>
      <c r="C97" s="8" t="s">
        <v>128</v>
      </c>
      <c r="D97" s="107" t="s">
        <v>464</v>
      </c>
      <c r="E97" s="5">
        <v>17973</v>
      </c>
      <c r="F97" s="6">
        <v>18306039.690000001</v>
      </c>
      <c r="G97" s="7">
        <f t="shared" si="2"/>
        <v>5.829713416507616E-3</v>
      </c>
      <c r="H97" s="80"/>
    </row>
    <row r="98" spans="1:8" x14ac:dyDescent="0.25">
      <c r="A98" s="107" t="s">
        <v>652</v>
      </c>
      <c r="B98" s="107" t="s">
        <v>81</v>
      </c>
      <c r="C98" s="8" t="s">
        <v>82</v>
      </c>
      <c r="D98" s="107" t="s">
        <v>651</v>
      </c>
      <c r="E98" s="32">
        <v>246</v>
      </c>
      <c r="F98" s="6">
        <v>24384158.550000001</v>
      </c>
      <c r="G98" s="7">
        <f t="shared" si="2"/>
        <v>7.7653418574656153E-3</v>
      </c>
      <c r="H98" s="80"/>
    </row>
    <row r="99" spans="1:8" x14ac:dyDescent="0.25">
      <c r="A99" s="107" t="s">
        <v>475</v>
      </c>
      <c r="B99" s="107" t="s">
        <v>484</v>
      </c>
      <c r="C99" s="8" t="s">
        <v>485</v>
      </c>
      <c r="D99" s="107" t="s">
        <v>476</v>
      </c>
      <c r="E99" s="5">
        <v>10141</v>
      </c>
      <c r="F99" s="6">
        <v>10488734.890000001</v>
      </c>
      <c r="G99" s="7">
        <f t="shared" si="2"/>
        <v>3.3402264796698103E-3</v>
      </c>
      <c r="H99" s="80"/>
    </row>
    <row r="100" spans="1:8" x14ac:dyDescent="0.25">
      <c r="A100" s="107" t="s">
        <v>638</v>
      </c>
      <c r="B100" s="107" t="s">
        <v>102</v>
      </c>
      <c r="C100" s="132" t="s">
        <v>103</v>
      </c>
      <c r="D100" s="107" t="s">
        <v>637</v>
      </c>
      <c r="E100" s="5">
        <v>5150</v>
      </c>
      <c r="F100" s="6">
        <v>5269068</v>
      </c>
      <c r="G100" s="7">
        <f t="shared" si="2"/>
        <v>1.6779793408221845E-3</v>
      </c>
      <c r="H100" s="80"/>
    </row>
    <row r="101" spans="1:8" ht="30" x14ac:dyDescent="0.25">
      <c r="A101" s="107" t="s">
        <v>486</v>
      </c>
      <c r="B101" s="107" t="s">
        <v>421</v>
      </c>
      <c r="C101" s="8" t="s">
        <v>487</v>
      </c>
      <c r="D101" s="107" t="s">
        <v>478</v>
      </c>
      <c r="E101" s="5">
        <v>21000</v>
      </c>
      <c r="F101" s="6">
        <v>23336670</v>
      </c>
      <c r="G101" s="7">
        <f t="shared" ref="G101:G132" si="3">F101/$F$275</f>
        <v>7.431760255055514E-3</v>
      </c>
      <c r="H101" s="80"/>
    </row>
    <row r="102" spans="1:8" x14ac:dyDescent="0.25">
      <c r="A102" s="127" t="s">
        <v>502</v>
      </c>
      <c r="B102" s="127" t="s">
        <v>125</v>
      </c>
      <c r="C102" s="132" t="s">
        <v>126</v>
      </c>
      <c r="D102" s="127" t="s">
        <v>501</v>
      </c>
      <c r="E102" s="5">
        <v>16000</v>
      </c>
      <c r="F102" s="6">
        <v>16576000</v>
      </c>
      <c r="G102" s="7">
        <f t="shared" si="3"/>
        <v>5.2787676214215741E-3</v>
      </c>
      <c r="H102" s="80"/>
    </row>
    <row r="103" spans="1:8" ht="30" x14ac:dyDescent="0.25">
      <c r="A103" s="107" t="s">
        <v>513</v>
      </c>
      <c r="B103" s="107" t="s">
        <v>428</v>
      </c>
      <c r="C103" s="8" t="s">
        <v>136</v>
      </c>
      <c r="D103" s="107" t="s">
        <v>499</v>
      </c>
      <c r="E103" s="5">
        <v>14691</v>
      </c>
      <c r="F103" s="6">
        <v>15333143.609999999</v>
      </c>
      <c r="G103" s="7">
        <f t="shared" si="3"/>
        <v>4.8829694753303029E-3</v>
      </c>
      <c r="H103" s="80"/>
    </row>
    <row r="104" spans="1:8" ht="31.5" customHeight="1" x14ac:dyDescent="0.25">
      <c r="A104" s="130" t="s">
        <v>498</v>
      </c>
      <c r="B104" s="130" t="s">
        <v>400</v>
      </c>
      <c r="C104" s="8" t="s">
        <v>401</v>
      </c>
      <c r="D104" s="130" t="s">
        <v>497</v>
      </c>
      <c r="E104" s="32">
        <v>30000</v>
      </c>
      <c r="F104" s="6">
        <v>32356500</v>
      </c>
      <c r="G104" s="7">
        <f t="shared" si="3"/>
        <v>1.0304201528868675E-2</v>
      </c>
      <c r="H104" s="80"/>
    </row>
    <row r="105" spans="1:8" x14ac:dyDescent="0.25">
      <c r="A105" s="130" t="s">
        <v>496</v>
      </c>
      <c r="B105" s="130" t="s">
        <v>144</v>
      </c>
      <c r="C105" s="8" t="s">
        <v>145</v>
      </c>
      <c r="D105" s="130" t="s">
        <v>495</v>
      </c>
      <c r="E105" s="5">
        <v>34800</v>
      </c>
      <c r="F105" s="6">
        <v>35767121.579999998</v>
      </c>
      <c r="G105" s="7">
        <f t="shared" si="3"/>
        <v>1.1390342863655456E-2</v>
      </c>
      <c r="H105" s="80"/>
    </row>
    <row r="106" spans="1:8" x14ac:dyDescent="0.25">
      <c r="A106" s="125" t="s">
        <v>494</v>
      </c>
      <c r="B106" s="125" t="s">
        <v>452</v>
      </c>
      <c r="C106" s="8" t="s">
        <v>454</v>
      </c>
      <c r="D106" s="125" t="s">
        <v>493</v>
      </c>
      <c r="E106" s="5">
        <v>3700</v>
      </c>
      <c r="F106" s="6">
        <v>3938428</v>
      </c>
      <c r="G106" s="7">
        <f t="shared" si="3"/>
        <v>1.2542257604790134E-3</v>
      </c>
      <c r="H106" s="80"/>
    </row>
    <row r="107" spans="1:8" x14ac:dyDescent="0.25">
      <c r="A107" s="107" t="s">
        <v>515</v>
      </c>
      <c r="B107" s="107" t="s">
        <v>116</v>
      </c>
      <c r="C107" s="132" t="s">
        <v>117</v>
      </c>
      <c r="D107" s="107" t="s">
        <v>514</v>
      </c>
      <c r="E107" s="5">
        <v>20955</v>
      </c>
      <c r="F107" s="6">
        <v>21957068.100000001</v>
      </c>
      <c r="G107" s="7">
        <f t="shared" si="3"/>
        <v>6.9924143428829952E-3</v>
      </c>
      <c r="H107" s="80"/>
    </row>
    <row r="108" spans="1:8" ht="30" x14ac:dyDescent="0.25">
      <c r="A108" s="107" t="s">
        <v>490</v>
      </c>
      <c r="B108" s="107" t="s">
        <v>96</v>
      </c>
      <c r="C108" s="130" t="s">
        <v>97</v>
      </c>
      <c r="D108" s="107" t="s">
        <v>489</v>
      </c>
      <c r="E108" s="5">
        <v>12000</v>
      </c>
      <c r="F108" s="6">
        <v>13470360</v>
      </c>
      <c r="G108" s="7">
        <f t="shared" si="3"/>
        <v>4.2897502543974607E-3</v>
      </c>
      <c r="H108" s="80"/>
    </row>
    <row r="109" spans="1:8" ht="30" x14ac:dyDescent="0.25">
      <c r="A109" s="130" t="s">
        <v>520</v>
      </c>
      <c r="B109" s="130" t="s">
        <v>229</v>
      </c>
      <c r="C109" s="130" t="s">
        <v>138</v>
      </c>
      <c r="D109" s="130" t="s">
        <v>519</v>
      </c>
      <c r="E109" s="5">
        <v>5000</v>
      </c>
      <c r="F109" s="6">
        <v>5243900</v>
      </c>
      <c r="G109" s="7">
        <f t="shared" si="3"/>
        <v>1.6699643780147557E-3</v>
      </c>
      <c r="H109" s="80"/>
    </row>
    <row r="110" spans="1:8" ht="30" x14ac:dyDescent="0.25">
      <c r="A110" s="123" t="s">
        <v>533</v>
      </c>
      <c r="B110" s="123" t="s">
        <v>96</v>
      </c>
      <c r="C110" s="127" t="s">
        <v>97</v>
      </c>
      <c r="D110" s="123" t="s">
        <v>532</v>
      </c>
      <c r="E110" s="5">
        <v>5487</v>
      </c>
      <c r="F110" s="6">
        <v>6119321.8799999999</v>
      </c>
      <c r="G110" s="7">
        <f t="shared" si="3"/>
        <v>1.9487498917230089E-3</v>
      </c>
      <c r="H110" s="80"/>
    </row>
    <row r="111" spans="1:8" x14ac:dyDescent="0.25">
      <c r="A111" s="120" t="s">
        <v>531</v>
      </c>
      <c r="B111" s="120" t="s">
        <v>116</v>
      </c>
      <c r="C111" s="127" t="s">
        <v>117</v>
      </c>
      <c r="D111" s="120" t="s">
        <v>530</v>
      </c>
      <c r="E111" s="5">
        <v>11365</v>
      </c>
      <c r="F111" s="6">
        <v>11745159.25</v>
      </c>
      <c r="G111" s="7">
        <f t="shared" si="3"/>
        <v>3.740345460746869E-3</v>
      </c>
      <c r="H111" s="80"/>
    </row>
    <row r="112" spans="1:8" ht="30" x14ac:dyDescent="0.25">
      <c r="A112" s="130" t="s">
        <v>527</v>
      </c>
      <c r="B112" s="130" t="s">
        <v>528</v>
      </c>
      <c r="C112" s="8" t="s">
        <v>529</v>
      </c>
      <c r="D112" s="130" t="s">
        <v>526</v>
      </c>
      <c r="E112" s="5">
        <v>2053</v>
      </c>
      <c r="F112" s="6">
        <v>2112475.41</v>
      </c>
      <c r="G112" s="7">
        <f t="shared" si="3"/>
        <v>6.7273568987435235E-4</v>
      </c>
      <c r="H112" s="80"/>
    </row>
    <row r="113" spans="1:8" ht="30" x14ac:dyDescent="0.25">
      <c r="A113" s="107" t="s">
        <v>518</v>
      </c>
      <c r="B113" s="107" t="s">
        <v>96</v>
      </c>
      <c r="C113" s="132" t="s">
        <v>97</v>
      </c>
      <c r="D113" s="107" t="s">
        <v>517</v>
      </c>
      <c r="E113" s="5">
        <v>11500</v>
      </c>
      <c r="F113" s="6">
        <v>12420000</v>
      </c>
      <c r="G113" s="7">
        <f t="shared" si="3"/>
        <v>3.9552542144097461E-3</v>
      </c>
      <c r="H113" s="80"/>
    </row>
    <row r="114" spans="1:8" x14ac:dyDescent="0.25">
      <c r="A114" s="125" t="s">
        <v>549</v>
      </c>
      <c r="B114" s="125" t="s">
        <v>144</v>
      </c>
      <c r="C114" s="125" t="s">
        <v>145</v>
      </c>
      <c r="D114" s="125" t="s">
        <v>548</v>
      </c>
      <c r="E114" s="5">
        <v>3875</v>
      </c>
      <c r="F114" s="6">
        <v>3943045</v>
      </c>
      <c r="G114" s="7">
        <f t="shared" si="3"/>
        <v>1.2556960832413267E-3</v>
      </c>
      <c r="H114" s="80"/>
    </row>
    <row r="115" spans="1:8" ht="30" x14ac:dyDescent="0.25">
      <c r="A115" s="107" t="s">
        <v>547</v>
      </c>
      <c r="B115" s="107" t="s">
        <v>528</v>
      </c>
      <c r="C115" s="8" t="s">
        <v>529</v>
      </c>
      <c r="D115" s="107" t="s">
        <v>546</v>
      </c>
      <c r="E115" s="5">
        <v>7700</v>
      </c>
      <c r="F115" s="6">
        <v>8400007</v>
      </c>
      <c r="G115" s="7">
        <f t="shared" si="3"/>
        <v>2.6750533887134756E-3</v>
      </c>
      <c r="H115" s="80"/>
    </row>
    <row r="116" spans="1:8" x14ac:dyDescent="0.25">
      <c r="A116" s="123" t="s">
        <v>542</v>
      </c>
      <c r="B116" s="123" t="s">
        <v>125</v>
      </c>
      <c r="C116" s="132" t="s">
        <v>126</v>
      </c>
      <c r="D116" s="123" t="s">
        <v>541</v>
      </c>
      <c r="E116" s="5">
        <v>10000</v>
      </c>
      <c r="F116" s="6">
        <v>10493000</v>
      </c>
      <c r="G116" s="7">
        <f t="shared" si="3"/>
        <v>3.3415847400806334E-3</v>
      </c>
      <c r="H116" s="80"/>
    </row>
    <row r="117" spans="1:8" ht="30" x14ac:dyDescent="0.25">
      <c r="A117" s="107" t="s">
        <v>544</v>
      </c>
      <c r="B117" s="107" t="s">
        <v>96</v>
      </c>
      <c r="C117" s="123" t="s">
        <v>97</v>
      </c>
      <c r="D117" s="107" t="s">
        <v>543</v>
      </c>
      <c r="E117" s="5">
        <v>17000</v>
      </c>
      <c r="F117" s="6">
        <v>18288090</v>
      </c>
      <c r="G117" s="7">
        <f t="shared" si="3"/>
        <v>5.8239971856686576E-3</v>
      </c>
      <c r="H117" s="80"/>
    </row>
    <row r="118" spans="1:8" x14ac:dyDescent="0.25">
      <c r="A118" s="107" t="s">
        <v>564</v>
      </c>
      <c r="B118" s="107" t="s">
        <v>112</v>
      </c>
      <c r="C118" s="123" t="s">
        <v>113</v>
      </c>
      <c r="D118" s="107" t="s">
        <v>563</v>
      </c>
      <c r="E118" s="5">
        <v>2950</v>
      </c>
      <c r="F118" s="6">
        <v>3016817.5</v>
      </c>
      <c r="G118" s="7">
        <f t="shared" si="3"/>
        <v>9.6073108945089161E-4</v>
      </c>
      <c r="H118" s="80"/>
    </row>
    <row r="119" spans="1:8" ht="30" x14ac:dyDescent="0.25">
      <c r="A119" s="107" t="s">
        <v>556</v>
      </c>
      <c r="B119" s="107" t="s">
        <v>127</v>
      </c>
      <c r="C119" s="8" t="s">
        <v>128</v>
      </c>
      <c r="D119" s="107" t="s">
        <v>555</v>
      </c>
      <c r="E119" s="5">
        <v>11478</v>
      </c>
      <c r="F119" s="6">
        <v>12239335.74</v>
      </c>
      <c r="G119" s="7">
        <f t="shared" si="3"/>
        <v>3.8977201503390363E-3</v>
      </c>
      <c r="H119" s="80"/>
    </row>
    <row r="120" spans="1:8" x14ac:dyDescent="0.25">
      <c r="A120" s="107" t="s">
        <v>558</v>
      </c>
      <c r="B120" s="107" t="s">
        <v>116</v>
      </c>
      <c r="C120" s="132" t="s">
        <v>117</v>
      </c>
      <c r="D120" s="107" t="s">
        <v>557</v>
      </c>
      <c r="E120" s="5">
        <v>15000</v>
      </c>
      <c r="F120" s="6">
        <v>15594600</v>
      </c>
      <c r="G120" s="7">
        <f t="shared" si="3"/>
        <v>4.9662324776195031E-3</v>
      </c>
      <c r="H120" s="80"/>
    </row>
    <row r="121" spans="1:8" x14ac:dyDescent="0.25">
      <c r="A121" s="107" t="s">
        <v>574</v>
      </c>
      <c r="B121" s="107" t="s">
        <v>125</v>
      </c>
      <c r="C121" s="125" t="s">
        <v>126</v>
      </c>
      <c r="D121" s="107" t="s">
        <v>573</v>
      </c>
      <c r="E121" s="5">
        <v>2200</v>
      </c>
      <c r="F121" s="6">
        <v>2302850</v>
      </c>
      <c r="G121" s="7">
        <f t="shared" si="3"/>
        <v>7.3336209079335611E-4</v>
      </c>
      <c r="H121" s="80"/>
    </row>
    <row r="122" spans="1:8" ht="30" x14ac:dyDescent="0.25">
      <c r="A122" s="125" t="s">
        <v>581</v>
      </c>
      <c r="B122" s="125" t="s">
        <v>428</v>
      </c>
      <c r="C122" s="8" t="s">
        <v>136</v>
      </c>
      <c r="D122" s="125" t="s">
        <v>566</v>
      </c>
      <c r="E122" s="5">
        <v>30000</v>
      </c>
      <c r="F122" s="6">
        <v>30696300</v>
      </c>
      <c r="G122" s="7">
        <f t="shared" si="3"/>
        <v>9.7754967747009577E-3</v>
      </c>
      <c r="H122" s="80"/>
    </row>
    <row r="123" spans="1:8" ht="30" x14ac:dyDescent="0.25">
      <c r="A123" s="107" t="s">
        <v>569</v>
      </c>
      <c r="B123" s="107" t="s">
        <v>96</v>
      </c>
      <c r="C123" s="132" t="s">
        <v>97</v>
      </c>
      <c r="D123" s="107" t="s">
        <v>568</v>
      </c>
      <c r="E123" s="5">
        <v>26394</v>
      </c>
      <c r="F123" s="6">
        <v>27439994.219999999</v>
      </c>
      <c r="G123" s="7">
        <f t="shared" si="3"/>
        <v>8.7384986136903441E-3</v>
      </c>
      <c r="H123" s="80"/>
    </row>
    <row r="124" spans="1:8" x14ac:dyDescent="0.25">
      <c r="A124" s="120" t="s">
        <v>576</v>
      </c>
      <c r="B124" s="120" t="s">
        <v>102</v>
      </c>
      <c r="C124" s="120" t="s">
        <v>103</v>
      </c>
      <c r="D124" s="120" t="s">
        <v>575</v>
      </c>
      <c r="E124" s="5">
        <v>4000</v>
      </c>
      <c r="F124" s="6">
        <v>4086720</v>
      </c>
      <c r="G124" s="7">
        <f t="shared" si="3"/>
        <v>1.3014506041153461E-3</v>
      </c>
      <c r="H124" s="80"/>
    </row>
    <row r="125" spans="1:8" x14ac:dyDescent="0.25">
      <c r="A125" s="114" t="s">
        <v>578</v>
      </c>
      <c r="B125" s="114" t="s">
        <v>259</v>
      </c>
      <c r="C125" s="8" t="s">
        <v>260</v>
      </c>
      <c r="D125" s="114" t="s">
        <v>577</v>
      </c>
      <c r="E125" s="5">
        <v>6000</v>
      </c>
      <c r="F125" s="6">
        <v>6121260</v>
      </c>
      <c r="G125" s="7">
        <f t="shared" si="3"/>
        <v>1.9493671024555395E-3</v>
      </c>
      <c r="H125" s="80"/>
    </row>
    <row r="126" spans="1:8" x14ac:dyDescent="0.25">
      <c r="A126" s="107" t="s">
        <v>670</v>
      </c>
      <c r="B126" s="107" t="s">
        <v>81</v>
      </c>
      <c r="C126" s="132" t="s">
        <v>82</v>
      </c>
      <c r="D126" s="107" t="s">
        <v>669</v>
      </c>
      <c r="E126" s="5">
        <v>35150</v>
      </c>
      <c r="F126" s="6">
        <v>31727444.5</v>
      </c>
      <c r="G126" s="7">
        <f t="shared" si="3"/>
        <v>1.0103873475932071E-2</v>
      </c>
      <c r="H126" s="80"/>
    </row>
    <row r="127" spans="1:8" x14ac:dyDescent="0.25">
      <c r="A127" s="107" t="s">
        <v>609</v>
      </c>
      <c r="B127" s="107" t="s">
        <v>484</v>
      </c>
      <c r="C127" s="8" t="s">
        <v>485</v>
      </c>
      <c r="D127" s="107" t="s">
        <v>608</v>
      </c>
      <c r="E127" s="5">
        <v>8600</v>
      </c>
      <c r="F127" s="6">
        <v>8694514</v>
      </c>
      <c r="G127" s="7">
        <f t="shared" si="3"/>
        <v>2.7688416377411062E-3</v>
      </c>
      <c r="H127" s="80"/>
    </row>
    <row r="128" spans="1:8" ht="30" x14ac:dyDescent="0.25">
      <c r="A128" s="107" t="s">
        <v>603</v>
      </c>
      <c r="B128" s="107" t="s">
        <v>528</v>
      </c>
      <c r="C128" s="8" t="s">
        <v>529</v>
      </c>
      <c r="D128" s="107" t="s">
        <v>589</v>
      </c>
      <c r="E128" s="5">
        <v>19592</v>
      </c>
      <c r="F128" s="6">
        <v>19449958</v>
      </c>
      <c r="G128" s="7">
        <f t="shared" si="3"/>
        <v>6.1940038928818483E-3</v>
      </c>
      <c r="H128" s="80"/>
    </row>
    <row r="129" spans="1:8" x14ac:dyDescent="0.25">
      <c r="A129" s="107" t="s">
        <v>593</v>
      </c>
      <c r="B129" s="107" t="s">
        <v>604</v>
      </c>
      <c r="C129" s="130" t="s">
        <v>605</v>
      </c>
      <c r="D129" s="107" t="s">
        <v>591</v>
      </c>
      <c r="E129" s="5">
        <v>14820</v>
      </c>
      <c r="F129" s="6">
        <v>15158933.4</v>
      </c>
      <c r="G129" s="7">
        <f t="shared" si="3"/>
        <v>4.8274907581567364E-3</v>
      </c>
      <c r="H129" s="80"/>
    </row>
    <row r="130" spans="1:8" ht="30" x14ac:dyDescent="0.25">
      <c r="A130" s="132" t="s">
        <v>658</v>
      </c>
      <c r="B130" s="132" t="s">
        <v>96</v>
      </c>
      <c r="C130" s="132" t="s">
        <v>97</v>
      </c>
      <c r="D130" s="132" t="s">
        <v>657</v>
      </c>
      <c r="E130" s="5">
        <v>5884</v>
      </c>
      <c r="F130" s="6">
        <v>5835515.8399999999</v>
      </c>
      <c r="G130" s="7">
        <f t="shared" si="3"/>
        <v>1.858369454059165E-3</v>
      </c>
      <c r="H130" s="80"/>
    </row>
    <row r="131" spans="1:8" x14ac:dyDescent="0.25">
      <c r="A131" s="107" t="s">
        <v>629</v>
      </c>
      <c r="B131" s="107" t="s">
        <v>255</v>
      </c>
      <c r="C131" s="8" t="s">
        <v>257</v>
      </c>
      <c r="D131" s="107" t="s">
        <v>628</v>
      </c>
      <c r="E131" s="5">
        <v>26700</v>
      </c>
      <c r="F131" s="6">
        <v>26581986</v>
      </c>
      <c r="G131" s="7">
        <f t="shared" si="3"/>
        <v>8.4652586275266398E-3</v>
      </c>
      <c r="H131" s="80"/>
    </row>
    <row r="132" spans="1:8" ht="30" x14ac:dyDescent="0.25">
      <c r="A132" s="107" t="s">
        <v>640</v>
      </c>
      <c r="B132" s="107" t="s">
        <v>127</v>
      </c>
      <c r="C132" s="132" t="s">
        <v>128</v>
      </c>
      <c r="D132" s="107" t="s">
        <v>639</v>
      </c>
      <c r="E132" s="5">
        <v>17596</v>
      </c>
      <c r="F132" s="6">
        <v>17415992.920000002</v>
      </c>
      <c r="G132" s="7">
        <f t="shared" si="3"/>
        <v>5.5462704826860151E-3</v>
      </c>
      <c r="H132" s="80"/>
    </row>
    <row r="133" spans="1:8" ht="30" x14ac:dyDescent="0.25">
      <c r="A133" s="107" t="s">
        <v>625</v>
      </c>
      <c r="B133" s="107" t="s">
        <v>626</v>
      </c>
      <c r="C133" s="8" t="s">
        <v>627</v>
      </c>
      <c r="D133" s="107" t="s">
        <v>624</v>
      </c>
      <c r="E133" s="32">
        <v>40000</v>
      </c>
      <c r="F133" s="6">
        <v>39196000</v>
      </c>
      <c r="G133" s="7">
        <f t="shared" ref="G133:G164" si="4">F133/$F$275</f>
        <v>1.2482298243800677E-2</v>
      </c>
      <c r="H133" s="80"/>
    </row>
    <row r="134" spans="1:8" x14ac:dyDescent="0.25">
      <c r="A134" s="107" t="s">
        <v>659</v>
      </c>
      <c r="B134" s="107" t="s">
        <v>661</v>
      </c>
      <c r="C134" s="8" t="s">
        <v>662</v>
      </c>
      <c r="D134" s="107" t="s">
        <v>660</v>
      </c>
      <c r="E134" s="5">
        <v>32298</v>
      </c>
      <c r="F134" s="6">
        <v>32575439.82</v>
      </c>
      <c r="G134" s="7">
        <f t="shared" si="4"/>
        <v>1.0373924769267798E-2</v>
      </c>
      <c r="H134" s="80"/>
    </row>
    <row r="135" spans="1:8" x14ac:dyDescent="0.25">
      <c r="A135" s="117" t="s">
        <v>655</v>
      </c>
      <c r="B135" s="117" t="s">
        <v>654</v>
      </c>
      <c r="C135" s="8" t="s">
        <v>656</v>
      </c>
      <c r="D135" s="117" t="s">
        <v>653</v>
      </c>
      <c r="E135" s="32">
        <v>40000</v>
      </c>
      <c r="F135" s="6">
        <v>40092400</v>
      </c>
      <c r="G135" s="7">
        <f t="shared" si="4"/>
        <v>1.2767764417536336E-2</v>
      </c>
      <c r="H135" s="80"/>
    </row>
    <row r="136" spans="1:8" ht="33.75" customHeight="1" x14ac:dyDescent="0.25">
      <c r="A136" s="107" t="s">
        <v>672</v>
      </c>
      <c r="B136" s="107" t="s">
        <v>604</v>
      </c>
      <c r="C136" s="132" t="s">
        <v>605</v>
      </c>
      <c r="D136" s="107" t="s">
        <v>671</v>
      </c>
      <c r="E136" s="5">
        <v>12000</v>
      </c>
      <c r="F136" s="6">
        <v>12075840</v>
      </c>
      <c r="G136" s="7">
        <f t="shared" si="4"/>
        <v>3.8456535469032034E-3</v>
      </c>
      <c r="H136" s="80"/>
    </row>
    <row r="137" spans="1:8" ht="16.5" customHeight="1" x14ac:dyDescent="0.25">
      <c r="A137" s="107" t="s">
        <v>148</v>
      </c>
      <c r="B137" s="107"/>
      <c r="C137" s="107"/>
      <c r="D137" s="107"/>
      <c r="E137" s="5"/>
      <c r="F137" s="6">
        <f>SUM(F5:F136)</f>
        <v>2377241429.0800004</v>
      </c>
      <c r="G137" s="7">
        <f t="shared" si="4"/>
        <v>0.75705267158116896</v>
      </c>
      <c r="H137" s="80"/>
    </row>
    <row r="138" spans="1:8" ht="16.5" customHeight="1" x14ac:dyDescent="0.25">
      <c r="A138" s="10"/>
      <c r="B138" s="10"/>
      <c r="C138" s="10"/>
      <c r="D138" s="10"/>
      <c r="E138" s="11"/>
      <c r="F138" s="12"/>
      <c r="G138" s="13"/>
      <c r="H138" s="80"/>
    </row>
    <row r="139" spans="1:8" ht="16.5" customHeight="1" x14ac:dyDescent="0.25">
      <c r="A139" s="14" t="s">
        <v>198</v>
      </c>
      <c r="B139" s="10"/>
      <c r="C139" s="10"/>
      <c r="D139" s="10"/>
      <c r="E139" s="11"/>
      <c r="F139" s="12"/>
      <c r="G139" s="13"/>
      <c r="H139" s="80"/>
    </row>
    <row r="140" spans="1:8" ht="45" x14ac:dyDescent="0.25">
      <c r="A140" s="107" t="s">
        <v>0</v>
      </c>
      <c r="B140" s="107" t="s">
        <v>20</v>
      </c>
      <c r="C140" s="107" t="s">
        <v>1</v>
      </c>
      <c r="D140" s="107" t="s">
        <v>22</v>
      </c>
      <c r="E140" s="107" t="s">
        <v>10</v>
      </c>
      <c r="F140" s="107" t="s">
        <v>6</v>
      </c>
      <c r="G140" s="107" t="s">
        <v>196</v>
      </c>
      <c r="H140" s="80"/>
    </row>
    <row r="141" spans="1:8" x14ac:dyDescent="0.25">
      <c r="A141" s="127" t="s">
        <v>633</v>
      </c>
      <c r="B141" s="127" t="s">
        <v>630</v>
      </c>
      <c r="C141" s="8" t="s">
        <v>631</v>
      </c>
      <c r="D141" s="8" t="s">
        <v>632</v>
      </c>
      <c r="E141" s="5">
        <v>19120</v>
      </c>
      <c r="F141" s="6">
        <v>2220023.2000000002</v>
      </c>
      <c r="G141" s="7">
        <f t="shared" ref="G141:G151" si="5">F141/$F$275</f>
        <v>7.0698519467692522E-4</v>
      </c>
      <c r="H141" s="80"/>
    </row>
    <row r="142" spans="1:8" x14ac:dyDescent="0.25">
      <c r="A142" s="132" t="s">
        <v>178</v>
      </c>
      <c r="B142" s="132" t="s">
        <v>116</v>
      </c>
      <c r="C142" s="132" t="s">
        <v>117</v>
      </c>
      <c r="D142" s="132" t="s">
        <v>76</v>
      </c>
      <c r="E142" s="5">
        <v>44500</v>
      </c>
      <c r="F142" s="6">
        <v>9011250</v>
      </c>
      <c r="G142" s="7">
        <f t="shared" si="5"/>
        <v>2.8697089001288104E-3</v>
      </c>
      <c r="H142" s="80"/>
    </row>
    <row r="143" spans="1:8" ht="30" x14ac:dyDescent="0.25">
      <c r="A143" s="127" t="s">
        <v>177</v>
      </c>
      <c r="B143" s="127" t="s">
        <v>141</v>
      </c>
      <c r="C143" s="127" t="s">
        <v>142</v>
      </c>
      <c r="D143" s="127" t="s">
        <v>75</v>
      </c>
      <c r="E143" s="5">
        <v>3627</v>
      </c>
      <c r="F143" s="6">
        <v>19741761</v>
      </c>
      <c r="G143" s="7">
        <f t="shared" si="5"/>
        <v>6.2869310302028957E-3</v>
      </c>
      <c r="H143" s="80"/>
    </row>
    <row r="144" spans="1:8" x14ac:dyDescent="0.25">
      <c r="A144" s="107" t="s">
        <v>182</v>
      </c>
      <c r="B144" s="107" t="s">
        <v>139</v>
      </c>
      <c r="C144" s="107" t="s">
        <v>140</v>
      </c>
      <c r="D144" s="107" t="s">
        <v>79</v>
      </c>
      <c r="E144" s="5">
        <v>177586</v>
      </c>
      <c r="F144" s="6">
        <v>51819594.799999997</v>
      </c>
      <c r="G144" s="7">
        <f t="shared" si="5"/>
        <v>1.650238894699721E-2</v>
      </c>
      <c r="H144" s="80"/>
    </row>
    <row r="145" spans="1:8" ht="30" x14ac:dyDescent="0.25">
      <c r="A145" s="107" t="s">
        <v>181</v>
      </c>
      <c r="B145" s="107" t="s">
        <v>133</v>
      </c>
      <c r="C145" s="107" t="s">
        <v>134</v>
      </c>
      <c r="D145" s="107" t="s">
        <v>80</v>
      </c>
      <c r="E145" s="5">
        <v>4200</v>
      </c>
      <c r="F145" s="6">
        <v>2232300</v>
      </c>
      <c r="G145" s="7">
        <f t="shared" si="5"/>
        <v>7.1089484563823478E-4</v>
      </c>
      <c r="H145" s="80"/>
    </row>
    <row r="146" spans="1:8" ht="32.25" customHeight="1" x14ac:dyDescent="0.25">
      <c r="A146" s="107" t="s">
        <v>246</v>
      </c>
      <c r="B146" s="107" t="s">
        <v>129</v>
      </c>
      <c r="C146" s="107" t="s">
        <v>130</v>
      </c>
      <c r="D146" s="107" t="s">
        <v>245</v>
      </c>
      <c r="E146" s="5">
        <v>1000</v>
      </c>
      <c r="F146" s="6">
        <v>852200</v>
      </c>
      <c r="G146" s="7">
        <f t="shared" si="5"/>
        <v>2.7139030930112604E-4</v>
      </c>
      <c r="H146" s="80"/>
    </row>
    <row r="147" spans="1:8" x14ac:dyDescent="0.25">
      <c r="A147" s="125" t="s">
        <v>611</v>
      </c>
      <c r="B147" s="125" t="s">
        <v>610</v>
      </c>
      <c r="C147" s="125" t="s">
        <v>612</v>
      </c>
      <c r="D147" s="125" t="s">
        <v>77</v>
      </c>
      <c r="E147" s="5">
        <v>897</v>
      </c>
      <c r="F147" s="6">
        <v>935571</v>
      </c>
      <c r="G147" s="7">
        <f t="shared" si="5"/>
        <v>2.9794051051767637E-4</v>
      </c>
      <c r="H147" s="80"/>
    </row>
    <row r="148" spans="1:8" ht="30" x14ac:dyDescent="0.25">
      <c r="A148" s="125" t="s">
        <v>179</v>
      </c>
      <c r="B148" s="125" t="s">
        <v>121</v>
      </c>
      <c r="C148" s="125" t="s">
        <v>122</v>
      </c>
      <c r="D148" s="125" t="s">
        <v>78</v>
      </c>
      <c r="E148" s="5">
        <v>8156</v>
      </c>
      <c r="F148" s="6">
        <v>3117223.2</v>
      </c>
      <c r="G148" s="7">
        <f t="shared" si="5"/>
        <v>9.9270613518968073E-4</v>
      </c>
    </row>
    <row r="149" spans="1:8" ht="31.5" customHeight="1" x14ac:dyDescent="0.25">
      <c r="A149" s="123" t="s">
        <v>674</v>
      </c>
      <c r="B149" s="123" t="s">
        <v>680</v>
      </c>
      <c r="C149" s="8" t="s">
        <v>675</v>
      </c>
      <c r="D149" s="123" t="s">
        <v>673</v>
      </c>
      <c r="E149" s="5">
        <v>13880</v>
      </c>
      <c r="F149" s="6">
        <v>943840</v>
      </c>
      <c r="G149" s="7">
        <f t="shared" si="5"/>
        <v>3.0057384361743112E-4</v>
      </c>
      <c r="H149" s="80"/>
    </row>
    <row r="150" spans="1:8" ht="30" x14ac:dyDescent="0.25">
      <c r="A150" s="107" t="s">
        <v>636</v>
      </c>
      <c r="B150" s="107" t="s">
        <v>641</v>
      </c>
      <c r="C150" s="8" t="s">
        <v>635</v>
      </c>
      <c r="D150" s="8" t="s">
        <v>634</v>
      </c>
      <c r="E150" s="5">
        <v>27400</v>
      </c>
      <c r="F150" s="6">
        <v>4418524</v>
      </c>
      <c r="G150" s="7">
        <f t="shared" si="5"/>
        <v>1.4071163987496465E-3</v>
      </c>
      <c r="H150" s="80"/>
    </row>
    <row r="151" spans="1:8" ht="16.5" customHeight="1" x14ac:dyDescent="0.25">
      <c r="A151" s="107" t="s">
        <v>148</v>
      </c>
      <c r="B151" s="107"/>
      <c r="C151" s="107"/>
      <c r="D151" s="107"/>
      <c r="E151" s="5"/>
      <c r="F151" s="6">
        <f>SUM(F141:F150)</f>
        <v>95292287.200000003</v>
      </c>
      <c r="G151" s="7">
        <f t="shared" si="5"/>
        <v>3.0346636115019639E-2</v>
      </c>
    </row>
    <row r="153" spans="1:8" x14ac:dyDescent="0.25">
      <c r="A153" s="3" t="s">
        <v>199</v>
      </c>
    </row>
    <row r="154" spans="1:8" ht="45" customHeight="1" x14ac:dyDescent="0.25">
      <c r="A154" s="107" t="s">
        <v>3</v>
      </c>
      <c r="B154" s="107" t="s">
        <v>1</v>
      </c>
      <c r="C154" s="107" t="s">
        <v>207</v>
      </c>
      <c r="D154" s="107" t="s">
        <v>7</v>
      </c>
      <c r="E154" s="107" t="s">
        <v>5</v>
      </c>
      <c r="F154" s="107" t="s">
        <v>12</v>
      </c>
      <c r="G154" s="107" t="s">
        <v>196</v>
      </c>
      <c r="H154" s="36"/>
    </row>
    <row r="155" spans="1:8" x14ac:dyDescent="0.25">
      <c r="A155" s="131" t="s">
        <v>150</v>
      </c>
      <c r="B155" s="9">
        <v>1027700167110</v>
      </c>
      <c r="C155" s="8" t="s">
        <v>664</v>
      </c>
      <c r="D155" s="84">
        <v>46034</v>
      </c>
      <c r="E155" s="5">
        <v>8000000</v>
      </c>
      <c r="F155" s="6">
        <v>8125621.0199999996</v>
      </c>
      <c r="G155" s="48">
        <f t="shared" ref="G155:G156" si="6">F155/$F$275</f>
        <v>2.5876728489574409E-3</v>
      </c>
      <c r="H155" s="36"/>
    </row>
    <row r="156" spans="1:8" x14ac:dyDescent="0.25">
      <c r="A156" s="131" t="s">
        <v>150</v>
      </c>
      <c r="B156" s="9">
        <v>1027700167110</v>
      </c>
      <c r="C156" s="8" t="s">
        <v>665</v>
      </c>
      <c r="D156" s="84">
        <v>46016</v>
      </c>
      <c r="E156" s="5">
        <v>38000000</v>
      </c>
      <c r="F156" s="6">
        <v>38602104.009999998</v>
      </c>
      <c r="G156" s="48">
        <f t="shared" si="6"/>
        <v>1.2293167034672774E-2</v>
      </c>
      <c r="H156" s="36"/>
    </row>
    <row r="157" spans="1:8" ht="16.5" customHeight="1" x14ac:dyDescent="0.25">
      <c r="A157" s="125" t="s">
        <v>361</v>
      </c>
      <c r="B157" s="9">
        <v>1027739609391</v>
      </c>
      <c r="C157" s="8" t="s">
        <v>613</v>
      </c>
      <c r="D157" s="46">
        <v>45972</v>
      </c>
      <c r="E157" s="2">
        <v>16000000</v>
      </c>
      <c r="F157" s="47">
        <v>16905375.739999998</v>
      </c>
      <c r="G157" s="48">
        <f t="shared" ref="G157:G167" si="7">F157/$F$275</f>
        <v>5.3836601160881861E-3</v>
      </c>
      <c r="H157" s="36"/>
    </row>
    <row r="158" spans="1:8" ht="16.5" customHeight="1" x14ac:dyDescent="0.25">
      <c r="A158" s="132" t="s">
        <v>150</v>
      </c>
      <c r="B158" s="9">
        <v>1027700167110</v>
      </c>
      <c r="C158" s="45" t="s">
        <v>681</v>
      </c>
      <c r="D158" s="46">
        <v>46064</v>
      </c>
      <c r="E158" s="2">
        <v>8000000</v>
      </c>
      <c r="F158" s="47">
        <v>8012146.9400000004</v>
      </c>
      <c r="G158" s="48">
        <f t="shared" si="7"/>
        <v>2.5515360669005759E-3</v>
      </c>
      <c r="H158" s="36"/>
    </row>
    <row r="159" spans="1:8" ht="16.5" customHeight="1" x14ac:dyDescent="0.25">
      <c r="A159" s="114" t="s">
        <v>584</v>
      </c>
      <c r="B159" s="9">
        <v>1144400000425</v>
      </c>
      <c r="C159" s="45" t="s">
        <v>582</v>
      </c>
      <c r="D159" s="46">
        <v>45972</v>
      </c>
      <c r="E159" s="2">
        <v>3100000</v>
      </c>
      <c r="F159" s="47">
        <v>3327457.31</v>
      </c>
      <c r="G159" s="48">
        <f t="shared" si="7"/>
        <v>1.0596569684900175E-3</v>
      </c>
      <c r="H159" s="36"/>
    </row>
    <row r="160" spans="1:8" ht="16.5" customHeight="1" x14ac:dyDescent="0.25">
      <c r="A160" s="123" t="s">
        <v>361</v>
      </c>
      <c r="B160" s="9">
        <v>1027739609391</v>
      </c>
      <c r="C160" s="45" t="s">
        <v>583</v>
      </c>
      <c r="D160" s="46">
        <v>45987</v>
      </c>
      <c r="E160" s="2">
        <v>8000000</v>
      </c>
      <c r="F160" s="47">
        <v>8517533.8200000003</v>
      </c>
      <c r="G160" s="48">
        <f t="shared" si="7"/>
        <v>2.7124808001555995E-3</v>
      </c>
      <c r="H160" s="36"/>
    </row>
    <row r="161" spans="1:8" ht="16.5" customHeight="1" x14ac:dyDescent="0.25">
      <c r="A161" s="127" t="s">
        <v>150</v>
      </c>
      <c r="B161" s="9">
        <v>1027700167110</v>
      </c>
      <c r="C161" s="45" t="s">
        <v>642</v>
      </c>
      <c r="D161" s="46">
        <v>46002</v>
      </c>
      <c r="E161" s="2">
        <v>26000000</v>
      </c>
      <c r="F161" s="47">
        <v>26718786.02</v>
      </c>
      <c r="G161" s="48">
        <f t="shared" si="7"/>
        <v>8.5088237527791623E-3</v>
      </c>
      <c r="H161" s="36"/>
    </row>
    <row r="162" spans="1:8" ht="16.5" customHeight="1" x14ac:dyDescent="0.25">
      <c r="A162" s="131" t="s">
        <v>361</v>
      </c>
      <c r="B162" s="9">
        <v>1027739609391</v>
      </c>
      <c r="C162" s="45" t="s">
        <v>663</v>
      </c>
      <c r="D162" s="46">
        <v>45987</v>
      </c>
      <c r="E162" s="2">
        <v>3600000</v>
      </c>
      <c r="F162" s="47">
        <v>3676012.23</v>
      </c>
      <c r="G162" s="48">
        <f t="shared" si="7"/>
        <v>1.1706572355015515E-3</v>
      </c>
      <c r="H162" s="36"/>
    </row>
    <row r="163" spans="1:8" ht="16.5" customHeight="1" x14ac:dyDescent="0.25">
      <c r="A163" s="120" t="s">
        <v>361</v>
      </c>
      <c r="B163" s="9">
        <v>1027739609391</v>
      </c>
      <c r="C163" s="45" t="s">
        <v>565</v>
      </c>
      <c r="D163" s="46">
        <v>45972</v>
      </c>
      <c r="E163" s="2">
        <v>3000000</v>
      </c>
      <c r="F163" s="47">
        <v>3267009.64</v>
      </c>
      <c r="G163" s="48">
        <f t="shared" si="7"/>
        <v>1.0404068959039667E-3</v>
      </c>
      <c r="H163" s="36"/>
    </row>
    <row r="164" spans="1:8" ht="16.5" customHeight="1" x14ac:dyDescent="0.25">
      <c r="A164" s="132" t="s">
        <v>150</v>
      </c>
      <c r="B164" s="9">
        <v>1027700167110</v>
      </c>
      <c r="C164" s="45" t="s">
        <v>682</v>
      </c>
      <c r="D164" s="46">
        <v>46079</v>
      </c>
      <c r="E164" s="2">
        <v>14300000</v>
      </c>
      <c r="F164" s="47">
        <v>14321200.380000001</v>
      </c>
      <c r="G164" s="48">
        <f t="shared" si="7"/>
        <v>4.5607075811917438E-3</v>
      </c>
      <c r="H164" s="36"/>
    </row>
    <row r="165" spans="1:8" ht="16.5" customHeight="1" x14ac:dyDescent="0.25">
      <c r="A165" s="107" t="s">
        <v>362</v>
      </c>
      <c r="B165" s="9">
        <v>1027700132195</v>
      </c>
      <c r="C165" s="45" t="s">
        <v>516</v>
      </c>
      <c r="D165" s="46">
        <v>45709</v>
      </c>
      <c r="E165" s="2">
        <v>8100000</v>
      </c>
      <c r="F165" s="47">
        <v>9258215.7199999895</v>
      </c>
      <c r="G165" s="48">
        <f t="shared" si="7"/>
        <v>2.9483572258006858E-3</v>
      </c>
      <c r="H165" s="36"/>
    </row>
    <row r="166" spans="1:8" ht="16.5" customHeight="1" x14ac:dyDescent="0.25">
      <c r="A166" s="132" t="s">
        <v>150</v>
      </c>
      <c r="B166" s="9">
        <v>1027700167110</v>
      </c>
      <c r="C166" s="45" t="s">
        <v>683</v>
      </c>
      <c r="D166" s="46">
        <v>46048</v>
      </c>
      <c r="E166" s="2">
        <v>16300000</v>
      </c>
      <c r="F166" s="47">
        <v>16456727.449999999</v>
      </c>
      <c r="G166" s="48">
        <f t="shared" si="7"/>
        <v>5.2407842674722259E-3</v>
      </c>
      <c r="H166" s="35"/>
    </row>
    <row r="167" spans="1:8" ht="17.25" customHeight="1" x14ac:dyDescent="0.25">
      <c r="A167" s="107" t="s">
        <v>148</v>
      </c>
      <c r="B167" s="107"/>
      <c r="C167" s="107"/>
      <c r="D167" s="107"/>
      <c r="E167" s="5"/>
      <c r="F167" s="6">
        <f>SUM(F155:F166)</f>
        <v>157188190.27999997</v>
      </c>
      <c r="G167" s="7">
        <f t="shared" si="7"/>
        <v>5.0057910793913925E-2</v>
      </c>
    </row>
    <row r="169" spans="1:8" x14ac:dyDescent="0.25">
      <c r="A169" s="3" t="s">
        <v>200</v>
      </c>
    </row>
    <row r="170" spans="1:8" ht="58.5" customHeight="1" x14ac:dyDescent="0.25">
      <c r="A170" s="107" t="s">
        <v>11</v>
      </c>
      <c r="B170" s="107" t="s">
        <v>8</v>
      </c>
      <c r="C170" s="107" t="s">
        <v>9</v>
      </c>
      <c r="D170" s="107" t="s">
        <v>17</v>
      </c>
      <c r="E170" s="107" t="s">
        <v>10</v>
      </c>
      <c r="F170" s="107" t="s">
        <v>6</v>
      </c>
      <c r="G170" s="107" t="s">
        <v>196</v>
      </c>
    </row>
    <row r="171" spans="1:8" ht="45" hidden="1" customHeight="1" x14ac:dyDescent="0.25">
      <c r="A171" s="107"/>
      <c r="B171" s="107"/>
      <c r="C171" s="107"/>
      <c r="D171" s="107"/>
      <c r="E171" s="16"/>
      <c r="F171" s="6"/>
      <c r="G171" s="7">
        <f>F171/$F$275</f>
        <v>0</v>
      </c>
    </row>
    <row r="172" spans="1:8" ht="17.25" customHeight="1" x14ac:dyDescent="0.25">
      <c r="A172" s="107" t="s">
        <v>148</v>
      </c>
      <c r="B172" s="107"/>
      <c r="C172" s="107"/>
      <c r="D172" s="107"/>
      <c r="E172" s="5"/>
      <c r="F172" s="6"/>
      <c r="G172" s="7"/>
    </row>
    <row r="174" spans="1:8" x14ac:dyDescent="0.25">
      <c r="A174" s="3" t="s">
        <v>201</v>
      </c>
    </row>
    <row r="175" spans="1:8" ht="42.75" customHeight="1" x14ac:dyDescent="0.25">
      <c r="A175" s="107" t="s">
        <v>15</v>
      </c>
      <c r="B175" s="107" t="s">
        <v>14</v>
      </c>
      <c r="C175" s="107" t="s">
        <v>16</v>
      </c>
      <c r="D175" s="136" t="s">
        <v>13</v>
      </c>
      <c r="E175" s="137"/>
      <c r="F175" s="107" t="s">
        <v>6</v>
      </c>
      <c r="G175" s="107" t="s">
        <v>196</v>
      </c>
    </row>
    <row r="176" spans="1:8" ht="17.25" customHeight="1" x14ac:dyDescent="0.25">
      <c r="A176" s="107" t="s">
        <v>148</v>
      </c>
      <c r="B176" s="107"/>
      <c r="C176" s="107"/>
      <c r="D176" s="136"/>
      <c r="E176" s="137"/>
      <c r="F176" s="6"/>
      <c r="G176" s="7"/>
    </row>
    <row r="178" spans="1:23" x14ac:dyDescent="0.25">
      <c r="A178" s="3" t="s">
        <v>202</v>
      </c>
    </row>
    <row r="179" spans="1:23" ht="47.25" customHeight="1" x14ac:dyDescent="0.25">
      <c r="A179" s="107" t="s">
        <v>3</v>
      </c>
      <c r="B179" s="107" t="s">
        <v>1</v>
      </c>
      <c r="C179" s="107" t="s">
        <v>207</v>
      </c>
      <c r="D179" s="136" t="s">
        <v>4</v>
      </c>
      <c r="E179" s="137"/>
      <c r="F179" s="102" t="s">
        <v>18</v>
      </c>
      <c r="G179" s="107" t="s">
        <v>196</v>
      </c>
    </row>
    <row r="180" spans="1:23" x14ac:dyDescent="0.25">
      <c r="A180" s="107" t="s">
        <v>150</v>
      </c>
      <c r="B180" s="9">
        <v>1027700167110</v>
      </c>
      <c r="C180" s="19" t="s">
        <v>220</v>
      </c>
      <c r="D180" s="159" t="s">
        <v>149</v>
      </c>
      <c r="E180" s="159"/>
      <c r="F180" s="6">
        <v>153980.75</v>
      </c>
      <c r="G180" s="7">
        <f t="shared" ref="G180:G190" si="8">F180/$F$275</f>
        <v>4.9036474265336031E-5</v>
      </c>
      <c r="V180" s="36"/>
      <c r="W180" s="36"/>
    </row>
    <row r="181" spans="1:23" x14ac:dyDescent="0.25">
      <c r="A181" s="107" t="s">
        <v>150</v>
      </c>
      <c r="B181" s="9">
        <v>1027700167110</v>
      </c>
      <c r="C181" s="19" t="s">
        <v>221</v>
      </c>
      <c r="D181" s="159" t="s">
        <v>149</v>
      </c>
      <c r="E181" s="159"/>
      <c r="F181" s="6">
        <v>95270.71</v>
      </c>
      <c r="G181" s="7">
        <f t="shared" si="8"/>
        <v>3.0339764672891205E-5</v>
      </c>
      <c r="V181" s="36"/>
      <c r="W181" s="36"/>
    </row>
    <row r="182" spans="1:23" x14ac:dyDescent="0.25">
      <c r="A182" s="117" t="s">
        <v>150</v>
      </c>
      <c r="B182" s="9">
        <v>1027700167111</v>
      </c>
      <c r="C182" s="19" t="s">
        <v>552</v>
      </c>
      <c r="D182" s="159" t="s">
        <v>149</v>
      </c>
      <c r="E182" s="159"/>
      <c r="F182" s="6">
        <v>33873.68</v>
      </c>
      <c r="G182" s="7">
        <f t="shared" si="8"/>
        <v>1.0787360352461121E-5</v>
      </c>
      <c r="V182" s="36"/>
      <c r="W182" s="36"/>
    </row>
    <row r="183" spans="1:23" ht="30" x14ac:dyDescent="0.25">
      <c r="A183" s="107" t="s">
        <v>189</v>
      </c>
      <c r="B183" s="9">
        <v>1021600000124</v>
      </c>
      <c r="C183" s="19" t="s">
        <v>222</v>
      </c>
      <c r="D183" s="159" t="s">
        <v>149</v>
      </c>
      <c r="E183" s="159"/>
      <c r="F183" s="6">
        <v>54767.1</v>
      </c>
      <c r="G183" s="7">
        <f t="shared" si="8"/>
        <v>1.7441046947342994E-5</v>
      </c>
      <c r="V183" s="36"/>
      <c r="W183" s="36"/>
    </row>
    <row r="184" spans="1:23" ht="30" x14ac:dyDescent="0.25">
      <c r="A184" s="107" t="s">
        <v>189</v>
      </c>
      <c r="B184" s="9">
        <v>1021600000124</v>
      </c>
      <c r="C184" s="19" t="s">
        <v>223</v>
      </c>
      <c r="D184" s="159" t="s">
        <v>149</v>
      </c>
      <c r="E184" s="159"/>
      <c r="F184" s="6">
        <v>338805.93</v>
      </c>
      <c r="G184" s="7">
        <f t="shared" si="8"/>
        <v>1.0789561855873698E-4</v>
      </c>
      <c r="V184" s="36"/>
      <c r="W184" s="36"/>
    </row>
    <row r="185" spans="1:23" ht="30" x14ac:dyDescent="0.25">
      <c r="A185" s="107" t="s">
        <v>189</v>
      </c>
      <c r="B185" s="9">
        <v>1021600000124</v>
      </c>
      <c r="C185" s="19" t="s">
        <v>224</v>
      </c>
      <c r="D185" s="159" t="s">
        <v>149</v>
      </c>
      <c r="E185" s="159"/>
      <c r="F185" s="6">
        <v>1246002.32</v>
      </c>
      <c r="G185" s="7">
        <f t="shared" si="8"/>
        <v>3.967999941501064E-4</v>
      </c>
      <c r="V185" s="36"/>
      <c r="W185" s="36"/>
    </row>
    <row r="186" spans="1:23" ht="30" x14ac:dyDescent="0.25">
      <c r="A186" s="107" t="s">
        <v>189</v>
      </c>
      <c r="B186" s="9">
        <v>1021600000124</v>
      </c>
      <c r="C186" s="19" t="s">
        <v>395</v>
      </c>
      <c r="D186" s="159" t="s">
        <v>149</v>
      </c>
      <c r="E186" s="159"/>
      <c r="F186" s="6">
        <v>4325753.5599999996</v>
      </c>
      <c r="G186" s="7">
        <f t="shared" si="8"/>
        <v>1.3775728662389663E-3</v>
      </c>
      <c r="V186" s="36"/>
      <c r="W186" s="36"/>
    </row>
    <row r="187" spans="1:23" ht="30" x14ac:dyDescent="0.25">
      <c r="A187" s="107" t="s">
        <v>189</v>
      </c>
      <c r="B187" s="9">
        <v>1021600000124</v>
      </c>
      <c r="C187" s="53" t="s">
        <v>422</v>
      </c>
      <c r="D187" s="159" t="s">
        <v>149</v>
      </c>
      <c r="E187" s="159"/>
      <c r="F187" s="6">
        <v>260087.16</v>
      </c>
      <c r="G187" s="7">
        <f t="shared" si="8"/>
        <v>8.2826959396446208E-5</v>
      </c>
      <c r="V187" s="36"/>
      <c r="W187" s="36"/>
    </row>
    <row r="188" spans="1:23" x14ac:dyDescent="0.25">
      <c r="A188" s="107" t="s">
        <v>150</v>
      </c>
      <c r="B188" s="9">
        <v>1027700167110</v>
      </c>
      <c r="C188" s="53" t="s">
        <v>289</v>
      </c>
      <c r="D188" s="159" t="s">
        <v>149</v>
      </c>
      <c r="E188" s="159"/>
      <c r="F188" s="6">
        <v>317216.73</v>
      </c>
      <c r="G188" s="7">
        <f t="shared" si="8"/>
        <v>1.010203549286456E-4</v>
      </c>
      <c r="V188" s="36"/>
      <c r="W188" s="36"/>
    </row>
    <row r="189" spans="1:23" ht="30" hidden="1" x14ac:dyDescent="0.25">
      <c r="A189" s="107" t="s">
        <v>189</v>
      </c>
      <c r="B189" s="9">
        <v>1021600000124</v>
      </c>
      <c r="C189" s="53" t="s">
        <v>666</v>
      </c>
      <c r="D189" s="159" t="s">
        <v>149</v>
      </c>
      <c r="E189" s="159"/>
      <c r="F189" s="6"/>
      <c r="G189" s="7">
        <f t="shared" si="8"/>
        <v>0</v>
      </c>
      <c r="V189" s="36"/>
      <c r="W189" s="36"/>
    </row>
    <row r="190" spans="1:23" x14ac:dyDescent="0.25">
      <c r="A190" s="107" t="s">
        <v>148</v>
      </c>
      <c r="B190" s="157"/>
      <c r="C190" s="157"/>
      <c r="D190" s="156"/>
      <c r="E190" s="156"/>
      <c r="F190" s="6">
        <f>SUM(F180:F189)</f>
        <v>6825757.9399999995</v>
      </c>
      <c r="G190" s="7">
        <f t="shared" si="8"/>
        <v>2.1737204395109325E-3</v>
      </c>
    </row>
    <row r="192" spans="1:23" ht="15.75" x14ac:dyDescent="0.25">
      <c r="A192" s="3" t="s">
        <v>203</v>
      </c>
      <c r="B192" s="22"/>
    </row>
    <row r="193" spans="1:7" ht="44.25" customHeight="1" x14ac:dyDescent="0.25">
      <c r="A193" s="107" t="s">
        <v>19</v>
      </c>
      <c r="B193" s="108" t="s">
        <v>1</v>
      </c>
      <c r="C193" s="108" t="s">
        <v>212</v>
      </c>
      <c r="D193" s="163" t="s">
        <v>214</v>
      </c>
      <c r="E193" s="164"/>
      <c r="F193" s="102" t="s">
        <v>18</v>
      </c>
      <c r="G193" s="107" t="s">
        <v>196</v>
      </c>
    </row>
    <row r="194" spans="1:7" ht="29.25" customHeight="1" x14ac:dyDescent="0.25">
      <c r="A194" s="107" t="s">
        <v>190</v>
      </c>
      <c r="B194" s="23">
        <v>1027700075941</v>
      </c>
      <c r="C194" s="107" t="s">
        <v>225</v>
      </c>
      <c r="D194" s="160" t="s">
        <v>226</v>
      </c>
      <c r="E194" s="161"/>
      <c r="F194" s="6">
        <v>386099.97</v>
      </c>
      <c r="G194" s="7">
        <f t="shared" ref="G194:G199" si="9">F194/$F$275</f>
        <v>1.2295680624202707E-4</v>
      </c>
    </row>
    <row r="195" spans="1:7" ht="30" x14ac:dyDescent="0.25">
      <c r="A195" s="107" t="s">
        <v>191</v>
      </c>
      <c r="B195" s="23">
        <v>1027708015576</v>
      </c>
      <c r="C195" s="107" t="s">
        <v>213</v>
      </c>
      <c r="D195" s="160" t="s">
        <v>227</v>
      </c>
      <c r="E195" s="161"/>
      <c r="F195" s="6">
        <v>16396.990000000002</v>
      </c>
      <c r="G195" s="7">
        <f t="shared" si="9"/>
        <v>5.2217603704617123E-6</v>
      </c>
    </row>
    <row r="196" spans="1:7" ht="45" x14ac:dyDescent="0.25">
      <c r="A196" s="107" t="s">
        <v>364</v>
      </c>
      <c r="B196" s="23">
        <v>1047796383030</v>
      </c>
      <c r="C196" s="107" t="s">
        <v>364</v>
      </c>
      <c r="D196" s="160" t="s">
        <v>228</v>
      </c>
      <c r="E196" s="161"/>
      <c r="F196" s="6">
        <v>31560.03</v>
      </c>
      <c r="G196" s="7">
        <f t="shared" si="9"/>
        <v>1.0050558910176973E-5</v>
      </c>
    </row>
    <row r="197" spans="1:7" ht="30" x14ac:dyDescent="0.25">
      <c r="A197" s="117" t="s">
        <v>284</v>
      </c>
      <c r="B197" s="30">
        <v>1027700067328</v>
      </c>
      <c r="C197" s="117" t="s">
        <v>284</v>
      </c>
      <c r="D197" s="165" t="s">
        <v>553</v>
      </c>
      <c r="E197" s="166"/>
      <c r="F197" s="6">
        <v>70567.78</v>
      </c>
      <c r="G197" s="7">
        <f t="shared" si="9"/>
        <v>2.2472907346742334E-5</v>
      </c>
    </row>
    <row r="198" spans="1:7" ht="45" x14ac:dyDescent="0.25">
      <c r="A198" s="107" t="s">
        <v>364</v>
      </c>
      <c r="B198" s="23">
        <v>1047796383030</v>
      </c>
      <c r="C198" s="107" t="s">
        <v>364</v>
      </c>
      <c r="D198" s="160" t="s">
        <v>433</v>
      </c>
      <c r="E198" s="161"/>
      <c r="F198" s="6">
        <v>39849.1</v>
      </c>
      <c r="G198" s="7">
        <f t="shared" si="9"/>
        <v>1.2690283471452126E-5</v>
      </c>
    </row>
    <row r="199" spans="1:7" x14ac:dyDescent="0.25">
      <c r="A199" s="107" t="s">
        <v>148</v>
      </c>
      <c r="B199" s="162"/>
      <c r="C199" s="163"/>
      <c r="D199" s="163"/>
      <c r="E199" s="164"/>
      <c r="F199" s="6">
        <f>SUM(F194:F198)</f>
        <v>544473.87</v>
      </c>
      <c r="G199" s="7">
        <f t="shared" si="9"/>
        <v>1.7339231634086024E-4</v>
      </c>
    </row>
    <row r="201" spans="1:7" x14ac:dyDescent="0.25">
      <c r="A201" s="3" t="s">
        <v>204</v>
      </c>
    </row>
    <row r="202" spans="1:7" ht="47.25" customHeight="1" x14ac:dyDescent="0.25">
      <c r="A202" s="107" t="s">
        <v>20</v>
      </c>
      <c r="B202" s="157" t="s">
        <v>1</v>
      </c>
      <c r="C202" s="157"/>
      <c r="D202" s="157" t="s">
        <v>22</v>
      </c>
      <c r="E202" s="157"/>
      <c r="F202" s="106" t="s">
        <v>21</v>
      </c>
      <c r="G202" s="107" t="s">
        <v>196</v>
      </c>
    </row>
    <row r="203" spans="1:7" hidden="1" x14ac:dyDescent="0.25">
      <c r="A203" s="107" t="s">
        <v>333</v>
      </c>
      <c r="B203" s="134" t="s">
        <v>115</v>
      </c>
      <c r="C203" s="135"/>
      <c r="D203" s="136" t="s">
        <v>378</v>
      </c>
      <c r="E203" s="137"/>
      <c r="F203" s="31"/>
      <c r="G203" s="7">
        <f t="shared" ref="G203:G224" si="10">F203/$F$275</f>
        <v>0</v>
      </c>
    </row>
    <row r="204" spans="1:7" ht="24.75" hidden="1" customHeight="1" x14ac:dyDescent="0.25">
      <c r="A204" s="107" t="s">
        <v>324</v>
      </c>
      <c r="B204" s="134" t="s">
        <v>118</v>
      </c>
      <c r="C204" s="135"/>
      <c r="D204" s="136" t="s">
        <v>253</v>
      </c>
      <c r="E204" s="137"/>
      <c r="F204" s="31"/>
      <c r="G204" s="7">
        <f t="shared" si="10"/>
        <v>0</v>
      </c>
    </row>
    <row r="205" spans="1:7" ht="24.75" hidden="1" customHeight="1" x14ac:dyDescent="0.25">
      <c r="A205" s="107" t="s">
        <v>323</v>
      </c>
      <c r="B205" s="134" t="s">
        <v>188</v>
      </c>
      <c r="C205" s="135"/>
      <c r="D205" s="136" t="s">
        <v>423</v>
      </c>
      <c r="E205" s="137"/>
      <c r="F205" s="31"/>
      <c r="G205" s="7">
        <f t="shared" si="10"/>
        <v>0</v>
      </c>
    </row>
    <row r="206" spans="1:7" ht="24.75" hidden="1" customHeight="1" x14ac:dyDescent="0.25">
      <c r="A206" s="107" t="s">
        <v>81</v>
      </c>
      <c r="B206" s="134" t="s">
        <v>82</v>
      </c>
      <c r="C206" s="135"/>
      <c r="D206" s="136" t="s">
        <v>68</v>
      </c>
      <c r="E206" s="137"/>
      <c r="F206" s="31"/>
      <c r="G206" s="7">
        <f t="shared" si="10"/>
        <v>0</v>
      </c>
    </row>
    <row r="207" spans="1:7" ht="24.75" hidden="1" customHeight="1" x14ac:dyDescent="0.25">
      <c r="A207" s="115" t="s">
        <v>540</v>
      </c>
      <c r="B207" s="134" t="s">
        <v>103</v>
      </c>
      <c r="C207" s="135"/>
      <c r="D207" s="136" t="s">
        <v>534</v>
      </c>
      <c r="E207" s="137"/>
      <c r="F207" s="31"/>
      <c r="G207" s="7">
        <f t="shared" si="10"/>
        <v>0</v>
      </c>
    </row>
    <row r="208" spans="1:7" ht="24.75" hidden="1" customHeight="1" x14ac:dyDescent="0.25">
      <c r="A208" s="123" t="s">
        <v>540</v>
      </c>
      <c r="B208" s="134" t="s">
        <v>103</v>
      </c>
      <c r="C208" s="135"/>
      <c r="D208" s="136"/>
      <c r="E208" s="137"/>
      <c r="F208" s="31"/>
      <c r="G208" s="7">
        <f t="shared" si="10"/>
        <v>0</v>
      </c>
    </row>
    <row r="209" spans="1:7" ht="24.75" hidden="1" customHeight="1" x14ac:dyDescent="0.25">
      <c r="A209" s="123" t="s">
        <v>369</v>
      </c>
      <c r="B209" s="134" t="s">
        <v>345</v>
      </c>
      <c r="C209" s="135"/>
      <c r="D209" s="136" t="s">
        <v>478</v>
      </c>
      <c r="E209" s="137"/>
      <c r="F209" s="31"/>
      <c r="G209" s="7">
        <f t="shared" si="10"/>
        <v>0</v>
      </c>
    </row>
    <row r="210" spans="1:7" ht="24.75" hidden="1" customHeight="1" x14ac:dyDescent="0.25">
      <c r="A210" s="107" t="s">
        <v>323</v>
      </c>
      <c r="B210" s="134" t="s">
        <v>136</v>
      </c>
      <c r="C210" s="135"/>
      <c r="D210" s="136" t="s">
        <v>423</v>
      </c>
      <c r="E210" s="137"/>
      <c r="F210" s="31"/>
      <c r="G210" s="7">
        <f t="shared" si="10"/>
        <v>0</v>
      </c>
    </row>
    <row r="211" spans="1:7" ht="24.75" hidden="1" customHeight="1" x14ac:dyDescent="0.25">
      <c r="A211" s="115" t="s">
        <v>323</v>
      </c>
      <c r="B211" s="134" t="s">
        <v>136</v>
      </c>
      <c r="C211" s="135"/>
      <c r="D211" s="136" t="s">
        <v>462</v>
      </c>
      <c r="E211" s="137"/>
      <c r="F211" s="31"/>
      <c r="G211" s="7">
        <f t="shared" si="10"/>
        <v>0</v>
      </c>
    </row>
    <row r="212" spans="1:7" ht="24.75" hidden="1" customHeight="1" x14ac:dyDescent="0.25">
      <c r="A212" s="125" t="s">
        <v>614</v>
      </c>
      <c r="B212" s="134" t="s">
        <v>607</v>
      </c>
      <c r="C212" s="135"/>
      <c r="D212" s="136" t="s">
        <v>606</v>
      </c>
      <c r="E212" s="137"/>
      <c r="F212" s="31"/>
      <c r="G212" s="7">
        <f t="shared" si="10"/>
        <v>0</v>
      </c>
    </row>
    <row r="213" spans="1:7" ht="24.75" customHeight="1" x14ac:dyDescent="0.25">
      <c r="A213" s="125" t="s">
        <v>615</v>
      </c>
      <c r="B213" s="134" t="s">
        <v>616</v>
      </c>
      <c r="C213" s="135"/>
      <c r="D213" s="136" t="s">
        <v>501</v>
      </c>
      <c r="E213" s="137"/>
      <c r="F213" s="31">
        <v>284636.61</v>
      </c>
      <c r="G213" s="7">
        <f t="shared" si="10"/>
        <v>9.0644939716409269E-5</v>
      </c>
    </row>
    <row r="214" spans="1:7" ht="24.75" hidden="1" customHeight="1" x14ac:dyDescent="0.25">
      <c r="A214" s="125" t="s">
        <v>596</v>
      </c>
      <c r="B214" s="134" t="s">
        <v>438</v>
      </c>
      <c r="C214" s="135"/>
      <c r="D214" s="136" t="s">
        <v>434</v>
      </c>
      <c r="E214" s="137"/>
      <c r="F214" s="31"/>
      <c r="G214" s="7">
        <f t="shared" si="10"/>
        <v>0</v>
      </c>
    </row>
    <row r="215" spans="1:7" ht="24.75" hidden="1" customHeight="1" x14ac:dyDescent="0.25">
      <c r="A215" s="123" t="s">
        <v>525</v>
      </c>
      <c r="B215" s="134" t="s">
        <v>401</v>
      </c>
      <c r="C215" s="135"/>
      <c r="D215" s="136" t="s">
        <v>497</v>
      </c>
      <c r="E215" s="137"/>
      <c r="F215" s="31"/>
      <c r="G215" s="7">
        <f t="shared" si="10"/>
        <v>0</v>
      </c>
    </row>
    <row r="216" spans="1:7" ht="15.75" hidden="1" customHeight="1" x14ac:dyDescent="0.25">
      <c r="A216" s="107" t="s">
        <v>391</v>
      </c>
      <c r="B216" s="134" t="s">
        <v>298</v>
      </c>
      <c r="C216" s="135"/>
      <c r="D216" s="136" t="s">
        <v>297</v>
      </c>
      <c r="E216" s="137"/>
      <c r="F216" s="31"/>
      <c r="G216" s="7">
        <f t="shared" si="10"/>
        <v>0</v>
      </c>
    </row>
    <row r="217" spans="1:7" hidden="1" x14ac:dyDescent="0.25">
      <c r="A217" s="107" t="s">
        <v>373</v>
      </c>
      <c r="B217" s="134" t="s">
        <v>128</v>
      </c>
      <c r="C217" s="135"/>
      <c r="D217" s="136" t="s">
        <v>311</v>
      </c>
      <c r="E217" s="137"/>
      <c r="F217" s="31"/>
      <c r="G217" s="7">
        <f t="shared" si="10"/>
        <v>0</v>
      </c>
    </row>
    <row r="218" spans="1:7" hidden="1" x14ac:dyDescent="0.25">
      <c r="A218" s="131" t="s">
        <v>373</v>
      </c>
      <c r="B218" s="134" t="s">
        <v>128</v>
      </c>
      <c r="C218" s="135"/>
      <c r="D218" s="136" t="s">
        <v>340</v>
      </c>
      <c r="E218" s="137"/>
      <c r="F218" s="31"/>
      <c r="G218" s="7">
        <f t="shared" si="10"/>
        <v>0</v>
      </c>
    </row>
    <row r="219" spans="1:7" ht="15" hidden="1" customHeight="1" x14ac:dyDescent="0.25">
      <c r="A219" s="131" t="s">
        <v>353</v>
      </c>
      <c r="B219" s="134" t="s">
        <v>138</v>
      </c>
      <c r="C219" s="135"/>
      <c r="D219" s="136" t="s">
        <v>355</v>
      </c>
      <c r="E219" s="137"/>
      <c r="F219" s="31"/>
      <c r="G219" s="7">
        <f t="shared" si="10"/>
        <v>0</v>
      </c>
    </row>
    <row r="220" spans="1:7" hidden="1" x14ac:dyDescent="0.25">
      <c r="A220" s="131" t="s">
        <v>597</v>
      </c>
      <c r="B220" s="134" t="s">
        <v>257</v>
      </c>
      <c r="C220" s="135"/>
      <c r="D220" s="136" t="s">
        <v>628</v>
      </c>
      <c r="E220" s="137"/>
      <c r="F220" s="31"/>
      <c r="G220" s="7">
        <f t="shared" si="10"/>
        <v>0</v>
      </c>
    </row>
    <row r="221" spans="1:7" hidden="1" x14ac:dyDescent="0.25">
      <c r="A221" s="107" t="s">
        <v>328</v>
      </c>
      <c r="B221" s="134" t="s">
        <v>329</v>
      </c>
      <c r="C221" s="135"/>
      <c r="D221" s="136" t="s">
        <v>185</v>
      </c>
      <c r="E221" s="137"/>
      <c r="F221" s="31"/>
      <c r="G221" s="7">
        <f t="shared" si="10"/>
        <v>0</v>
      </c>
    </row>
    <row r="222" spans="1:7" hidden="1" x14ac:dyDescent="0.25">
      <c r="A222" s="107" t="s">
        <v>81</v>
      </c>
      <c r="B222" s="134" t="s">
        <v>82</v>
      </c>
      <c r="C222" s="135"/>
      <c r="D222" s="136" t="s">
        <v>264</v>
      </c>
      <c r="E222" s="137"/>
      <c r="F222" s="31"/>
      <c r="G222" s="7">
        <f t="shared" si="10"/>
        <v>0</v>
      </c>
    </row>
    <row r="223" spans="1:7" hidden="1" x14ac:dyDescent="0.25">
      <c r="A223" s="107" t="s">
        <v>473</v>
      </c>
      <c r="B223" s="134" t="s">
        <v>90</v>
      </c>
      <c r="C223" s="135"/>
      <c r="D223" s="136" t="s">
        <v>385</v>
      </c>
      <c r="E223" s="137"/>
      <c r="F223" s="31"/>
      <c r="G223" s="7">
        <f t="shared" si="10"/>
        <v>0</v>
      </c>
    </row>
    <row r="224" spans="1:7" ht="15" customHeight="1" x14ac:dyDescent="0.25">
      <c r="A224" s="107" t="s">
        <v>148</v>
      </c>
      <c r="B224" s="138"/>
      <c r="C224" s="139"/>
      <c r="D224" s="136"/>
      <c r="E224" s="137"/>
      <c r="F224" s="6">
        <f>SUM(F203:F223)</f>
        <v>284636.61</v>
      </c>
      <c r="G224" s="7">
        <f t="shared" si="10"/>
        <v>9.0644939716409269E-5</v>
      </c>
    </row>
    <row r="226" spans="1:7" x14ac:dyDescent="0.25">
      <c r="A226" s="3" t="s">
        <v>205</v>
      </c>
    </row>
    <row r="227" spans="1:7" ht="42" customHeight="1" x14ac:dyDescent="0.25">
      <c r="A227" s="107" t="s">
        <v>23</v>
      </c>
      <c r="B227" s="136" t="s">
        <v>20</v>
      </c>
      <c r="C227" s="137"/>
      <c r="D227" s="107" t="s">
        <v>22</v>
      </c>
      <c r="E227" s="107" t="s">
        <v>24</v>
      </c>
      <c r="F227" s="107" t="s">
        <v>21</v>
      </c>
      <c r="G227" s="107" t="s">
        <v>196</v>
      </c>
    </row>
    <row r="228" spans="1:7" ht="42" customHeight="1" x14ac:dyDescent="0.25">
      <c r="A228" s="125" t="s">
        <v>152</v>
      </c>
      <c r="B228" s="138" t="s">
        <v>81</v>
      </c>
      <c r="C228" s="139"/>
      <c r="D228" s="132" t="s">
        <v>684</v>
      </c>
      <c r="E228" s="5">
        <v>159332</v>
      </c>
      <c r="F228" s="6">
        <v>148372243.81999999</v>
      </c>
      <c r="G228" s="7">
        <f t="shared" ref="G228:G236" si="11">F228/$F$275</f>
        <v>4.7250397960586582E-2</v>
      </c>
    </row>
    <row r="229" spans="1:7" ht="42" customHeight="1" x14ac:dyDescent="0.25">
      <c r="A229" s="125" t="s">
        <v>152</v>
      </c>
      <c r="B229" s="138" t="s">
        <v>81</v>
      </c>
      <c r="C229" s="139"/>
      <c r="D229" s="132" t="s">
        <v>678</v>
      </c>
      <c r="E229" s="5">
        <v>168489</v>
      </c>
      <c r="F229" s="6">
        <v>93468813.159999996</v>
      </c>
      <c r="G229" s="7">
        <f t="shared" si="11"/>
        <v>2.9765935359659188E-2</v>
      </c>
    </row>
    <row r="230" spans="1:7" ht="42" customHeight="1" x14ac:dyDescent="0.25">
      <c r="A230" s="125" t="s">
        <v>152</v>
      </c>
      <c r="B230" s="138" t="s">
        <v>81</v>
      </c>
      <c r="C230" s="139"/>
      <c r="D230" s="132" t="s">
        <v>617</v>
      </c>
      <c r="E230" s="5">
        <v>272</v>
      </c>
      <c r="F230" s="6">
        <v>248590.03</v>
      </c>
      <c r="G230" s="7">
        <f t="shared" si="11"/>
        <v>7.9165600951509277E-5</v>
      </c>
    </row>
    <row r="231" spans="1:7" ht="42" customHeight="1" x14ac:dyDescent="0.25">
      <c r="A231" s="125" t="s">
        <v>152</v>
      </c>
      <c r="B231" s="138" t="s">
        <v>81</v>
      </c>
      <c r="C231" s="139"/>
      <c r="D231" s="132" t="s">
        <v>678</v>
      </c>
      <c r="E231" s="5">
        <v>168134</v>
      </c>
      <c r="F231" s="6">
        <v>93271877.870000005</v>
      </c>
      <c r="G231" s="7">
        <f t="shared" si="11"/>
        <v>2.9703219648247074E-2</v>
      </c>
    </row>
    <row r="232" spans="1:7" ht="42" customHeight="1" x14ac:dyDescent="0.25">
      <c r="A232" s="125" t="s">
        <v>152</v>
      </c>
      <c r="B232" s="138" t="s">
        <v>81</v>
      </c>
      <c r="C232" s="139"/>
      <c r="D232" s="132" t="s">
        <v>617</v>
      </c>
      <c r="E232" s="5">
        <v>22786</v>
      </c>
      <c r="F232" s="6">
        <v>20824898.210000001</v>
      </c>
      <c r="G232" s="7">
        <f t="shared" si="11"/>
        <v>6.6318652503829694E-3</v>
      </c>
    </row>
    <row r="233" spans="1:7" ht="42" customHeight="1" x14ac:dyDescent="0.25">
      <c r="A233" s="125" t="s">
        <v>152</v>
      </c>
      <c r="B233" s="138" t="s">
        <v>81</v>
      </c>
      <c r="C233" s="139"/>
      <c r="D233" s="132" t="s">
        <v>488</v>
      </c>
      <c r="E233" s="5">
        <v>8487</v>
      </c>
      <c r="F233" s="6">
        <v>7268221.1799999997</v>
      </c>
      <c r="G233" s="7">
        <f t="shared" si="11"/>
        <v>2.3146266065585488E-3</v>
      </c>
    </row>
    <row r="234" spans="1:7" ht="42" customHeight="1" x14ac:dyDescent="0.25">
      <c r="A234" s="131" t="s">
        <v>152</v>
      </c>
      <c r="B234" s="138" t="s">
        <v>81</v>
      </c>
      <c r="C234" s="139"/>
      <c r="D234" s="132" t="s">
        <v>488</v>
      </c>
      <c r="E234" s="5">
        <v>1849</v>
      </c>
      <c r="F234" s="6">
        <v>1583473.66</v>
      </c>
      <c r="G234" s="7">
        <f t="shared" ref="G234" si="12">F234/$F$275</f>
        <v>5.0427060121753823E-4</v>
      </c>
    </row>
    <row r="235" spans="1:7" ht="42" customHeight="1" x14ac:dyDescent="0.25">
      <c r="A235" s="125" t="s">
        <v>152</v>
      </c>
      <c r="B235" s="138" t="s">
        <v>81</v>
      </c>
      <c r="C235" s="139"/>
      <c r="D235" s="132" t="s">
        <v>677</v>
      </c>
      <c r="E235" s="5">
        <v>150033</v>
      </c>
      <c r="F235" s="6">
        <v>137711967.90000001</v>
      </c>
      <c r="G235" s="7">
        <f t="shared" si="11"/>
        <v>4.3855542786725821E-2</v>
      </c>
    </row>
    <row r="236" spans="1:7" x14ac:dyDescent="0.25">
      <c r="A236" s="107" t="s">
        <v>148</v>
      </c>
      <c r="B236" s="146"/>
      <c r="C236" s="146"/>
      <c r="D236" s="25"/>
      <c r="E236" s="1"/>
      <c r="F236" s="6">
        <f>SUM(F228:F235)</f>
        <v>502750085.83000004</v>
      </c>
      <c r="G236" s="7">
        <f t="shared" si="11"/>
        <v>0.16010502381432926</v>
      </c>
    </row>
    <row r="238" spans="1:7" x14ac:dyDescent="0.25">
      <c r="A238" s="3" t="s">
        <v>206</v>
      </c>
    </row>
    <row r="239" spans="1:7" ht="47.25" customHeight="1" x14ac:dyDescent="0.25">
      <c r="A239" s="147" t="s">
        <v>25</v>
      </c>
      <c r="B239" s="148"/>
      <c r="C239" s="148"/>
      <c r="D239" s="148"/>
      <c r="E239" s="149"/>
      <c r="F239" s="107" t="s">
        <v>21</v>
      </c>
      <c r="G239" s="107" t="s">
        <v>196</v>
      </c>
    </row>
    <row r="240" spans="1:7" ht="15" hidden="1" customHeight="1" x14ac:dyDescent="0.25">
      <c r="A240" s="103" t="s">
        <v>342</v>
      </c>
      <c r="B240" s="112"/>
      <c r="C240" s="112"/>
      <c r="D240" s="112"/>
      <c r="E240" s="113"/>
      <c r="F240" s="6"/>
      <c r="G240" s="7">
        <f t="shared" ref="G240:G254" si="13">F240/$F$275</f>
        <v>0</v>
      </c>
    </row>
    <row r="241" spans="1:7" hidden="1" x14ac:dyDescent="0.25">
      <c r="A241" s="103" t="s">
        <v>343</v>
      </c>
      <c r="B241" s="112"/>
      <c r="C241" s="112"/>
      <c r="D241" s="112"/>
      <c r="E241" s="113"/>
      <c r="F241" s="6"/>
      <c r="G241" s="7">
        <f t="shared" si="13"/>
        <v>0</v>
      </c>
    </row>
    <row r="242" spans="1:7" hidden="1" x14ac:dyDescent="0.25">
      <c r="A242" s="140" t="s">
        <v>418</v>
      </c>
      <c r="B242" s="141"/>
      <c r="C242" s="141"/>
      <c r="D242" s="141"/>
      <c r="E242" s="142"/>
      <c r="F242" s="6"/>
      <c r="G242" s="7">
        <f t="shared" si="13"/>
        <v>0</v>
      </c>
    </row>
    <row r="243" spans="1:7" hidden="1" x14ac:dyDescent="0.25">
      <c r="A243" s="143" t="s">
        <v>396</v>
      </c>
      <c r="B243" s="144"/>
      <c r="C243" s="144"/>
      <c r="D243" s="144"/>
      <c r="E243" s="145"/>
      <c r="F243" s="6"/>
      <c r="G243" s="7">
        <f t="shared" si="13"/>
        <v>0</v>
      </c>
    </row>
    <row r="244" spans="1:7" hidden="1" x14ac:dyDescent="0.25">
      <c r="A244" s="143" t="s">
        <v>397</v>
      </c>
      <c r="B244" s="144"/>
      <c r="C244" s="144"/>
      <c r="D244" s="144"/>
      <c r="E244" s="145"/>
      <c r="F244" s="6"/>
      <c r="G244" s="7">
        <f t="shared" si="13"/>
        <v>0</v>
      </c>
    </row>
    <row r="245" spans="1:7" hidden="1" x14ac:dyDescent="0.25">
      <c r="A245" s="143" t="s">
        <v>410</v>
      </c>
      <c r="B245" s="144"/>
      <c r="C245" s="144"/>
      <c r="D245" s="144"/>
      <c r="E245" s="145"/>
      <c r="F245" s="6"/>
      <c r="G245" s="7">
        <f t="shared" si="13"/>
        <v>0</v>
      </c>
    </row>
    <row r="246" spans="1:7" hidden="1" x14ac:dyDescent="0.25">
      <c r="A246" s="103" t="s">
        <v>354</v>
      </c>
      <c r="B246" s="112"/>
      <c r="C246" s="112"/>
      <c r="D246" s="112"/>
      <c r="E246" s="113"/>
      <c r="F246" s="6"/>
      <c r="G246" s="7">
        <f t="shared" si="13"/>
        <v>0</v>
      </c>
    </row>
    <row r="247" spans="1:7" hidden="1" x14ac:dyDescent="0.25">
      <c r="A247" s="103" t="s">
        <v>370</v>
      </c>
      <c r="B247" s="112"/>
      <c r="C247" s="112"/>
      <c r="D247" s="112"/>
      <c r="E247" s="113"/>
      <c r="F247" s="6"/>
      <c r="G247" s="7">
        <f t="shared" si="13"/>
        <v>0</v>
      </c>
    </row>
    <row r="248" spans="1:7" hidden="1" x14ac:dyDescent="0.25">
      <c r="A248" s="103" t="s">
        <v>446</v>
      </c>
      <c r="B248" s="112"/>
      <c r="C248" s="112"/>
      <c r="D248" s="112"/>
      <c r="E248" s="113"/>
      <c r="F248" s="6"/>
      <c r="G248" s="7">
        <f t="shared" si="13"/>
        <v>0</v>
      </c>
    </row>
    <row r="249" spans="1:7" hidden="1" x14ac:dyDescent="0.25">
      <c r="A249" s="140" t="s">
        <v>649</v>
      </c>
      <c r="B249" s="141"/>
      <c r="C249" s="141"/>
      <c r="D249" s="141"/>
      <c r="E249" s="142"/>
      <c r="F249" s="6"/>
      <c r="G249" s="7">
        <f t="shared" si="13"/>
        <v>0</v>
      </c>
    </row>
    <row r="250" spans="1:7" hidden="1" x14ac:dyDescent="0.25">
      <c r="A250" s="140" t="s">
        <v>643</v>
      </c>
      <c r="B250" s="141"/>
      <c r="C250" s="141"/>
      <c r="D250" s="141"/>
      <c r="E250" s="142"/>
      <c r="F250" s="6"/>
      <c r="G250" s="7">
        <f t="shared" si="13"/>
        <v>0</v>
      </c>
    </row>
    <row r="251" spans="1:7" hidden="1" x14ac:dyDescent="0.25">
      <c r="A251" s="140" t="s">
        <v>645</v>
      </c>
      <c r="B251" s="141"/>
      <c r="C251" s="141"/>
      <c r="D251" s="141"/>
      <c r="E251" s="142"/>
      <c r="F251" s="6"/>
      <c r="G251" s="7">
        <f t="shared" si="13"/>
        <v>0</v>
      </c>
    </row>
    <row r="252" spans="1:7" hidden="1" x14ac:dyDescent="0.25">
      <c r="A252" s="140" t="s">
        <v>620</v>
      </c>
      <c r="B252" s="141"/>
      <c r="C252" s="141"/>
      <c r="D252" s="141"/>
      <c r="E252" s="142"/>
      <c r="F252" s="6"/>
      <c r="G252" s="7">
        <f t="shared" si="13"/>
        <v>0</v>
      </c>
    </row>
    <row r="253" spans="1:7" hidden="1" x14ac:dyDescent="0.25">
      <c r="A253" s="140" t="s">
        <v>646</v>
      </c>
      <c r="B253" s="141"/>
      <c r="C253" s="141"/>
      <c r="D253" s="141"/>
      <c r="E253" s="142"/>
      <c r="F253" s="6"/>
      <c r="G253" s="7">
        <f t="shared" si="13"/>
        <v>0</v>
      </c>
    </row>
    <row r="254" spans="1:7" hidden="1" x14ac:dyDescent="0.25">
      <c r="A254" s="140" t="s">
        <v>619</v>
      </c>
      <c r="B254" s="141"/>
      <c r="C254" s="141"/>
      <c r="D254" s="141"/>
      <c r="E254" s="142"/>
      <c r="F254" s="6"/>
      <c r="G254" s="7">
        <f t="shared" si="13"/>
        <v>0</v>
      </c>
    </row>
    <row r="255" spans="1:7" hidden="1" x14ac:dyDescent="0.25">
      <c r="A255" s="140" t="s">
        <v>621</v>
      </c>
      <c r="B255" s="141"/>
      <c r="C255" s="141"/>
      <c r="D255" s="141"/>
      <c r="E255" s="142"/>
      <c r="F255" s="6"/>
      <c r="G255" s="7">
        <f t="shared" ref="G255:G261" si="14">F255/$F$275</f>
        <v>0</v>
      </c>
    </row>
    <row r="256" spans="1:7" hidden="1" x14ac:dyDescent="0.25">
      <c r="A256" s="140" t="s">
        <v>647</v>
      </c>
      <c r="B256" s="141"/>
      <c r="C256" s="141"/>
      <c r="D256" s="141"/>
      <c r="E256" s="142"/>
      <c r="F256" s="6"/>
      <c r="G256" s="7">
        <f t="shared" si="14"/>
        <v>0</v>
      </c>
    </row>
    <row r="257" spans="1:7" hidden="1" x14ac:dyDescent="0.25">
      <c r="A257" s="140" t="s">
        <v>618</v>
      </c>
      <c r="B257" s="141"/>
      <c r="C257" s="141"/>
      <c r="D257" s="141"/>
      <c r="E257" s="142"/>
      <c r="F257" s="6"/>
      <c r="G257" s="7">
        <f t="shared" si="14"/>
        <v>0</v>
      </c>
    </row>
    <row r="258" spans="1:7" hidden="1" x14ac:dyDescent="0.25">
      <c r="A258" s="140" t="s">
        <v>644</v>
      </c>
      <c r="B258" s="141"/>
      <c r="C258" s="141"/>
      <c r="D258" s="141"/>
      <c r="E258" s="142"/>
      <c r="F258" s="6"/>
      <c r="G258" s="7">
        <f t="shared" si="14"/>
        <v>0</v>
      </c>
    </row>
    <row r="259" spans="1:7" hidden="1" x14ac:dyDescent="0.25">
      <c r="A259" s="140" t="s">
        <v>622</v>
      </c>
      <c r="B259" s="141"/>
      <c r="C259" s="141"/>
      <c r="D259" s="141"/>
      <c r="E259" s="142"/>
      <c r="F259" s="6"/>
      <c r="G259" s="7">
        <f t="shared" si="14"/>
        <v>0</v>
      </c>
    </row>
    <row r="260" spans="1:7" hidden="1" x14ac:dyDescent="0.25">
      <c r="A260" s="140" t="s">
        <v>623</v>
      </c>
      <c r="B260" s="141"/>
      <c r="C260" s="141"/>
      <c r="D260" s="141"/>
      <c r="E260" s="142"/>
      <c r="F260" s="6"/>
      <c r="G260" s="7">
        <f t="shared" si="14"/>
        <v>0</v>
      </c>
    </row>
    <row r="261" spans="1:7" hidden="1" x14ac:dyDescent="0.25">
      <c r="A261" s="140" t="s">
        <v>648</v>
      </c>
      <c r="B261" s="141"/>
      <c r="C261" s="141"/>
      <c r="D261" s="141"/>
      <c r="E261" s="142"/>
      <c r="F261" s="6"/>
      <c r="G261" s="7">
        <f t="shared" si="14"/>
        <v>0</v>
      </c>
    </row>
    <row r="262" spans="1:7" hidden="1" x14ac:dyDescent="0.25">
      <c r="A262" s="140" t="s">
        <v>586</v>
      </c>
      <c r="B262" s="141"/>
      <c r="C262" s="141"/>
      <c r="D262" s="141"/>
      <c r="E262" s="142"/>
      <c r="F262" s="6"/>
      <c r="G262" s="7">
        <f t="shared" ref="G262:G271" si="15">F262/$F$275</f>
        <v>0</v>
      </c>
    </row>
    <row r="263" spans="1:7" hidden="1" x14ac:dyDescent="0.25">
      <c r="A263" s="140" t="s">
        <v>585</v>
      </c>
      <c r="B263" s="141"/>
      <c r="C263" s="141"/>
      <c r="D263" s="141"/>
      <c r="E263" s="142"/>
      <c r="F263" s="6"/>
      <c r="G263" s="7">
        <f t="shared" si="15"/>
        <v>0</v>
      </c>
    </row>
    <row r="264" spans="1:7" hidden="1" x14ac:dyDescent="0.25">
      <c r="A264" s="140" t="s">
        <v>650</v>
      </c>
      <c r="B264" s="141"/>
      <c r="C264" s="141"/>
      <c r="D264" s="141"/>
      <c r="E264" s="142"/>
      <c r="F264" s="6"/>
      <c r="G264" s="7">
        <f t="shared" si="15"/>
        <v>0</v>
      </c>
    </row>
    <row r="265" spans="1:7" hidden="1" x14ac:dyDescent="0.25">
      <c r="A265" s="103" t="s">
        <v>302</v>
      </c>
      <c r="B265" s="104"/>
      <c r="C265" s="104"/>
      <c r="D265" s="104"/>
      <c r="E265" s="105"/>
      <c r="F265" s="6"/>
      <c r="G265" s="7">
        <f t="shared" si="15"/>
        <v>0</v>
      </c>
    </row>
    <row r="266" spans="1:7" hidden="1" x14ac:dyDescent="0.25">
      <c r="A266" s="103" t="s">
        <v>303</v>
      </c>
      <c r="B266" s="104"/>
      <c r="C266" s="104"/>
      <c r="D266" s="104"/>
      <c r="E266" s="105"/>
      <c r="F266" s="6"/>
      <c r="G266" s="7">
        <f t="shared" si="15"/>
        <v>0</v>
      </c>
    </row>
    <row r="267" spans="1:7" hidden="1" x14ac:dyDescent="0.25">
      <c r="A267" s="103" t="s">
        <v>467</v>
      </c>
      <c r="B267" s="104"/>
      <c r="C267" s="104"/>
      <c r="D267" s="104"/>
      <c r="E267" s="105"/>
      <c r="F267" s="6"/>
      <c r="G267" s="7">
        <f t="shared" si="15"/>
        <v>0</v>
      </c>
    </row>
    <row r="268" spans="1:7" hidden="1" x14ac:dyDescent="0.25">
      <c r="A268" s="143" t="s">
        <v>384</v>
      </c>
      <c r="B268" s="144"/>
      <c r="C268" s="144"/>
      <c r="D268" s="144"/>
      <c r="E268" s="145"/>
      <c r="F268" s="6"/>
      <c r="G268" s="7">
        <f t="shared" si="15"/>
        <v>0</v>
      </c>
    </row>
    <row r="269" spans="1:7" hidden="1" x14ac:dyDescent="0.25">
      <c r="A269" s="143" t="s">
        <v>411</v>
      </c>
      <c r="B269" s="144"/>
      <c r="C269" s="144"/>
      <c r="D269" s="144"/>
      <c r="E269" s="145"/>
      <c r="F269" s="6"/>
      <c r="G269" s="7">
        <f t="shared" si="15"/>
        <v>0</v>
      </c>
    </row>
    <row r="270" spans="1:7" hidden="1" x14ac:dyDescent="0.25">
      <c r="A270" s="109" t="s">
        <v>474</v>
      </c>
      <c r="B270" s="110"/>
      <c r="C270" s="110"/>
      <c r="D270" s="110"/>
      <c r="E270" s="111"/>
      <c r="F270" s="6"/>
      <c r="G270" s="7">
        <f t="shared" si="15"/>
        <v>0</v>
      </c>
    </row>
    <row r="271" spans="1:7" hidden="1" x14ac:dyDescent="0.25">
      <c r="A271" s="140" t="s">
        <v>598</v>
      </c>
      <c r="B271" s="141"/>
      <c r="C271" s="141"/>
      <c r="D271" s="141"/>
      <c r="E271" s="142"/>
      <c r="F271" s="6"/>
      <c r="G271" s="7">
        <f t="shared" si="15"/>
        <v>0</v>
      </c>
    </row>
    <row r="272" spans="1:7" hidden="1" x14ac:dyDescent="0.25">
      <c r="A272" s="140" t="s">
        <v>600</v>
      </c>
      <c r="B272" s="141"/>
      <c r="C272" s="141"/>
      <c r="D272" s="141"/>
      <c r="E272" s="142"/>
      <c r="F272" s="6"/>
      <c r="G272" s="7">
        <f t="shared" ref="G272" si="16">F272/$F$275</f>
        <v>0</v>
      </c>
    </row>
    <row r="273" spans="1:7" x14ac:dyDescent="0.25">
      <c r="A273" s="136" t="s">
        <v>148</v>
      </c>
      <c r="B273" s="153"/>
      <c r="C273" s="153"/>
      <c r="D273" s="153"/>
      <c r="E273" s="137"/>
      <c r="F273" s="6"/>
      <c r="G273" s="7"/>
    </row>
    <row r="275" spans="1:7" x14ac:dyDescent="0.25">
      <c r="A275" s="150" t="s">
        <v>26</v>
      </c>
      <c r="B275" s="151"/>
      <c r="C275" s="151"/>
      <c r="D275" s="151"/>
      <c r="E275" s="152"/>
      <c r="F275" s="6">
        <f>F137+F151+F167+F172+F190+F199+F236+F224+F273</f>
        <v>3140126860.8100004</v>
      </c>
      <c r="G275" s="7">
        <f>F275/$F$275</f>
        <v>1</v>
      </c>
    </row>
    <row r="277" spans="1:7" x14ac:dyDescent="0.25">
      <c r="F277" s="36"/>
    </row>
  </sheetData>
  <mergeCells count="106">
    <mergeCell ref="A243:E243"/>
    <mergeCell ref="A250:E250"/>
    <mergeCell ref="A251:E251"/>
    <mergeCell ref="B229:C229"/>
    <mergeCell ref="B230:C230"/>
    <mergeCell ref="B231:C231"/>
    <mergeCell ref="B232:C232"/>
    <mergeCell ref="B233:C233"/>
    <mergeCell ref="B235:C235"/>
    <mergeCell ref="B236:C236"/>
    <mergeCell ref="A242:E242"/>
    <mergeCell ref="B218:C218"/>
    <mergeCell ref="D218:E218"/>
    <mergeCell ref="B219:C219"/>
    <mergeCell ref="D219:E219"/>
    <mergeCell ref="B220:C220"/>
    <mergeCell ref="D220:E220"/>
    <mergeCell ref="B234:C234"/>
    <mergeCell ref="B228:C228"/>
    <mergeCell ref="A239:E239"/>
    <mergeCell ref="B202:C202"/>
    <mergeCell ref="B205:C205"/>
    <mergeCell ref="A253:E253"/>
    <mergeCell ref="A258:E258"/>
    <mergeCell ref="A259:E259"/>
    <mergeCell ref="D202:E202"/>
    <mergeCell ref="D204:E204"/>
    <mergeCell ref="A264:E264"/>
    <mergeCell ref="A1:G1"/>
    <mergeCell ref="D183:E183"/>
    <mergeCell ref="D184:E184"/>
    <mergeCell ref="D179:E179"/>
    <mergeCell ref="D185:E185"/>
    <mergeCell ref="D175:E175"/>
    <mergeCell ref="D176:E176"/>
    <mergeCell ref="D180:E180"/>
    <mergeCell ref="D181:E181"/>
    <mergeCell ref="D182:E182"/>
    <mergeCell ref="B210:C210"/>
    <mergeCell ref="D195:E195"/>
    <mergeCell ref="B199:E199"/>
    <mergeCell ref="B203:C203"/>
    <mergeCell ref="D203:E203"/>
    <mergeCell ref="B204:C204"/>
    <mergeCell ref="D210:E210"/>
    <mergeCell ref="B208:C208"/>
    <mergeCell ref="D208:E208"/>
    <mergeCell ref="D205:E205"/>
    <mergeCell ref="B206:C206"/>
    <mergeCell ref="D206:E206"/>
    <mergeCell ref="B227:C227"/>
    <mergeCell ref="B224:C224"/>
    <mergeCell ref="B207:C207"/>
    <mergeCell ref="D207:E207"/>
    <mergeCell ref="B209:C209"/>
    <mergeCell ref="D209:E209"/>
    <mergeCell ref="B222:C222"/>
    <mergeCell ref="D222:E222"/>
    <mergeCell ref="B216:C216"/>
    <mergeCell ref="B221:C221"/>
    <mergeCell ref="D221:E221"/>
    <mergeCell ref="D223:E223"/>
    <mergeCell ref="D216:E216"/>
    <mergeCell ref="B217:C217"/>
    <mergeCell ref="B211:C211"/>
    <mergeCell ref="D211:E211"/>
    <mergeCell ref="B223:C223"/>
    <mergeCell ref="D224:E224"/>
    <mergeCell ref="D193:E193"/>
    <mergeCell ref="D196:E196"/>
    <mergeCell ref="D198:E198"/>
    <mergeCell ref="B190:C190"/>
    <mergeCell ref="D186:E186"/>
    <mergeCell ref="D187:E187"/>
    <mergeCell ref="D188:E188"/>
    <mergeCell ref="D189:E189"/>
    <mergeCell ref="D190:E190"/>
    <mergeCell ref="D194:E194"/>
    <mergeCell ref="D197:E197"/>
    <mergeCell ref="D217:E217"/>
    <mergeCell ref="D212:E212"/>
    <mergeCell ref="D213:E213"/>
    <mergeCell ref="D214:E214"/>
    <mergeCell ref="B212:C212"/>
    <mergeCell ref="B213:C213"/>
    <mergeCell ref="B215:C215"/>
    <mergeCell ref="D215:E215"/>
    <mergeCell ref="B214:C214"/>
    <mergeCell ref="A275:E275"/>
    <mergeCell ref="A244:E244"/>
    <mergeCell ref="A249:E249"/>
    <mergeCell ref="A262:E262"/>
    <mergeCell ref="A268:E268"/>
    <mergeCell ref="A269:E269"/>
    <mergeCell ref="A245:E245"/>
    <mergeCell ref="A273:E273"/>
    <mergeCell ref="A254:E254"/>
    <mergeCell ref="A263:E263"/>
    <mergeCell ref="A271:E271"/>
    <mergeCell ref="A272:E272"/>
    <mergeCell ref="A252:E252"/>
    <mergeCell ref="A255:E255"/>
    <mergeCell ref="A256:E256"/>
    <mergeCell ref="A257:E257"/>
    <mergeCell ref="A260:E260"/>
    <mergeCell ref="A261:E2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2026-04-29T13:48:23Z</dcterms:modified>
</cp:coreProperties>
</file>