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4\"/>
    </mc:Choice>
  </mc:AlternateContent>
  <bookViews>
    <workbookView xWindow="720" yWindow="645" windowWidth="27555" windowHeight="12060" activeTab="1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накопления'!$A$149:$H$149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12" i="4" l="1"/>
  <c r="F201" i="4"/>
  <c r="F130" i="4"/>
  <c r="F149" i="4"/>
  <c r="F170" i="4"/>
  <c r="F178" i="4"/>
  <c r="F248" i="1" l="1"/>
  <c r="F200" i="1"/>
  <c r="F180" i="1"/>
  <c r="F221" i="4" l="1"/>
  <c r="F190" i="4"/>
  <c r="F146" i="1" l="1"/>
  <c r="F159" i="1"/>
  <c r="F210" i="1"/>
  <c r="F232" i="1" l="1"/>
  <c r="F270" i="1" s="1"/>
  <c r="G245" i="1" l="1"/>
  <c r="G246" i="1"/>
  <c r="G243" i="1"/>
  <c r="G244" i="1"/>
  <c r="G173" i="1"/>
  <c r="G170" i="1"/>
  <c r="G171" i="1"/>
  <c r="G175" i="1"/>
  <c r="G179" i="1"/>
  <c r="G172" i="1"/>
  <c r="G176" i="1"/>
  <c r="G177" i="1"/>
  <c r="G174" i="1"/>
  <c r="G178" i="1"/>
  <c r="G145" i="1"/>
  <c r="G144" i="1"/>
  <c r="G264" i="1"/>
  <c r="G265" i="1"/>
  <c r="G143" i="1"/>
  <c r="G55" i="1"/>
  <c r="G142" i="1"/>
  <c r="G135" i="1"/>
  <c r="G268" i="1"/>
  <c r="G267" i="1"/>
  <c r="G225" i="1"/>
  <c r="G166" i="1"/>
  <c r="G131" i="1"/>
  <c r="G252" i="1"/>
  <c r="G266" i="1"/>
  <c r="G220" i="1"/>
  <c r="G223" i="1"/>
  <c r="G219" i="1"/>
  <c r="G169" i="1"/>
  <c r="G168" i="1"/>
  <c r="G227" i="1"/>
  <c r="G134" i="1"/>
  <c r="G133" i="1"/>
  <c r="G215" i="1"/>
  <c r="G136" i="1"/>
  <c r="G137" i="1"/>
  <c r="G138" i="1"/>
  <c r="G240" i="1"/>
  <c r="G155" i="1"/>
  <c r="G119" i="1"/>
  <c r="G127" i="1"/>
  <c r="G141" i="1"/>
  <c r="G130" i="1"/>
  <c r="G132" i="1"/>
  <c r="G221" i="1"/>
  <c r="G228" i="1"/>
  <c r="G229" i="1"/>
  <c r="G164" i="1"/>
  <c r="G239" i="1"/>
  <c r="G165" i="1"/>
  <c r="G126" i="1"/>
  <c r="G167" i="1"/>
  <c r="G231" i="1"/>
  <c r="G230" i="1"/>
  <c r="G222" i="1"/>
  <c r="G163" i="1"/>
  <c r="G238" i="1"/>
  <c r="G36" i="1"/>
  <c r="G139" i="1"/>
  <c r="G140" i="1"/>
  <c r="G226" i="1"/>
  <c r="G224" i="1"/>
  <c r="G180" i="1"/>
  <c r="G269" i="1"/>
  <c r="G248" i="1"/>
  <c r="G146" i="1"/>
  <c r="G210" i="1"/>
  <c r="G200" i="1"/>
  <c r="G159" i="1"/>
  <c r="G232" i="1"/>
  <c r="F223" i="4"/>
  <c r="G177" i="4" l="1"/>
  <c r="G199" i="4"/>
  <c r="G200" i="4"/>
  <c r="G197" i="4"/>
  <c r="G198" i="4"/>
  <c r="G111" i="4"/>
  <c r="G139" i="4"/>
  <c r="G143" i="4"/>
  <c r="G140" i="4"/>
  <c r="G144" i="4"/>
  <c r="G141" i="4"/>
  <c r="G142" i="4"/>
  <c r="G109" i="4"/>
  <c r="G110" i="4"/>
  <c r="G107" i="4"/>
  <c r="G108" i="4"/>
  <c r="G96" i="4"/>
  <c r="G100" i="4"/>
  <c r="G205" i="4"/>
  <c r="G207" i="4"/>
  <c r="G168" i="4"/>
  <c r="G189" i="4"/>
  <c r="G86" i="4"/>
  <c r="G106" i="4"/>
  <c r="G94" i="4"/>
  <c r="G105" i="4"/>
  <c r="G210" i="4"/>
  <c r="G220" i="4"/>
  <c r="G104" i="4"/>
  <c r="G125" i="4"/>
  <c r="G103" i="4"/>
  <c r="G112" i="4"/>
  <c r="G128" i="1"/>
  <c r="G129" i="1"/>
  <c r="G261" i="1"/>
  <c r="G254" i="1"/>
  <c r="G218" i="1"/>
  <c r="G217" i="1"/>
  <c r="G122" i="1"/>
  <c r="G214" i="1"/>
  <c r="G124" i="1"/>
  <c r="G123" i="1"/>
  <c r="G125" i="1"/>
  <c r="G156" i="1"/>
  <c r="G216" i="1"/>
  <c r="G54" i="1"/>
  <c r="G237" i="1"/>
  <c r="G112" i="1"/>
  <c r="G120" i="1"/>
  <c r="G121" i="1"/>
  <c r="G117" i="1"/>
  <c r="G118" i="1"/>
  <c r="G199" i="1"/>
  <c r="G195" i="1"/>
  <c r="G198" i="1"/>
  <c r="G194" i="1"/>
  <c r="G197" i="1"/>
  <c r="G193" i="1"/>
  <c r="G196" i="1"/>
  <c r="G192" i="1"/>
  <c r="G113" i="1"/>
  <c r="G115" i="1"/>
  <c r="G114" i="1"/>
  <c r="G116" i="1"/>
  <c r="G258" i="1"/>
  <c r="G257" i="1"/>
  <c r="G255" i="1"/>
  <c r="G61" i="1"/>
  <c r="G111" i="1"/>
  <c r="G108" i="1"/>
  <c r="G110" i="1"/>
  <c r="G107" i="1"/>
  <c r="G109" i="1"/>
  <c r="G104" i="1"/>
  <c r="G106" i="1"/>
  <c r="G103" i="1"/>
  <c r="G92" i="1"/>
  <c r="G105" i="1"/>
  <c r="G262" i="1"/>
  <c r="G263" i="1"/>
  <c r="G21" i="1"/>
  <c r="G90" i="1"/>
  <c r="G247" i="1" l="1"/>
  <c r="G253" i="1"/>
  <c r="G44" i="1"/>
  <c r="G102" i="1"/>
  <c r="G22" i="1"/>
  <c r="G260" i="1"/>
  <c r="G259" i="1"/>
  <c r="G256" i="1"/>
  <c r="G101" i="1"/>
  <c r="G93" i="1"/>
  <c r="G99" i="1"/>
  <c r="G98" i="1"/>
  <c r="G100" i="1"/>
  <c r="G16" i="1"/>
  <c r="G52" i="1"/>
  <c r="G97" i="1"/>
  <c r="G84" i="1"/>
  <c r="G96" i="1"/>
  <c r="G242" i="1"/>
  <c r="G94" i="1"/>
  <c r="G95" i="1"/>
  <c r="G88" i="1"/>
  <c r="G6" i="1"/>
  <c r="G236" i="1" l="1"/>
  <c r="G241" i="1" l="1"/>
  <c r="G89" i="1"/>
  <c r="G86" i="1"/>
  <c r="G91" i="1"/>
  <c r="G85" i="1"/>
  <c r="G70" i="1"/>
  <c r="G67" i="1"/>
  <c r="G56" i="1"/>
  <c r="G29" i="1"/>
  <c r="G31" i="1"/>
  <c r="G75" i="1"/>
  <c r="G34" i="1"/>
  <c r="G74" i="1"/>
  <c r="G73" i="1"/>
  <c r="G51" i="1"/>
  <c r="G23" i="1"/>
  <c r="G69" i="1"/>
  <c r="G37" i="1"/>
  <c r="G32" i="1"/>
  <c r="G33" i="1"/>
  <c r="G45" i="1"/>
  <c r="G64" i="1"/>
  <c r="G63" i="1"/>
  <c r="G38" i="1"/>
  <c r="G58" i="1"/>
  <c r="G53" i="1"/>
  <c r="G18" i="1"/>
  <c r="G48" i="1"/>
  <c r="G81" i="1"/>
  <c r="G50" i="1"/>
  <c r="G35" i="1"/>
  <c r="G79" i="1"/>
  <c r="G17" i="1"/>
  <c r="G41" i="1"/>
  <c r="G46" i="1"/>
  <c r="G14" i="1"/>
  <c r="G27" i="1"/>
  <c r="G42" i="1"/>
  <c r="G57" i="1"/>
  <c r="G7" i="1"/>
  <c r="G71" i="1"/>
  <c r="G78" i="1"/>
  <c r="G10" i="1"/>
  <c r="G80" i="1"/>
  <c r="G12" i="1"/>
  <c r="G66" i="1"/>
  <c r="G77" i="1"/>
  <c r="G8" i="1"/>
  <c r="G43" i="1"/>
  <c r="G20" i="1"/>
  <c r="G65" i="1"/>
  <c r="G28" i="1"/>
  <c r="G72" i="1"/>
  <c r="G68" i="1"/>
  <c r="G83" i="1"/>
  <c r="G60" i="1"/>
  <c r="G15" i="1"/>
  <c r="G62" i="1"/>
  <c r="G9" i="1"/>
  <c r="G13" i="1"/>
  <c r="G59" i="1"/>
  <c r="G11" i="1"/>
  <c r="G49" i="1"/>
  <c r="G82" i="1"/>
  <c r="G25" i="1"/>
  <c r="G40" i="1"/>
  <c r="G19" i="1"/>
  <c r="G30" i="1"/>
  <c r="G24" i="1"/>
  <c r="G47" i="1"/>
  <c r="G26" i="1"/>
  <c r="G39" i="1"/>
  <c r="G76" i="1"/>
  <c r="G87" i="1"/>
  <c r="G150" i="1"/>
  <c r="G151" i="1"/>
  <c r="G154" i="1"/>
  <c r="G158" i="1"/>
  <c r="G152" i="1"/>
  <c r="G153" i="1"/>
  <c r="G157" i="1"/>
  <c r="G5" i="1"/>
  <c r="G270" i="1"/>
  <c r="G206" i="1"/>
  <c r="G208" i="1"/>
  <c r="G207" i="1"/>
  <c r="G205" i="1"/>
  <c r="G204" i="1"/>
  <c r="G209" i="1"/>
  <c r="G167" i="4" l="1"/>
  <c r="G209" i="4"/>
  <c r="G208" i="4"/>
  <c r="G146" i="4"/>
  <c r="G149" i="4"/>
  <c r="G147" i="4"/>
  <c r="G148" i="4"/>
  <c r="G145" i="4"/>
  <c r="G77" i="4"/>
  <c r="G41" i="4"/>
  <c r="G102" i="4"/>
  <c r="G101" i="4"/>
  <c r="G136" i="4"/>
  <c r="G138" i="4"/>
  <c r="G6" i="4"/>
  <c r="G27" i="4"/>
  <c r="G74" i="4"/>
  <c r="G134" i="4"/>
  <c r="G51" i="4"/>
  <c r="G31" i="4"/>
  <c r="G165" i="4"/>
  <c r="G213" i="4"/>
  <c r="G63" i="4"/>
  <c r="G40" i="4"/>
  <c r="G53" i="4"/>
  <c r="G95" i="4"/>
  <c r="G221" i="4"/>
  <c r="G16" i="4"/>
  <c r="G124" i="4"/>
  <c r="G19" i="4"/>
  <c r="G92" i="4"/>
  <c r="G69" i="4"/>
  <c r="G176" i="4"/>
  <c r="G65" i="4"/>
  <c r="G214" i="4"/>
  <c r="G58" i="4"/>
  <c r="G82" i="4"/>
  <c r="G120" i="4"/>
  <c r="G39" i="4"/>
  <c r="G84" i="4"/>
  <c r="G85" i="4"/>
  <c r="G18" i="4"/>
  <c r="G32" i="4"/>
  <c r="G170" i="4"/>
  <c r="G37" i="4"/>
  <c r="G88" i="4"/>
  <c r="G216" i="4"/>
  <c r="G35" i="4"/>
  <c r="G52" i="4"/>
  <c r="G36" i="4"/>
  <c r="G194" i="4"/>
  <c r="G188" i="4"/>
  <c r="G72" i="4"/>
  <c r="G164" i="4"/>
  <c r="G129" i="4"/>
  <c r="G219" i="4"/>
  <c r="G154" i="4"/>
  <c r="G21" i="4"/>
  <c r="G30" i="4"/>
  <c r="G98" i="4"/>
  <c r="G87" i="4"/>
  <c r="G178" i="4"/>
  <c r="G25" i="4"/>
  <c r="G57" i="4"/>
  <c r="G20" i="4"/>
  <c r="G163" i="4"/>
  <c r="G97" i="4"/>
  <c r="G7" i="4"/>
  <c r="G130" i="4"/>
  <c r="G118" i="4"/>
  <c r="G12" i="4"/>
  <c r="G68" i="4"/>
  <c r="G187" i="4"/>
  <c r="G17" i="4"/>
  <c r="G162" i="4"/>
  <c r="G184" i="4"/>
  <c r="G215" i="4"/>
  <c r="G206" i="4"/>
  <c r="G14" i="4"/>
  <c r="G62" i="4"/>
  <c r="G11" i="4"/>
  <c r="G223" i="4"/>
  <c r="G89" i="4"/>
  <c r="G217" i="4"/>
  <c r="G126" i="4"/>
  <c r="G71" i="4"/>
  <c r="G42" i="4"/>
  <c r="G190" i="4"/>
  <c r="G15" i="4"/>
  <c r="G66" i="4"/>
  <c r="G60" i="4"/>
  <c r="G64" i="4"/>
  <c r="G166" i="4"/>
  <c r="G59" i="4"/>
  <c r="G44" i="4"/>
  <c r="G123" i="4"/>
  <c r="G175" i="4"/>
  <c r="G137" i="4"/>
  <c r="G54" i="4"/>
  <c r="G121" i="4"/>
  <c r="G119" i="4"/>
  <c r="G218" i="4"/>
  <c r="G56" i="4"/>
  <c r="G93" i="4"/>
  <c r="G116" i="4"/>
  <c r="G5" i="4"/>
  <c r="G81" i="4"/>
  <c r="G80" i="4"/>
  <c r="G75" i="4"/>
  <c r="G23" i="4"/>
  <c r="G28" i="4"/>
  <c r="G117" i="4"/>
  <c r="G185" i="4"/>
  <c r="G38" i="4"/>
  <c r="G55" i="4"/>
  <c r="G78" i="4"/>
  <c r="G67" i="4"/>
  <c r="G91" i="4"/>
  <c r="G26" i="4"/>
  <c r="G183" i="4"/>
  <c r="G135" i="4"/>
  <c r="G211" i="4"/>
  <c r="G186" i="4"/>
  <c r="G61" i="4"/>
  <c r="G24" i="4"/>
  <c r="G43" i="4"/>
  <c r="G33" i="4"/>
  <c r="G34" i="4"/>
  <c r="G195" i="4"/>
  <c r="G47" i="4"/>
  <c r="G76" i="4"/>
  <c r="G196" i="4"/>
  <c r="G8" i="4"/>
  <c r="G79" i="4"/>
  <c r="G10" i="4"/>
  <c r="G153" i="4"/>
  <c r="G99" i="4"/>
  <c r="G127" i="4"/>
  <c r="G169" i="4"/>
  <c r="G13" i="4"/>
  <c r="G9" i="4"/>
  <c r="G50" i="4"/>
  <c r="G90" i="4"/>
  <c r="G48" i="4"/>
  <c r="G122" i="4"/>
  <c r="G49" i="4"/>
  <c r="G70" i="4"/>
  <c r="G83" i="4"/>
  <c r="G46" i="4"/>
  <c r="G73" i="4"/>
  <c r="G212" i="4"/>
  <c r="G201" i="4"/>
  <c r="G22" i="4"/>
  <c r="G29" i="4"/>
  <c r="G182" i="4"/>
  <c r="G45" i="4"/>
  <c r="G174" i="4"/>
</calcChain>
</file>

<file path=xl/sharedStrings.xml><?xml version="1.0" encoding="utf-8"?>
<sst xmlns="http://schemas.openxmlformats.org/spreadsheetml/2006/main" count="1553" uniqueCount="700">
  <si>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</si>
  <si>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</si>
  <si>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</si>
  <si>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</si>
  <si>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</si>
  <si>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</si>
  <si>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</si>
  <si>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</si>
  <si>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</si>
  <si>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</si>
  <si>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</si>
  <si>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</si>
  <si>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</si>
  <si>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</si>
  <si>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</si>
  <si>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</si>
  <si>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</si>
  <si>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</si>
  <si>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</si>
  <si>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</si>
  <si>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</si>
  <si>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</si>
  <si>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</si>
  <si>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</si>
  <si>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</si>
  <si>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</si>
  <si>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</si>
  <si>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</si>
  <si>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</si>
  <si>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</si>
  <si>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</si>
  <si>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</si>
  <si>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</si>
  <si>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</si>
  <si>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</si>
  <si>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</si>
  <si>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</si>
  <si>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</si>
  <si>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</si>
  <si>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</si>
  <si>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</si>
  <si>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</si>
  <si>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</si>
  <si>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</si>
  <si>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</si>
  <si>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</si>
  <si>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</si>
  <si>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</si>
  <si>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</si>
  <si>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</si>
  <si>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</si>
  <si>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</si>
  <si>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</si>
  <si>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</si>
  <si>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</si>
  <si>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</si>
  <si>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</si>
  <si>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</si>
  <si>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</si>
  <si>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</si>
  <si>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</si>
  <si>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</si>
  <si>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</si>
  <si>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</si>
  <si>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</si>
  <si>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</si>
  <si>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</si>
  <si>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</si>
  <si>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</si>
  <si>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RU000A0ZYT40</t>
  </si>
  <si>
    <t>RU000A0ZYVU5</t>
  </si>
  <si>
    <t>RU000A0JV1X3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</si>
  <si>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</si>
  <si>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</si>
  <si>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</si>
  <si>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</si>
  <si>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</si>
  <si>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</si>
  <si>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</si>
  <si>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</si>
  <si>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</si>
  <si>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</si>
  <si>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</si>
  <si>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</si>
  <si>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</si>
  <si>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</si>
  <si>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</si>
  <si>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</si>
  <si>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</si>
  <si>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</si>
  <si>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</si>
  <si>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</si>
  <si>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</si>
  <si>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</si>
  <si>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</si>
  <si>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</si>
  <si>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</si>
  <si>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</si>
  <si>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</si>
  <si>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</si>
  <si>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</si>
  <si>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</si>
  <si>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</si>
  <si>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</si>
  <si>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</si>
  <si>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</si>
  <si>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</si>
  <si>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</si>
  <si>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</si>
  <si>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</si>
  <si>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</si>
  <si>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</si>
  <si>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</si>
  <si>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</si>
  <si>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</si>
  <si>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</si>
  <si>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</si>
  <si>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</si>
  <si>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</si>
  <si>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</si>
  <si>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</si>
  <si>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</si>
  <si>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</si>
  <si>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</si>
  <si>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</si>
  <si>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</si>
  <si>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</si>
  <si>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</si>
  <si>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</si>
  <si>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</si>
  <si>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</si>
  <si>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</si>
  <si>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</si>
  <si>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</si>
  <si>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</si>
  <si>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</si>
  <si>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</si>
  <si>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</si>
  <si>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</si>
  <si>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</si>
  <si>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</si>
  <si>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</si>
  <si>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</si>
  <si>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</si>
  <si>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</si>
  <si>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</si>
  <si>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</si>
  <si>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</si>
  <si>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</si>
  <si>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</si>
  <si>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</si>
  <si>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</si>
  <si>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</si>
  <si>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</si>
  <si>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</si>
  <si>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</si>
  <si>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</si>
  <si>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</si>
  <si>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</si>
  <si>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</si>
  <si>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</si>
  <si>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</si>
  <si>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</si>
  <si>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</si>
  <si>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</si>
  <si>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</si>
  <si>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</si>
  <si>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</si>
  <si>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</si>
  <si>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</si>
  <si>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</si>
  <si>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</si>
  <si>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</si>
  <si>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</si>
  <si>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</si>
  <si>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</si>
  <si>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</si>
  <si>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</si>
  <si>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</si>
  <si>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</si>
  <si>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</si>
  <si>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</si>
  <si>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</si>
  <si>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</si>
  <si>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</si>
  <si>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</si>
  <si>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</si>
  <si>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</si>
  <si>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</si>
  <si>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</si>
  <si>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</si>
  <si>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</si>
  <si>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</si>
  <si>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</si>
  <si>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</si>
  <si>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</si>
  <si>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</si>
  <si>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</si>
  <si>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</si>
  <si>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</si>
  <si>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</si>
  <si>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</si>
  <si>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</si>
  <si>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</si>
  <si>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</si>
  <si>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</si>
  <si>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"О'КЕЙ" 4B02-02-36415-R-001P</t>
  </si>
  <si>
    <t>облигации ООО "РЕСО-Лизинг" 4B02-08-36419-R-001P</t>
  </si>
  <si>
    <t>облигации ООО "СУЭК-Финанс" 4B02-05-36393-R-001P</t>
  </si>
  <si>
    <t>облигации ПАО "ГМК "Норильский никель" 4B02-01-40155-F-001P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</si>
  <si>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</si>
  <si>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</si>
  <si>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</si>
  <si>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</si>
  <si>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</si>
  <si>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</si>
  <si>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</si>
  <si>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</si>
  <si>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</si>
  <si>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</si>
  <si>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</si>
  <si>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</si>
  <si>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</si>
  <si>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</si>
  <si>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</si>
  <si>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</si>
  <si>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</si>
  <si>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</si>
  <si>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</si>
  <si>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</si>
  <si>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</si>
  <si>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</si>
  <si>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</si>
  <si>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</si>
  <si>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</si>
  <si>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</si>
  <si>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</si>
  <si>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</si>
  <si>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</si>
  <si>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</si>
  <si>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RU35003SVS0</t>
  </si>
  <si>
    <t>облигации АО "ДОМ.РФ" 4-30-00739-A</t>
  </si>
  <si>
    <t>облигации ООО "ГАЗПРОМ КАПИТАЛ" 4B02-01-36400-R</t>
  </si>
  <si>
    <t>облигации ООО "ГАЗПРОМ КАПИТАЛ" 4B02-04-36400-R</t>
  </si>
  <si>
    <t>облигации ПАО "БЕЛУГА ГРУПП" 4B02-01-55052-E-002P</t>
  </si>
  <si>
    <t>RU000A102A15</t>
  </si>
  <si>
    <t>RU000A0JWZ77</t>
  </si>
  <si>
    <t>RU000A0JX0Z8</t>
  </si>
  <si>
    <t>RU000A0JUKX4</t>
  </si>
  <si>
    <t>RU000A0ZYUV5</t>
  </si>
  <si>
    <t>RU000A0ZYV04</t>
  </si>
  <si>
    <t>RU000A1015E0</t>
  </si>
  <si>
    <t>RU000A101MG4</t>
  </si>
  <si>
    <t>RU0009029524</t>
  </si>
  <si>
    <t>Комитет финансов Санкт-Петербурга</t>
  </si>
  <si>
    <t>1027810256352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</si>
  <si>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</si>
  <si>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</si>
  <si>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</si>
  <si>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</si>
  <si>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1087760000019</t>
  </si>
  <si>
    <t>Публичное акционерное общество "Сургутнефтегаз"</t>
  </si>
  <si>
    <t>1028600584540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</si>
  <si>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</si>
  <si>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</si>
  <si>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</si>
  <si>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</si>
  <si>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</si>
  <si>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</si>
  <si>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</si>
  <si>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</si>
  <si>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</si>
  <si>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</si>
  <si>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</si>
  <si>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</si>
  <si>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</si>
  <si>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</si>
  <si>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</si>
  <si>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</si>
  <si>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</si>
  <si>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</si>
  <si>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</si>
  <si>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</si>
  <si>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</si>
  <si>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</si>
  <si>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</si>
  <si>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</si>
  <si>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</si>
  <si>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</si>
  <si>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</si>
  <si>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</si>
  <si>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</si>
  <si>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</si>
  <si>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</si>
  <si>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</si>
  <si>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</si>
  <si>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</si>
  <si>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</si>
  <si>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</si>
  <si>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</si>
  <si>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</si>
  <si>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</si>
  <si>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</si>
  <si>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</si>
  <si>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</si>
  <si>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</si>
  <si>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</si>
  <si>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</si>
  <si>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</si>
  <si>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</si>
  <si>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</si>
  <si>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</si>
  <si>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</si>
  <si>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</si>
  <si>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</si>
  <si>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</si>
  <si>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</si>
  <si>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RU000A0JQRD9</t>
  </si>
  <si>
    <t>RU000A101LJ0</t>
  </si>
  <si>
    <t>RU000A100VQ6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</si>
  <si>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</si>
  <si>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</si>
  <si>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</si>
  <si>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</si>
  <si>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</si>
  <si>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</si>
  <si>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</si>
  <si>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</si>
  <si>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</si>
  <si>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</si>
  <si>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</si>
  <si>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</si>
  <si>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</si>
  <si>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Публичное акционерное общество "Промсвязьбанк"</t>
  </si>
  <si>
    <t>1027739019142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</si>
  <si>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</si>
  <si>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</si>
  <si>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</si>
  <si>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</si>
  <si>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</si>
  <si>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</si>
  <si>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</si>
  <si>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</si>
  <si>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</si>
  <si>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</si>
  <si>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</si>
  <si>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</si>
  <si>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</si>
  <si>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</si>
  <si>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</si>
  <si>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</si>
  <si>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</si>
  <si>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</si>
  <si>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</si>
  <si>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</si>
  <si>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</si>
  <si>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</si>
  <si>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</si>
  <si>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</si>
  <si>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</si>
  <si>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</si>
  <si>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</si>
  <si>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</si>
  <si>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</si>
  <si>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</si>
  <si>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ООО "ИКС 5 ФИНАНС" 4B02-01-36241-R-002P</t>
  </si>
  <si>
    <t>RU000A103N76</t>
  </si>
  <si>
    <t>облигации Промсвязьбанк 4B02-07-03251-B-003P</t>
  </si>
  <si>
    <t>RU000A103PE8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</si>
  <si>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</si>
  <si>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</si>
  <si>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</si>
  <si>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</si>
  <si>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</si>
  <si>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</si>
  <si>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</si>
  <si>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</si>
  <si>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</si>
  <si>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</si>
  <si>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RU000A0JNAA8</t>
  </si>
  <si>
    <t>акции обыкновенные ПАО "Полюс" 1-01-55192-E</t>
  </si>
  <si>
    <t>Публичное акционерное общество "РОССЕТИ Московский регион"</t>
  </si>
  <si>
    <t>RU000A101UQ6</t>
  </si>
  <si>
    <t>облигации ООО "ИКС 5 ФИНАНС" 4B02-12-36241-R-001P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</si>
  <si>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</si>
  <si>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</si>
  <si>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</si>
  <si>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</si>
  <si>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</si>
  <si>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</si>
  <si>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</si>
  <si>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</si>
  <si>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</si>
  <si>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</si>
  <si>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</si>
  <si>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</si>
  <si>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</si>
  <si>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</si>
  <si>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облигации ПАО "Группа ЛСР" 4B02-04-55234-E-001P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</si>
  <si>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</si>
  <si>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</si>
  <si>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</si>
  <si>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</si>
  <si>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</si>
  <si>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</si>
  <si>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</si>
  <si>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</si>
  <si>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</si>
  <si>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</si>
  <si>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</si>
  <si>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</si>
  <si>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</si>
  <si>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</si>
  <si>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</si>
  <si>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</si>
  <si>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</si>
  <si>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</si>
  <si>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</si>
  <si>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</si>
  <si>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</si>
  <si>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</si>
  <si>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</si>
  <si>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</si>
  <si>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</si>
  <si>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</si>
  <si>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</si>
  <si>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</si>
  <si>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</si>
  <si>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</si>
  <si>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</si>
  <si>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</si>
  <si>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</si>
  <si>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</si>
  <si>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</si>
  <si>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</si>
  <si>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</si>
  <si>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</si>
  <si>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</si>
  <si>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</si>
  <si>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</si>
  <si>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</si>
  <si>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</si>
  <si>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</si>
  <si>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</si>
  <si>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</si>
  <si>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</si>
  <si>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</si>
  <si>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</si>
  <si>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</si>
  <si>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</si>
  <si>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</si>
  <si>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</si>
  <si>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</si>
  <si>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</si>
  <si>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</si>
  <si>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</si>
  <si>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</si>
  <si>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</si>
  <si>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</si>
  <si>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</si>
  <si>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</si>
  <si>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</si>
  <si>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</si>
  <si>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</si>
  <si>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</si>
  <si>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</si>
  <si>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</si>
  <si>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</si>
  <si>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</si>
  <si>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</si>
  <si>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</si>
  <si>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</si>
  <si>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</si>
  <si>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RU000A106516</t>
  </si>
  <si>
    <t>облигации ПАО "ФосАгро" 4B02-01-06556-A-001P</t>
  </si>
  <si>
    <t>Публичное акционерное общество "ФосАгро"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</si>
  <si>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</si>
  <si>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</si>
  <si>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</si>
  <si>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</si>
  <si>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</si>
  <si>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</si>
  <si>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</si>
  <si>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</si>
  <si>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</si>
  <si>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</si>
  <si>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</si>
  <si>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</si>
  <si>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</si>
  <si>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</si>
  <si>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</si>
  <si>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</si>
  <si>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</si>
  <si>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</si>
  <si>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</si>
  <si>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</si>
  <si>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</si>
  <si>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</si>
  <si>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</si>
  <si>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</si>
  <si>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</si>
  <si>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</si>
  <si>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</si>
  <si>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</si>
  <si>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</si>
  <si>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</si>
  <si>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</si>
  <si>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</si>
  <si>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</si>
  <si>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</si>
  <si>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</si>
  <si>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</si>
  <si>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</si>
  <si>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</si>
  <si>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положительная переоценка по сделкам Т+ (покупка облигаций  24021RMFS)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</si>
  <si>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</si>
  <si>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</si>
  <si>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</si>
  <si>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</si>
  <si>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</si>
  <si>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</si>
  <si>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</si>
  <si>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</si>
  <si>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</si>
  <si>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</si>
  <si>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</si>
  <si>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</si>
  <si>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</si>
  <si>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</si>
  <si>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</si>
  <si>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</si>
  <si>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</si>
  <si>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</si>
  <si>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</si>
  <si>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</si>
  <si>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АО "Россельхозбанк"</t>
  </si>
  <si>
    <t>42005810000037577626</t>
  </si>
  <si>
    <t>42005810338000000403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</si>
  <si>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</si>
  <si>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</si>
  <si>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</si>
  <si>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</si>
  <si>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</si>
  <si>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RU0009091573</t>
  </si>
  <si>
    <t>Публичное акционерное общество «Транснефть»</t>
  </si>
  <si>
    <t>акции привилегированные ПАО "Транснефть" 2-01-00206-А</t>
  </si>
  <si>
    <t>ПАО "РусГидро"</t>
  </si>
  <si>
    <t>положительная переоценка по сделкам Т+ (покупка облигаций  26243RMFS)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</si>
  <si>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</si>
  <si>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</si>
  <si>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</si>
  <si>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</si>
  <si>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42005810500000000985</t>
  </si>
  <si>
    <t>42005810100075277626</t>
  </si>
  <si>
    <t>ВЭБ.РФ</t>
  </si>
  <si>
    <t>оплата комиссий по сделкам Т+  (продажа облигаций 25072RMFS)</t>
  </si>
  <si>
    <t>RU000A107TH4</t>
  </si>
  <si>
    <t>облигации ПАО "Альфа-Банк" 4B02-26-01326-B-002P</t>
  </si>
  <si>
    <t>RU000A100WA9</t>
  </si>
  <si>
    <t>RU000A1083A6</t>
  </si>
  <si>
    <t>облигации ПАО "ГМК "Норильский никель" 4B02-07-40155-F-001P</t>
  </si>
  <si>
    <t>RU000A1083W0</t>
  </si>
  <si>
    <t>облигации ПАО "МТС" 4B02-05-04715-A-002P</t>
  </si>
  <si>
    <t>АО «Банк ДОМ. РФ»</t>
  </si>
  <si>
    <t>42005810300480054301</t>
  </si>
  <si>
    <t>начисление дивидендов (акции обыкновенные ПАО Новатэк 1-02-00268-E)</t>
  </si>
  <si>
    <t>RU000A107UA7</t>
  </si>
  <si>
    <t>«Газпромбанк» (Акционерное общество)</t>
  </si>
  <si>
    <t>1027700167110</t>
  </si>
  <si>
    <t>облигации Банк ГПБ (АО) 4B02-03-00354-B-005P</t>
  </si>
  <si>
    <t>RU000A1084B2</t>
  </si>
  <si>
    <t>1027804904445</t>
  </si>
  <si>
    <t>Общество с ограниченной ответственностью "Сэтл Групп"</t>
  </si>
  <si>
    <t>облигации ООО "Сэтл Групп" 4B02-03-36160-R-002P</t>
  </si>
  <si>
    <t>акции привилегированные ПАО «Транснефть» 2-01-00206-A</t>
  </si>
  <si>
    <t>RU000A1085D5</t>
  </si>
  <si>
    <t>облигации ПАО "РОСТЕЛЕКОМ" 4B02-14-00124-A-002P</t>
  </si>
  <si>
    <t>RU000A0ZZ1N0</t>
  </si>
  <si>
    <t>облигации АО "ДОМ.РФ" 4B02-03-00739-A-001P</t>
  </si>
  <si>
    <t>42005810226800000367</t>
  </si>
  <si>
    <t>оплата комиссий по сделкам Т+  (покупка облигаций 4B02-10-03349-B-002P)</t>
  </si>
  <si>
    <t>RU000A1082Y8</t>
  </si>
  <si>
    <t>облигации АО "СТМ" 4B02-04-55323-E-001P</t>
  </si>
  <si>
    <t>1076672030820</t>
  </si>
  <si>
    <t>RU000A1089J4</t>
  </si>
  <si>
    <t>облигации АО "Селектел" 4B02-04-00575-R-001P</t>
  </si>
  <si>
    <t>акционерное общество "Синара - Транспортные Машины"</t>
  </si>
  <si>
    <t>акционерное общество "Селектел"</t>
  </si>
  <si>
    <t>1089847357126</t>
  </si>
  <si>
    <t>RU000A0JRH43</t>
  </si>
  <si>
    <t>Публичное акционерное общество "МТС-Банк"</t>
  </si>
  <si>
    <t>акции обыкновенные ПАО «МТС-Банк» 10102268B</t>
  </si>
  <si>
    <t>1027739053704</t>
  </si>
  <si>
    <t>42005810626800000365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</si>
  <si>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</si>
  <si>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</si>
  <si>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</si>
  <si>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</si>
  <si>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</si>
  <si>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</si>
  <si>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RU000A102BT8</t>
  </si>
  <si>
    <t>АО "АЛЬФА-БАНК"</t>
  </si>
  <si>
    <t>АО ХК "Новотранс"</t>
  </si>
  <si>
    <t>RU000A101N52</t>
  </si>
  <si>
    <t>облигации федерального займа РФ 29014RMFS</t>
  </si>
  <si>
    <t>42004810100002076493</t>
  </si>
  <si>
    <t>42004810000002176493</t>
  </si>
  <si>
    <t>42004810900002276493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</si>
  <si>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</si>
  <si>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</si>
  <si>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</si>
  <si>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RU000A106Z61</t>
  </si>
  <si>
    <t>облигации федерального займа РФ 29025RMFS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</si>
  <si>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</si>
  <si>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</si>
  <si>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</si>
  <si>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</si>
  <si>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</si>
  <si>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</si>
  <si>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№21 от 25.06.2024 к Генеральному соглашению №М61-4785/2016 от 15.02.2016 о порядке поддержания МНО на счетах 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</si>
  <si>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</si>
  <si>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</si>
  <si>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</si>
  <si>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</si>
  <si>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</si>
  <si>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</si>
  <si>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RU000A0DQZE3</t>
  </si>
  <si>
    <t>RU000A0JP5V6</t>
  </si>
  <si>
    <t>акции обыкновенные ПАО АФК «Система»  1-05-01669-A</t>
  </si>
  <si>
    <t>Публичное акционерное общество Акционерная финансовая корпорация «Система»</t>
  </si>
  <si>
    <t>1027739609391</t>
  </si>
  <si>
    <t>акции обыкновенные Банк «ВТБ» (ПАО) 10401000B</t>
  </si>
  <si>
    <t xml:space="preserve"> Банк ВТБ (публичное акционерное общество)</t>
  </si>
  <si>
    <t>42004810700002476493</t>
  </si>
  <si>
    <t>42004810800002376493</t>
  </si>
  <si>
    <t>RU000A0JVW48</t>
  </si>
  <si>
    <t xml:space="preserve">начисленный процентный доход по подтверждению №19 от 25.06.2024 к Генеральному соглашению №М22-4785/2015 от 12.05.2015 о порядке поддержания МНО на счетах 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</si>
  <si>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</si>
  <si>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</si>
  <si>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</si>
  <si>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</si>
  <si>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</si>
  <si>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</si>
  <si>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</si>
  <si>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</si>
  <si>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42003810300001874785</t>
  </si>
  <si>
    <t>RU000A0JV4P3</t>
  </si>
  <si>
    <t>начисление дивидендов (акции обыкновенные ПАО "Транснефть" 2-01-00206-A)</t>
  </si>
  <si>
    <t>RU000A1075E4</t>
  </si>
  <si>
    <t>облигации ПАО "МТС" 4B02-01-04715-A-002P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</si>
  <si>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</si>
  <si>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</si>
  <si>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</si>
  <si>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42003810843240000104</t>
  </si>
  <si>
    <t>42003810200001974785</t>
  </si>
  <si>
    <t>40701810100022780688</t>
  </si>
  <si>
    <t>Состав средств пенсионных резервов фонда на 30.08.2024</t>
  </si>
  <si>
    <t>Состав инвестиционного портфеля фонда по обязательному пенсионному страхованию на 30.08.2024</t>
  </si>
  <si>
    <t>RU000A109528</t>
  </si>
  <si>
    <t>облигации ПАО "РОССЕТИ" 4B02-13-65018-D-001P</t>
  </si>
  <si>
    <t>RU000A1095L7</t>
  </si>
  <si>
    <t>облигации ПАО "ГК "САМОЛЕТ" 4B02-14-16493-A-001P</t>
  </si>
  <si>
    <t>ПАО «Магнитогорский металлургический комбинат»</t>
  </si>
  <si>
    <t>1027402166835</t>
  </si>
  <si>
    <t>42002810400480035359</t>
  </si>
  <si>
    <t>42002810000480025361</t>
  </si>
  <si>
    <t>42003810826800002589</t>
  </si>
  <si>
    <t>42003810226800002590</t>
  </si>
  <si>
    <t>42002810800002374785</t>
  </si>
  <si>
    <t>42003810500003274785</t>
  </si>
  <si>
    <t>42003810600003174785</t>
  </si>
  <si>
    <t>42003810479000000678</t>
  </si>
  <si>
    <t>42003810779000000679</t>
  </si>
  <si>
    <t>42003810100020001829</t>
  </si>
  <si>
    <t>RU000A0JTK38</t>
  </si>
  <si>
    <t>RU000A105G16</t>
  </si>
  <si>
    <t>RU000A0JV4Q1</t>
  </si>
  <si>
    <t>RU000A108G05</t>
  </si>
  <si>
    <t>облигации ООО "ЕвразХолдинг Финанс" 4B02-01-36383-R-003P</t>
  </si>
  <si>
    <t>Общество с ограниченной ответственностью "ЕвразХолдинг Финанс"</t>
  </si>
  <si>
    <t>1097746549515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</si>
  <si>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</si>
  <si>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</si>
  <si>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</si>
  <si>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</si>
  <si>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"Федеральная сетевая компания - Россети" 4B02-02-55385-E-001P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</si>
  <si>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</si>
  <si>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</si>
  <si>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</si>
  <si>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</si>
  <si>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ПАО «Совкомбанк»</t>
  </si>
  <si>
    <t>42003810526800002588</t>
  </si>
  <si>
    <t>42003810200001376493</t>
  </si>
  <si>
    <t>42004810600002576493</t>
  </si>
  <si>
    <t>42004810500002676493</t>
  </si>
  <si>
    <t>42003810179000000677</t>
  </si>
  <si>
    <t>42003810800020001831</t>
  </si>
  <si>
    <t>42003810712240000005</t>
  </si>
  <si>
    <t>33-НПФ от 07.06.2024</t>
  </si>
  <si>
    <t>оплата комиссий по сделкам Т+ (продажа облигаций АО "ХК "Металлоинвест"  4B02-04-25642-H)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</si>
</sst>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zoomScale="80" zoomScaleNormal="80" workbookViewId="0">
      <selection activeCell="H188" sqref="H188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9" t="s">
        <v>657</v>
      </c>
      <c r="B1" s="150"/>
      <c r="C1" s="150"/>
      <c r="D1" s="150"/>
      <c r="E1" s="150"/>
      <c r="F1" s="150"/>
      <c r="G1" s="150"/>
    </row>
    <row r="2" spans="1:8" ht="18.75" x14ac:dyDescent="0.3">
      <c r="A2" s="4"/>
      <c r="B2" s="4"/>
      <c r="C2" s="4"/>
    </row>
    <row r="3" spans="1:8" x14ac:dyDescent="0.25">
      <c r="A3" s="3" t="s">
        <v>272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196</v>
      </c>
      <c r="B5" s="25" t="s">
        <v>119</v>
      </c>
      <c r="C5" s="25" t="s">
        <v>120</v>
      </c>
      <c r="D5" s="25" t="s">
        <v>317</v>
      </c>
      <c r="E5" s="39">
        <v>5718</v>
      </c>
      <c r="F5" s="7">
        <v>5567902.5</v>
      </c>
      <c r="G5" s="8">
        <f t="shared" ref="G5:G36" si="0">F5/$F$270</f>
        <v>9.8471731353032992E-4</v>
      </c>
      <c r="H5" s="107"/>
    </row>
    <row r="6" spans="1:8" x14ac:dyDescent="0.25">
      <c r="A6" s="100" t="s">
        <v>384</v>
      </c>
      <c r="B6" s="100" t="s">
        <v>95</v>
      </c>
      <c r="C6" s="100" t="s">
        <v>96</v>
      </c>
      <c r="D6" s="100" t="s">
        <v>385</v>
      </c>
      <c r="E6" s="39">
        <v>10000</v>
      </c>
      <c r="F6" s="7">
        <v>8352900</v>
      </c>
      <c r="G6" s="8">
        <f t="shared" si="0"/>
        <v>1.4772610059510729E-3</v>
      </c>
      <c r="H6" s="107"/>
    </row>
    <row r="7" spans="1:8" x14ac:dyDescent="0.25">
      <c r="A7" s="122" t="s">
        <v>267</v>
      </c>
      <c r="B7" s="122" t="s">
        <v>176</v>
      </c>
      <c r="C7" s="9" t="s">
        <v>177</v>
      </c>
      <c r="D7" s="122" t="s">
        <v>47</v>
      </c>
      <c r="E7" s="39">
        <v>4000</v>
      </c>
      <c r="F7" s="7">
        <v>3811040</v>
      </c>
      <c r="G7" s="8">
        <f t="shared" si="0"/>
        <v>6.7400552911201818E-4</v>
      </c>
      <c r="H7" s="107"/>
    </row>
    <row r="8" spans="1:8" x14ac:dyDescent="0.25">
      <c r="A8" s="77" t="s">
        <v>339</v>
      </c>
      <c r="B8" s="77" t="s">
        <v>176</v>
      </c>
      <c r="C8" s="9" t="s">
        <v>177</v>
      </c>
      <c r="D8" s="77" t="s">
        <v>340</v>
      </c>
      <c r="E8" s="39">
        <v>986</v>
      </c>
      <c r="F8" s="7">
        <v>1011004.96</v>
      </c>
      <c r="G8" s="8">
        <f t="shared" si="0"/>
        <v>1.7880235657449797E-4</v>
      </c>
      <c r="H8" s="107"/>
    </row>
    <row r="9" spans="1:8" x14ac:dyDescent="0.25">
      <c r="A9" s="100" t="s">
        <v>266</v>
      </c>
      <c r="B9" s="100" t="s">
        <v>176</v>
      </c>
      <c r="C9" s="122" t="s">
        <v>177</v>
      </c>
      <c r="D9" s="100" t="s">
        <v>46</v>
      </c>
      <c r="E9" s="39">
        <v>40000</v>
      </c>
      <c r="F9" s="7">
        <v>42016800</v>
      </c>
      <c r="G9" s="8">
        <f t="shared" si="0"/>
        <v>7.4309258143692653E-3</v>
      </c>
      <c r="H9" s="107"/>
    </row>
    <row r="10" spans="1:8" ht="30" x14ac:dyDescent="0.25">
      <c r="A10" s="25" t="s">
        <v>220</v>
      </c>
      <c r="B10" s="25" t="s">
        <v>148</v>
      </c>
      <c r="C10" s="100" t="s">
        <v>149</v>
      </c>
      <c r="D10" s="25" t="s">
        <v>71</v>
      </c>
      <c r="E10" s="39">
        <v>53130</v>
      </c>
      <c r="F10" s="7">
        <v>53357927.700000003</v>
      </c>
      <c r="G10" s="8">
        <f t="shared" si="0"/>
        <v>9.4366730057305389E-3</v>
      </c>
      <c r="H10" s="107"/>
    </row>
    <row r="11" spans="1:8" ht="30" x14ac:dyDescent="0.25">
      <c r="A11" s="25" t="s">
        <v>223</v>
      </c>
      <c r="B11" s="25" t="s">
        <v>148</v>
      </c>
      <c r="C11" s="25" t="s">
        <v>149</v>
      </c>
      <c r="D11" s="33" t="s">
        <v>308</v>
      </c>
      <c r="E11" s="39">
        <v>18</v>
      </c>
      <c r="F11" s="7">
        <v>18055.62</v>
      </c>
      <c r="G11" s="8">
        <f t="shared" si="0"/>
        <v>3.1932458624274572E-6</v>
      </c>
      <c r="H11" s="107"/>
    </row>
    <row r="12" spans="1:8" x14ac:dyDescent="0.25">
      <c r="A12" s="70" t="s">
        <v>35</v>
      </c>
      <c r="B12" s="70" t="s">
        <v>95</v>
      </c>
      <c r="C12" s="70" t="s">
        <v>96</v>
      </c>
      <c r="D12" s="122" t="s">
        <v>80</v>
      </c>
      <c r="E12" s="39">
        <v>81337</v>
      </c>
      <c r="F12" s="7">
        <v>82439929.719999999</v>
      </c>
      <c r="G12" s="8">
        <f t="shared" si="0"/>
        <v>1.4580001377809257E-2</v>
      </c>
      <c r="H12" s="107"/>
    </row>
    <row r="13" spans="1:8" x14ac:dyDescent="0.25">
      <c r="A13" s="59" t="s">
        <v>36</v>
      </c>
      <c r="B13" s="59" t="s">
        <v>95</v>
      </c>
      <c r="C13" s="67" t="s">
        <v>96</v>
      </c>
      <c r="D13" s="59" t="s">
        <v>81</v>
      </c>
      <c r="E13" s="39">
        <v>32000</v>
      </c>
      <c r="F13" s="7">
        <v>35522880</v>
      </c>
      <c r="G13" s="8">
        <f t="shared" si="0"/>
        <v>6.2824366918171224E-3</v>
      </c>
      <c r="H13" s="107"/>
    </row>
    <row r="14" spans="1:8" ht="30" x14ac:dyDescent="0.25">
      <c r="A14" s="69" t="s">
        <v>193</v>
      </c>
      <c r="B14" s="69" t="s">
        <v>109</v>
      </c>
      <c r="C14" s="9" t="s">
        <v>110</v>
      </c>
      <c r="D14" s="100" t="s">
        <v>309</v>
      </c>
      <c r="E14" s="39">
        <v>225</v>
      </c>
      <c r="F14" s="7">
        <v>229479.75</v>
      </c>
      <c r="G14" s="8">
        <f t="shared" si="0"/>
        <v>4.0584885049551736E-5</v>
      </c>
      <c r="H14" s="107"/>
    </row>
    <row r="15" spans="1:8" ht="30" x14ac:dyDescent="0.25">
      <c r="A15" s="80" t="s">
        <v>213</v>
      </c>
      <c r="B15" s="80" t="s">
        <v>137</v>
      </c>
      <c r="C15" s="122" t="s">
        <v>138</v>
      </c>
      <c r="D15" s="80" t="s">
        <v>55</v>
      </c>
      <c r="E15" s="39">
        <v>34629</v>
      </c>
      <c r="F15" s="7">
        <v>32466072.66</v>
      </c>
      <c r="G15" s="8">
        <f t="shared" si="0"/>
        <v>5.7418217812965824E-3</v>
      </c>
      <c r="H15" s="107"/>
    </row>
    <row r="16" spans="1:8" ht="30" x14ac:dyDescent="0.25">
      <c r="A16" s="69" t="s">
        <v>402</v>
      </c>
      <c r="B16" s="69" t="s">
        <v>166</v>
      </c>
      <c r="C16" s="69" t="s">
        <v>167</v>
      </c>
      <c r="D16" s="69" t="s">
        <v>403</v>
      </c>
      <c r="E16" s="39">
        <v>1455</v>
      </c>
      <c r="F16" s="7">
        <v>1458739.35</v>
      </c>
      <c r="G16" s="8">
        <f t="shared" si="0"/>
        <v>2.5798689791586328E-4</v>
      </c>
      <c r="H16" s="107"/>
    </row>
    <row r="17" spans="1:8" x14ac:dyDescent="0.25">
      <c r="A17" s="90" t="s">
        <v>349</v>
      </c>
      <c r="B17" s="90" t="s">
        <v>95</v>
      </c>
      <c r="C17" s="90" t="s">
        <v>96</v>
      </c>
      <c r="D17" s="90" t="s">
        <v>347</v>
      </c>
      <c r="E17" s="39">
        <v>13000</v>
      </c>
      <c r="F17" s="7">
        <v>11461840</v>
      </c>
      <c r="G17" s="8">
        <f t="shared" si="0"/>
        <v>2.027095893456194E-3</v>
      </c>
      <c r="H17" s="107"/>
    </row>
    <row r="18" spans="1:8" ht="28.5" customHeight="1" x14ac:dyDescent="0.25">
      <c r="A18" s="25" t="s">
        <v>214</v>
      </c>
      <c r="B18" s="25" t="s">
        <v>137</v>
      </c>
      <c r="C18" s="67" t="s">
        <v>138</v>
      </c>
      <c r="D18" s="69" t="s">
        <v>316</v>
      </c>
      <c r="E18" s="39">
        <v>7087</v>
      </c>
      <c r="F18" s="7">
        <v>6946960.8799999999</v>
      </c>
      <c r="G18" s="8">
        <f t="shared" si="0"/>
        <v>1.228612148821553E-3</v>
      </c>
      <c r="H18" s="107"/>
    </row>
    <row r="19" spans="1:8" ht="28.5" customHeight="1" x14ac:dyDescent="0.25">
      <c r="A19" s="114" t="s">
        <v>224</v>
      </c>
      <c r="B19" s="114" t="s">
        <v>152</v>
      </c>
      <c r="C19" s="114" t="s">
        <v>153</v>
      </c>
      <c r="D19" s="114" t="s">
        <v>311</v>
      </c>
      <c r="E19" s="39">
        <v>3030</v>
      </c>
      <c r="F19" s="7">
        <v>3114337.63</v>
      </c>
      <c r="G19" s="8">
        <f t="shared" si="0"/>
        <v>5.5078949109471913E-4</v>
      </c>
      <c r="H19" s="107"/>
    </row>
    <row r="20" spans="1:8" ht="32.25" customHeight="1" x14ac:dyDescent="0.25">
      <c r="A20" s="87" t="s">
        <v>210</v>
      </c>
      <c r="B20" s="87" t="s">
        <v>137</v>
      </c>
      <c r="C20" s="87" t="s">
        <v>138</v>
      </c>
      <c r="D20" s="87" t="s">
        <v>320</v>
      </c>
      <c r="E20" s="39">
        <v>21096</v>
      </c>
      <c r="F20" s="7">
        <v>21204855.359999999</v>
      </c>
      <c r="G20" s="8">
        <f t="shared" si="0"/>
        <v>3.7502072286464097E-3</v>
      </c>
      <c r="H20" s="107"/>
    </row>
    <row r="21" spans="1:8" ht="33.75" customHeight="1" x14ac:dyDescent="0.25">
      <c r="A21" s="77" t="s">
        <v>27</v>
      </c>
      <c r="B21" s="77" t="s">
        <v>95</v>
      </c>
      <c r="C21" s="77" t="s">
        <v>96</v>
      </c>
      <c r="D21" s="77" t="s">
        <v>72</v>
      </c>
      <c r="E21" s="39">
        <v>17000</v>
      </c>
      <c r="F21" s="7">
        <v>11201810</v>
      </c>
      <c r="G21" s="8">
        <f t="shared" si="0"/>
        <v>1.9811080114777845E-3</v>
      </c>
      <c r="H21" s="107"/>
    </row>
    <row r="22" spans="1:8" ht="30" x14ac:dyDescent="0.25">
      <c r="A22" s="63" t="s">
        <v>419</v>
      </c>
      <c r="B22" s="63" t="s">
        <v>119</v>
      </c>
      <c r="C22" s="67" t="s">
        <v>120</v>
      </c>
      <c r="D22" s="63" t="s">
        <v>418</v>
      </c>
      <c r="E22" s="39">
        <v>20000</v>
      </c>
      <c r="F22" s="7">
        <v>19126200</v>
      </c>
      <c r="G22" s="8">
        <f t="shared" si="0"/>
        <v>3.382584426010297E-3</v>
      </c>
      <c r="H22" s="107"/>
    </row>
    <row r="23" spans="1:8" ht="30" x14ac:dyDescent="0.25">
      <c r="A23" s="67" t="s">
        <v>212</v>
      </c>
      <c r="B23" s="67" t="s">
        <v>137</v>
      </c>
      <c r="C23" s="114" t="s">
        <v>138</v>
      </c>
      <c r="D23" s="67" t="s">
        <v>52</v>
      </c>
      <c r="E23" s="39">
        <v>63997</v>
      </c>
      <c r="F23" s="7">
        <v>57418108.399999999</v>
      </c>
      <c r="G23" s="8">
        <f t="shared" si="0"/>
        <v>1.0154740578097636E-2</v>
      </c>
      <c r="H23" s="107"/>
    </row>
    <row r="24" spans="1:8" x14ac:dyDescent="0.25">
      <c r="A24" s="25" t="s">
        <v>225</v>
      </c>
      <c r="B24" s="25" t="s">
        <v>152</v>
      </c>
      <c r="C24" s="25" t="s">
        <v>153</v>
      </c>
      <c r="D24" s="25" t="s">
        <v>315</v>
      </c>
      <c r="E24" s="39">
        <v>5501</v>
      </c>
      <c r="F24" s="7">
        <v>5718949.6200000001</v>
      </c>
      <c r="G24" s="8">
        <f t="shared" si="0"/>
        <v>1.0114309124525261E-3</v>
      </c>
      <c r="H24" s="107"/>
    </row>
    <row r="25" spans="1:8" x14ac:dyDescent="0.25">
      <c r="A25" s="25" t="s">
        <v>189</v>
      </c>
      <c r="B25" s="25" t="s">
        <v>105</v>
      </c>
      <c r="C25" s="122" t="s">
        <v>106</v>
      </c>
      <c r="D25" s="25" t="s">
        <v>313</v>
      </c>
      <c r="E25" s="39">
        <v>4731</v>
      </c>
      <c r="F25" s="7">
        <v>4223316.3899999997</v>
      </c>
      <c r="G25" s="8">
        <f t="shared" si="0"/>
        <v>7.469191081829129E-4</v>
      </c>
      <c r="H25" s="107"/>
    </row>
    <row r="26" spans="1:8" ht="30" x14ac:dyDescent="0.25">
      <c r="A26" s="77" t="s">
        <v>197</v>
      </c>
      <c r="B26" s="77" t="s">
        <v>119</v>
      </c>
      <c r="C26" s="77" t="s">
        <v>120</v>
      </c>
      <c r="D26" s="77" t="s">
        <v>63</v>
      </c>
      <c r="E26" s="39">
        <v>17452</v>
      </c>
      <c r="F26" s="7">
        <v>16051826.039999999</v>
      </c>
      <c r="G26" s="8">
        <f t="shared" si="0"/>
        <v>2.8388627522419785E-3</v>
      </c>
      <c r="H26" s="107"/>
    </row>
    <row r="27" spans="1:8" ht="30" x14ac:dyDescent="0.25">
      <c r="A27" s="25" t="s">
        <v>221</v>
      </c>
      <c r="B27" s="25" t="s">
        <v>148</v>
      </c>
      <c r="C27" s="25" t="s">
        <v>149</v>
      </c>
      <c r="D27" s="25" t="s">
        <v>69</v>
      </c>
      <c r="E27" s="39">
        <v>8520</v>
      </c>
      <c r="F27" s="7">
        <v>8187038.4000000004</v>
      </c>
      <c r="G27" s="8">
        <f t="shared" si="0"/>
        <v>1.4479273764254404E-3</v>
      </c>
      <c r="H27" s="107"/>
    </row>
    <row r="28" spans="1:8" ht="30" x14ac:dyDescent="0.25">
      <c r="A28" s="25" t="s">
        <v>198</v>
      </c>
      <c r="B28" s="25" t="s">
        <v>119</v>
      </c>
      <c r="C28" s="67" t="s">
        <v>120</v>
      </c>
      <c r="D28" s="67" t="s">
        <v>321</v>
      </c>
      <c r="E28" s="39">
        <v>57683</v>
      </c>
      <c r="F28" s="7">
        <v>50143831.899999999</v>
      </c>
      <c r="G28" s="8">
        <f t="shared" si="0"/>
        <v>8.8682406774695608E-3</v>
      </c>
      <c r="H28" s="107"/>
    </row>
    <row r="29" spans="1:8" x14ac:dyDescent="0.25">
      <c r="A29" s="90" t="s">
        <v>350</v>
      </c>
      <c r="B29" s="90" t="s">
        <v>95</v>
      </c>
      <c r="C29" s="90" t="s">
        <v>96</v>
      </c>
      <c r="D29" s="90" t="s">
        <v>348</v>
      </c>
      <c r="E29" s="39">
        <v>5000</v>
      </c>
      <c r="F29" s="7">
        <v>3572900</v>
      </c>
      <c r="G29" s="8">
        <f t="shared" si="0"/>
        <v>6.3188902634565098E-4</v>
      </c>
      <c r="H29" s="107"/>
    </row>
    <row r="30" spans="1:8" x14ac:dyDescent="0.25">
      <c r="A30" s="87" t="s">
        <v>28</v>
      </c>
      <c r="B30" s="87" t="s">
        <v>95</v>
      </c>
      <c r="C30" s="87" t="s">
        <v>96</v>
      </c>
      <c r="D30" s="87" t="s">
        <v>73</v>
      </c>
      <c r="E30" s="39">
        <v>29000</v>
      </c>
      <c r="F30" s="7">
        <v>17860810</v>
      </c>
      <c r="G30" s="8">
        <f t="shared" si="0"/>
        <v>3.1587925328569696E-3</v>
      </c>
      <c r="H30" s="107"/>
    </row>
    <row r="31" spans="1:8" ht="30" x14ac:dyDescent="0.25">
      <c r="A31" s="25" t="s">
        <v>204</v>
      </c>
      <c r="B31" s="25" t="s">
        <v>123</v>
      </c>
      <c r="C31" s="80" t="s">
        <v>124</v>
      </c>
      <c r="D31" s="25" t="s">
        <v>50</v>
      </c>
      <c r="E31" s="39">
        <v>5000</v>
      </c>
      <c r="F31" s="7">
        <v>4731300</v>
      </c>
      <c r="G31" s="8">
        <f t="shared" si="0"/>
        <v>8.3675908935295653E-4</v>
      </c>
      <c r="H31" s="107"/>
    </row>
    <row r="32" spans="1:8" ht="30" x14ac:dyDescent="0.25">
      <c r="A32" s="25" t="s">
        <v>222</v>
      </c>
      <c r="B32" s="25" t="s">
        <v>148</v>
      </c>
      <c r="C32" s="100" t="s">
        <v>149</v>
      </c>
      <c r="D32" s="25" t="s">
        <v>70</v>
      </c>
      <c r="E32" s="39">
        <v>15000</v>
      </c>
      <c r="F32" s="7">
        <v>12183450</v>
      </c>
      <c r="G32" s="8">
        <f t="shared" si="0"/>
        <v>2.1547169968459574E-3</v>
      </c>
      <c r="H32" s="107"/>
    </row>
    <row r="33" spans="1:8" ht="30" x14ac:dyDescent="0.25">
      <c r="A33" s="25" t="s">
        <v>388</v>
      </c>
      <c r="B33" s="25" t="s">
        <v>143</v>
      </c>
      <c r="C33" s="9" t="s">
        <v>144</v>
      </c>
      <c r="D33" s="25" t="s">
        <v>310</v>
      </c>
      <c r="E33" s="39">
        <v>1943</v>
      </c>
      <c r="F33" s="7">
        <v>1847404.4</v>
      </c>
      <c r="G33" s="8">
        <f t="shared" si="0"/>
        <v>3.2672466835978378E-4</v>
      </c>
      <c r="H33" s="107"/>
    </row>
    <row r="34" spans="1:8" x14ac:dyDescent="0.25">
      <c r="A34" s="25" t="s">
        <v>227</v>
      </c>
      <c r="B34" s="25" t="s">
        <v>152</v>
      </c>
      <c r="C34" s="122" t="s">
        <v>153</v>
      </c>
      <c r="D34" s="25" t="s">
        <v>82</v>
      </c>
      <c r="E34" s="39">
        <v>52488</v>
      </c>
      <c r="F34" s="7">
        <v>55123947.359999999</v>
      </c>
      <c r="G34" s="8">
        <f t="shared" si="0"/>
        <v>9.7490042894117709E-3</v>
      </c>
      <c r="H34" s="107"/>
    </row>
    <row r="35" spans="1:8" x14ac:dyDescent="0.25">
      <c r="A35" s="122" t="s">
        <v>37</v>
      </c>
      <c r="B35" s="122" t="s">
        <v>95</v>
      </c>
      <c r="C35" s="122" t="s">
        <v>96</v>
      </c>
      <c r="D35" s="122" t="s">
        <v>59</v>
      </c>
      <c r="E35" s="39">
        <v>112363</v>
      </c>
      <c r="F35" s="7">
        <v>137412656.74000001</v>
      </c>
      <c r="G35" s="8">
        <f t="shared" si="0"/>
        <v>2.4302261433291658E-2</v>
      </c>
      <c r="H35" s="107"/>
    </row>
    <row r="36" spans="1:8" x14ac:dyDescent="0.25">
      <c r="A36" s="63" t="s">
        <v>578</v>
      </c>
      <c r="B36" s="63" t="s">
        <v>101</v>
      </c>
      <c r="C36" s="9" t="s">
        <v>102</v>
      </c>
      <c r="D36" s="63" t="s">
        <v>577</v>
      </c>
      <c r="E36" s="39">
        <v>736</v>
      </c>
      <c r="F36" s="7">
        <v>758492.16000000003</v>
      </c>
      <c r="G36" s="8">
        <f t="shared" si="0"/>
        <v>1.3414393699045864E-4</v>
      </c>
      <c r="H36" s="107"/>
    </row>
    <row r="37" spans="1:8" ht="30" x14ac:dyDescent="0.25">
      <c r="A37" s="64" t="s">
        <v>199</v>
      </c>
      <c r="B37" s="64" t="s">
        <v>119</v>
      </c>
      <c r="C37" s="64" t="s">
        <v>120</v>
      </c>
      <c r="D37" s="64" t="s">
        <v>64</v>
      </c>
      <c r="E37" s="39">
        <v>26661</v>
      </c>
      <c r="F37" s="7">
        <v>26132312.370000001</v>
      </c>
      <c r="G37" s="8">
        <f t="shared" ref="G37:G68" si="1">F37/$F$270</f>
        <v>4.621657874454844E-3</v>
      </c>
      <c r="H37" s="107"/>
    </row>
    <row r="38" spans="1:8" ht="30" x14ac:dyDescent="0.25">
      <c r="A38" s="63" t="s">
        <v>201</v>
      </c>
      <c r="B38" s="63" t="s">
        <v>119</v>
      </c>
      <c r="C38" s="124" t="s">
        <v>120</v>
      </c>
      <c r="D38" s="63" t="s">
        <v>65</v>
      </c>
      <c r="E38" s="39">
        <v>28470</v>
      </c>
      <c r="F38" s="7">
        <v>29028581.399999999</v>
      </c>
      <c r="G38" s="8">
        <f t="shared" si="1"/>
        <v>5.1338806115596497E-3</v>
      </c>
      <c r="H38" s="107"/>
    </row>
    <row r="39" spans="1:8" x14ac:dyDescent="0.25">
      <c r="A39" s="25" t="s">
        <v>331</v>
      </c>
      <c r="B39" s="25" t="s">
        <v>171</v>
      </c>
      <c r="C39" s="9" t="s">
        <v>172</v>
      </c>
      <c r="D39" s="25" t="s">
        <v>326</v>
      </c>
      <c r="E39" s="39">
        <v>47</v>
      </c>
      <c r="F39" s="7">
        <v>43279.01</v>
      </c>
      <c r="G39" s="8">
        <f t="shared" si="1"/>
        <v>7.6541553052432733E-6</v>
      </c>
      <c r="H39" s="107"/>
    </row>
    <row r="40" spans="1:8" x14ac:dyDescent="0.25">
      <c r="A40" s="63" t="s">
        <v>29</v>
      </c>
      <c r="B40" s="63" t="s">
        <v>95</v>
      </c>
      <c r="C40" s="122" t="s">
        <v>96</v>
      </c>
      <c r="D40" s="63" t="s">
        <v>74</v>
      </c>
      <c r="E40" s="39">
        <v>110673</v>
      </c>
      <c r="F40" s="7">
        <v>97143225.75</v>
      </c>
      <c r="G40" s="8">
        <f t="shared" si="1"/>
        <v>1.7180368422078218E-2</v>
      </c>
      <c r="H40" s="107"/>
    </row>
    <row r="41" spans="1:8" ht="30" x14ac:dyDescent="0.25">
      <c r="A41" s="80" t="s">
        <v>215</v>
      </c>
      <c r="B41" s="80" t="s">
        <v>137</v>
      </c>
      <c r="C41" s="124" t="s">
        <v>138</v>
      </c>
      <c r="D41" s="80" t="s">
        <v>53</v>
      </c>
      <c r="E41" s="39">
        <v>9426</v>
      </c>
      <c r="F41" s="7">
        <v>7535521.4400000004</v>
      </c>
      <c r="G41" s="8">
        <f t="shared" si="1"/>
        <v>1.3327026521112761E-3</v>
      </c>
      <c r="H41" s="107"/>
    </row>
    <row r="42" spans="1:8" x14ac:dyDescent="0.25">
      <c r="A42" s="80" t="s">
        <v>187</v>
      </c>
      <c r="B42" s="80" t="s">
        <v>101</v>
      </c>
      <c r="C42" s="9" t="s">
        <v>102</v>
      </c>
      <c r="D42" s="80" t="s">
        <v>325</v>
      </c>
      <c r="E42" s="39">
        <v>2500</v>
      </c>
      <c r="F42" s="7">
        <v>2442650</v>
      </c>
      <c r="G42" s="8">
        <f t="shared" si="1"/>
        <v>4.3199746150275809E-4</v>
      </c>
      <c r="H42" s="107"/>
    </row>
    <row r="43" spans="1:8" x14ac:dyDescent="0.25">
      <c r="A43" s="25" t="s">
        <v>206</v>
      </c>
      <c r="B43" s="25" t="s">
        <v>129</v>
      </c>
      <c r="C43" s="100" t="s">
        <v>130</v>
      </c>
      <c r="D43" s="25" t="s">
        <v>323</v>
      </c>
      <c r="E43" s="39">
        <v>49775</v>
      </c>
      <c r="F43" s="7">
        <v>47415167.25</v>
      </c>
      <c r="G43" s="8">
        <f t="shared" si="1"/>
        <v>8.3856597910993026E-3</v>
      </c>
      <c r="H43" s="107"/>
    </row>
    <row r="44" spans="1:8" x14ac:dyDescent="0.25">
      <c r="A44" s="25" t="s">
        <v>30</v>
      </c>
      <c r="B44" s="25" t="s">
        <v>95</v>
      </c>
      <c r="C44" s="90" t="s">
        <v>96</v>
      </c>
      <c r="D44" s="25" t="s">
        <v>75</v>
      </c>
      <c r="E44" s="39">
        <v>26000</v>
      </c>
      <c r="F44" s="7">
        <v>18826600</v>
      </c>
      <c r="G44" s="8">
        <f t="shared" si="1"/>
        <v>3.3295983496316808E-3</v>
      </c>
      <c r="H44" s="107"/>
    </row>
    <row r="45" spans="1:8" x14ac:dyDescent="0.25">
      <c r="A45" s="25" t="s">
        <v>228</v>
      </c>
      <c r="B45" s="25" t="s">
        <v>158</v>
      </c>
      <c r="C45" s="25" t="s">
        <v>159</v>
      </c>
      <c r="D45" s="25" t="s">
        <v>85</v>
      </c>
      <c r="E45" s="39">
        <v>80000</v>
      </c>
      <c r="F45" s="7">
        <v>79463200</v>
      </c>
      <c r="G45" s="8">
        <f t="shared" si="1"/>
        <v>1.4053548679870619E-2</v>
      </c>
      <c r="H45" s="107"/>
    </row>
    <row r="46" spans="1:8" x14ac:dyDescent="0.25">
      <c r="A46" s="25" t="s">
        <v>32</v>
      </c>
      <c r="B46" s="25" t="s">
        <v>95</v>
      </c>
      <c r="C46" s="124" t="s">
        <v>96</v>
      </c>
      <c r="D46" s="25" t="s">
        <v>77</v>
      </c>
      <c r="E46" s="39">
        <v>24000</v>
      </c>
      <c r="F46" s="7">
        <v>14122560</v>
      </c>
      <c r="G46" s="8">
        <f t="shared" si="1"/>
        <v>2.4976603565473529E-3</v>
      </c>
      <c r="H46" s="107"/>
    </row>
    <row r="47" spans="1:8" x14ac:dyDescent="0.25">
      <c r="A47" s="25" t="s">
        <v>31</v>
      </c>
      <c r="B47" s="25" t="s">
        <v>95</v>
      </c>
      <c r="C47" s="9" t="s">
        <v>96</v>
      </c>
      <c r="D47" s="25" t="s">
        <v>76</v>
      </c>
      <c r="E47" s="39">
        <v>102469</v>
      </c>
      <c r="F47" s="7">
        <v>93742739.959999993</v>
      </c>
      <c r="G47" s="8">
        <f t="shared" si="1"/>
        <v>1.6578971894063071E-2</v>
      </c>
      <c r="H47" s="107"/>
    </row>
    <row r="48" spans="1:8" ht="30" x14ac:dyDescent="0.25">
      <c r="A48" s="25" t="s">
        <v>218</v>
      </c>
      <c r="B48" s="25" t="s">
        <v>143</v>
      </c>
      <c r="C48" s="9" t="s">
        <v>144</v>
      </c>
      <c r="D48" s="25" t="s">
        <v>58</v>
      </c>
      <c r="E48" s="39">
        <v>35060</v>
      </c>
      <c r="F48" s="7">
        <v>32982695</v>
      </c>
      <c r="G48" s="8">
        <f t="shared" si="1"/>
        <v>5.8331895742409724E-3</v>
      </c>
      <c r="H48" s="107"/>
    </row>
    <row r="49" spans="1:8" ht="30" x14ac:dyDescent="0.25">
      <c r="A49" s="25" t="s">
        <v>229</v>
      </c>
      <c r="B49" s="25" t="s">
        <v>307</v>
      </c>
      <c r="C49" s="9" t="s">
        <v>168</v>
      </c>
      <c r="D49" s="25" t="s">
        <v>42</v>
      </c>
      <c r="E49" s="39">
        <v>23250</v>
      </c>
      <c r="F49" s="7">
        <v>18875512.5</v>
      </c>
      <c r="G49" s="8">
        <f t="shared" si="1"/>
        <v>3.3382488217974654E-3</v>
      </c>
      <c r="H49" s="107"/>
    </row>
    <row r="50" spans="1:8" x14ac:dyDescent="0.25">
      <c r="A50" s="25" t="s">
        <v>190</v>
      </c>
      <c r="B50" s="25" t="s">
        <v>105</v>
      </c>
      <c r="C50" s="9" t="s">
        <v>106</v>
      </c>
      <c r="D50" s="25" t="s">
        <v>312</v>
      </c>
      <c r="E50" s="39">
        <v>4000</v>
      </c>
      <c r="F50" s="7">
        <v>3605800</v>
      </c>
      <c r="G50" s="8">
        <f t="shared" si="1"/>
        <v>6.377075908077887E-4</v>
      </c>
      <c r="H50" s="107"/>
    </row>
    <row r="51" spans="1:8" ht="30" x14ac:dyDescent="0.25">
      <c r="A51" s="25" t="s">
        <v>209</v>
      </c>
      <c r="B51" s="25" t="s">
        <v>135</v>
      </c>
      <c r="C51" s="9" t="s">
        <v>136</v>
      </c>
      <c r="D51" s="25" t="s">
        <v>319</v>
      </c>
      <c r="E51" s="39">
        <v>341</v>
      </c>
      <c r="F51" s="7">
        <v>349378.37</v>
      </c>
      <c r="G51" s="8">
        <f t="shared" si="1"/>
        <v>6.1789682903392364E-5</v>
      </c>
      <c r="H51" s="107"/>
    </row>
    <row r="52" spans="1:8" x14ac:dyDescent="0.25">
      <c r="A52" s="25" t="s">
        <v>398</v>
      </c>
      <c r="B52" s="25" t="s">
        <v>141</v>
      </c>
      <c r="C52" s="9" t="s">
        <v>142</v>
      </c>
      <c r="D52" s="25" t="s">
        <v>401</v>
      </c>
      <c r="E52" s="49">
        <v>1424</v>
      </c>
      <c r="F52" s="7">
        <v>573516</v>
      </c>
      <c r="G52" s="8">
        <f t="shared" si="1"/>
        <v>1.0142978164338559E-4</v>
      </c>
      <c r="H52" s="107"/>
    </row>
    <row r="53" spans="1:8" x14ac:dyDescent="0.25">
      <c r="A53" s="25" t="s">
        <v>329</v>
      </c>
      <c r="B53" s="25" t="s">
        <v>150</v>
      </c>
      <c r="C53" s="9" t="s">
        <v>151</v>
      </c>
      <c r="D53" s="25" t="s">
        <v>327</v>
      </c>
      <c r="E53" s="39">
        <v>69802</v>
      </c>
      <c r="F53" s="7">
        <v>70869272.579999998</v>
      </c>
      <c r="G53" s="8">
        <f t="shared" si="1"/>
        <v>1.2533660513420678E-2</v>
      </c>
      <c r="H53" s="107"/>
    </row>
    <row r="54" spans="1:8" ht="30" x14ac:dyDescent="0.25">
      <c r="A54" s="59" t="s">
        <v>494</v>
      </c>
      <c r="B54" s="59" t="s">
        <v>495</v>
      </c>
      <c r="C54" s="9" t="s">
        <v>114</v>
      </c>
      <c r="D54" s="59" t="s">
        <v>493</v>
      </c>
      <c r="E54" s="39">
        <v>34483</v>
      </c>
      <c r="F54" s="7">
        <v>33219198.050000001</v>
      </c>
      <c r="G54" s="8">
        <f t="shared" si="1"/>
        <v>5.8750165724755377E-3</v>
      </c>
      <c r="H54" s="107"/>
    </row>
    <row r="55" spans="1:8" x14ac:dyDescent="0.25">
      <c r="A55" s="130" t="s">
        <v>397</v>
      </c>
      <c r="B55" s="130" t="s">
        <v>141</v>
      </c>
      <c r="C55" s="9" t="s">
        <v>142</v>
      </c>
      <c r="D55" s="130" t="s">
        <v>400</v>
      </c>
      <c r="E55" s="49">
        <v>15054</v>
      </c>
      <c r="F55" s="7">
        <v>5981706.9000000004</v>
      </c>
      <c r="G55" s="8">
        <f t="shared" si="1"/>
        <v>1.0579011304335589E-3</v>
      </c>
      <c r="H55" s="107"/>
    </row>
    <row r="56" spans="1:8" ht="30" x14ac:dyDescent="0.25">
      <c r="A56" s="25" t="s">
        <v>230</v>
      </c>
      <c r="B56" s="25" t="s">
        <v>307</v>
      </c>
      <c r="C56" s="9" t="s">
        <v>168</v>
      </c>
      <c r="D56" s="122" t="s">
        <v>324</v>
      </c>
      <c r="E56" s="39">
        <v>55000</v>
      </c>
      <c r="F56" s="7">
        <v>55348700</v>
      </c>
      <c r="G56" s="8">
        <f t="shared" si="1"/>
        <v>9.788753156398872E-3</v>
      </c>
      <c r="H56" s="107"/>
    </row>
    <row r="57" spans="1:8" x14ac:dyDescent="0.25">
      <c r="A57" s="25" t="s">
        <v>216</v>
      </c>
      <c r="B57" s="25" t="s">
        <v>139</v>
      </c>
      <c r="C57" s="9" t="s">
        <v>140</v>
      </c>
      <c r="D57" s="114" t="s">
        <v>51</v>
      </c>
      <c r="E57" s="39">
        <v>2000</v>
      </c>
      <c r="F57" s="7">
        <v>1972600</v>
      </c>
      <c r="G57" s="8">
        <f t="shared" si="1"/>
        <v>3.488662692405136E-4</v>
      </c>
      <c r="H57" s="107"/>
    </row>
    <row r="58" spans="1:8" x14ac:dyDescent="0.25">
      <c r="A58" s="25" t="s">
        <v>268</v>
      </c>
      <c r="B58" s="25" t="s">
        <v>176</v>
      </c>
      <c r="C58" s="9" t="s">
        <v>177</v>
      </c>
      <c r="D58" s="25" t="s">
        <v>48</v>
      </c>
      <c r="E58" s="39">
        <v>13459</v>
      </c>
      <c r="F58" s="7">
        <v>11064913.08</v>
      </c>
      <c r="G58" s="8">
        <f t="shared" si="1"/>
        <v>1.9568969612137081E-3</v>
      </c>
      <c r="H58" s="107"/>
    </row>
    <row r="59" spans="1:8" x14ac:dyDescent="0.25">
      <c r="A59" s="66" t="s">
        <v>33</v>
      </c>
      <c r="B59" s="66" t="s">
        <v>95</v>
      </c>
      <c r="C59" s="9" t="s">
        <v>96</v>
      </c>
      <c r="D59" s="66" t="s">
        <v>78</v>
      </c>
      <c r="E59" s="39">
        <v>63000</v>
      </c>
      <c r="F59" s="7">
        <v>48710970</v>
      </c>
      <c r="G59" s="8">
        <f t="shared" si="1"/>
        <v>8.6148303634728685E-3</v>
      </c>
      <c r="H59" s="107"/>
    </row>
    <row r="60" spans="1:8" ht="30" x14ac:dyDescent="0.25">
      <c r="A60" s="106" t="s">
        <v>194</v>
      </c>
      <c r="B60" s="106" t="s">
        <v>115</v>
      </c>
      <c r="C60" s="9" t="s">
        <v>116</v>
      </c>
      <c r="D60" s="106" t="s">
        <v>88</v>
      </c>
      <c r="E60" s="39">
        <v>3850</v>
      </c>
      <c r="F60" s="7">
        <v>471278.5</v>
      </c>
      <c r="G60" s="8">
        <f t="shared" si="1"/>
        <v>8.3348459935245558E-5</v>
      </c>
      <c r="H60" s="107"/>
    </row>
    <row r="61" spans="1:8" x14ac:dyDescent="0.25">
      <c r="A61" s="25" t="s">
        <v>441</v>
      </c>
      <c r="B61" s="25" t="s">
        <v>97</v>
      </c>
      <c r="C61" s="9" t="s">
        <v>98</v>
      </c>
      <c r="D61" s="100" t="s">
        <v>452</v>
      </c>
      <c r="E61" s="39">
        <v>23000</v>
      </c>
      <c r="F61" s="7">
        <v>9018300</v>
      </c>
      <c r="G61" s="8">
        <f t="shared" si="1"/>
        <v>1.5949410300576518E-3</v>
      </c>
      <c r="H61" s="107"/>
    </row>
    <row r="62" spans="1:8" ht="30" x14ac:dyDescent="0.25">
      <c r="A62" s="25" t="s">
        <v>208</v>
      </c>
      <c r="B62" s="25" t="s">
        <v>133</v>
      </c>
      <c r="C62" s="9" t="s">
        <v>134</v>
      </c>
      <c r="D62" s="25" t="s">
        <v>86</v>
      </c>
      <c r="E62" s="39">
        <v>15698</v>
      </c>
      <c r="F62" s="7">
        <v>15047945.82</v>
      </c>
      <c r="G62" s="8">
        <f t="shared" si="1"/>
        <v>2.6613204491314924E-3</v>
      </c>
      <c r="H62" s="107"/>
    </row>
    <row r="63" spans="1:8" x14ac:dyDescent="0.25">
      <c r="A63" s="106" t="s">
        <v>34</v>
      </c>
      <c r="B63" s="106" t="s">
        <v>95</v>
      </c>
      <c r="C63" s="9" t="s">
        <v>96</v>
      </c>
      <c r="D63" s="106" t="s">
        <v>79</v>
      </c>
      <c r="E63" s="39">
        <v>15000</v>
      </c>
      <c r="F63" s="7">
        <v>7957800</v>
      </c>
      <c r="G63" s="8">
        <f t="shared" si="1"/>
        <v>1.4073851755866164E-3</v>
      </c>
      <c r="H63" s="107"/>
    </row>
    <row r="64" spans="1:8" x14ac:dyDescent="0.25">
      <c r="A64" s="25" t="s">
        <v>226</v>
      </c>
      <c r="B64" s="25" t="s">
        <v>152</v>
      </c>
      <c r="C64" s="9" t="s">
        <v>153</v>
      </c>
      <c r="D64" s="25" t="s">
        <v>83</v>
      </c>
      <c r="E64" s="39">
        <v>1310</v>
      </c>
      <c r="F64" s="7">
        <v>1030603.2</v>
      </c>
      <c r="G64" s="8">
        <f t="shared" si="1"/>
        <v>1.8226842413633524E-4</v>
      </c>
      <c r="H64" s="107"/>
    </row>
    <row r="65" spans="1:8" ht="30" x14ac:dyDescent="0.25">
      <c r="A65" s="128" t="s">
        <v>188</v>
      </c>
      <c r="B65" s="128" t="s">
        <v>103</v>
      </c>
      <c r="C65" s="9" t="s">
        <v>104</v>
      </c>
      <c r="D65" s="128" t="s">
        <v>318</v>
      </c>
      <c r="E65" s="39">
        <v>7200</v>
      </c>
      <c r="F65" s="7">
        <v>6977448</v>
      </c>
      <c r="G65" s="8">
        <f t="shared" si="1"/>
        <v>1.2340039808271738E-3</v>
      </c>
      <c r="H65" s="107"/>
    </row>
    <row r="66" spans="1:8" ht="30" x14ac:dyDescent="0.25">
      <c r="A66" s="124" t="s">
        <v>435</v>
      </c>
      <c r="B66" s="124" t="s">
        <v>164</v>
      </c>
      <c r="C66" s="9" t="s">
        <v>165</v>
      </c>
      <c r="D66" s="124" t="s">
        <v>314</v>
      </c>
      <c r="E66" s="39">
        <v>5550</v>
      </c>
      <c r="F66" s="7">
        <v>5196823.97</v>
      </c>
      <c r="G66" s="8">
        <f t="shared" si="1"/>
        <v>9.1908982576983413E-4</v>
      </c>
      <c r="H66" s="107"/>
    </row>
    <row r="67" spans="1:8" ht="30" x14ac:dyDescent="0.25">
      <c r="A67" s="77" t="s">
        <v>202</v>
      </c>
      <c r="B67" s="77" t="s">
        <v>119</v>
      </c>
      <c r="C67" s="9" t="s">
        <v>120</v>
      </c>
      <c r="D67" s="77" t="s">
        <v>66</v>
      </c>
      <c r="E67" s="39">
        <v>35992</v>
      </c>
      <c r="F67" s="7">
        <v>29645890.559999999</v>
      </c>
      <c r="G67" s="8">
        <f t="shared" si="1"/>
        <v>5.2430554790529049E-3</v>
      </c>
      <c r="H67" s="107"/>
    </row>
    <row r="68" spans="1:8" x14ac:dyDescent="0.25">
      <c r="A68" s="25" t="s">
        <v>306</v>
      </c>
      <c r="B68" s="25" t="s">
        <v>95</v>
      </c>
      <c r="C68" s="9" t="s">
        <v>96</v>
      </c>
      <c r="D68" s="25" t="s">
        <v>305</v>
      </c>
      <c r="E68" s="39">
        <v>8756</v>
      </c>
      <c r="F68" s="7">
        <v>7913935.4800000004</v>
      </c>
      <c r="G68" s="8">
        <f t="shared" si="1"/>
        <v>1.3996274692881139E-3</v>
      </c>
      <c r="H68" s="107"/>
    </row>
    <row r="69" spans="1:8" ht="30" x14ac:dyDescent="0.25">
      <c r="A69" s="25" t="s">
        <v>205</v>
      </c>
      <c r="B69" s="25" t="s">
        <v>123</v>
      </c>
      <c r="C69" s="9" t="s">
        <v>124</v>
      </c>
      <c r="D69" s="25" t="s">
        <v>49</v>
      </c>
      <c r="E69" s="39">
        <v>220</v>
      </c>
      <c r="F69" s="7">
        <v>169199.8</v>
      </c>
      <c r="G69" s="8">
        <f t="shared" ref="G69:G100" si="2">F69/$F$270</f>
        <v>2.9924010434067246E-5</v>
      </c>
      <c r="H69" s="107"/>
    </row>
    <row r="70" spans="1:8" x14ac:dyDescent="0.25">
      <c r="A70" s="25" t="s">
        <v>192</v>
      </c>
      <c r="B70" s="25" t="s">
        <v>107</v>
      </c>
      <c r="C70" s="9" t="s">
        <v>108</v>
      </c>
      <c r="D70" s="25" t="s">
        <v>68</v>
      </c>
      <c r="E70" s="39">
        <v>38000</v>
      </c>
      <c r="F70" s="7">
        <v>35360140</v>
      </c>
      <c r="G70" s="8">
        <f t="shared" si="2"/>
        <v>6.253655136176749E-3</v>
      </c>
      <c r="H70" s="107"/>
    </row>
    <row r="71" spans="1:8" ht="30" x14ac:dyDescent="0.25">
      <c r="A71" s="25" t="s">
        <v>219</v>
      </c>
      <c r="B71" s="25" t="s">
        <v>146</v>
      </c>
      <c r="C71" s="9" t="s">
        <v>147</v>
      </c>
      <c r="D71" s="25" t="s">
        <v>84</v>
      </c>
      <c r="E71" s="39">
        <v>2492</v>
      </c>
      <c r="F71" s="7">
        <v>2316998.1</v>
      </c>
      <c r="G71" s="8">
        <f t="shared" si="2"/>
        <v>4.0977516120062785E-4</v>
      </c>
      <c r="H71" s="107"/>
    </row>
    <row r="72" spans="1:8" ht="30" x14ac:dyDescent="0.25">
      <c r="A72" s="45" t="s">
        <v>231</v>
      </c>
      <c r="B72" s="45" t="s">
        <v>307</v>
      </c>
      <c r="C72" s="9" t="s">
        <v>168</v>
      </c>
      <c r="D72" s="45" t="s">
        <v>43</v>
      </c>
      <c r="E72" s="39">
        <v>13949</v>
      </c>
      <c r="F72" s="7">
        <v>11642672.34</v>
      </c>
      <c r="G72" s="8">
        <f t="shared" si="2"/>
        <v>2.059077189113617E-3</v>
      </c>
      <c r="H72" s="107"/>
    </row>
    <row r="73" spans="1:8" x14ac:dyDescent="0.25">
      <c r="A73" s="126" t="s">
        <v>191</v>
      </c>
      <c r="B73" s="126" t="s">
        <v>105</v>
      </c>
      <c r="C73" s="9" t="s">
        <v>106</v>
      </c>
      <c r="D73" s="126" t="s">
        <v>61</v>
      </c>
      <c r="E73" s="39">
        <v>1142</v>
      </c>
      <c r="F73" s="7">
        <v>1166507.32</v>
      </c>
      <c r="G73" s="8">
        <f t="shared" si="2"/>
        <v>2.0630389170138395E-4</v>
      </c>
      <c r="H73" s="107"/>
    </row>
    <row r="74" spans="1:8" x14ac:dyDescent="0.25">
      <c r="A74" s="25" t="s">
        <v>38</v>
      </c>
      <c r="B74" s="25" t="s">
        <v>95</v>
      </c>
      <c r="C74" s="9" t="s">
        <v>96</v>
      </c>
      <c r="D74" s="25" t="s">
        <v>60</v>
      </c>
      <c r="E74" s="39">
        <v>40301</v>
      </c>
      <c r="F74" s="7">
        <v>39516142.810000002</v>
      </c>
      <c r="G74" s="8">
        <f t="shared" si="2"/>
        <v>6.9886694296360371E-3</v>
      </c>
      <c r="H74" s="107"/>
    </row>
    <row r="75" spans="1:8" x14ac:dyDescent="0.25">
      <c r="A75" s="25" t="s">
        <v>40</v>
      </c>
      <c r="B75" s="25" t="s">
        <v>99</v>
      </c>
      <c r="C75" s="9" t="s">
        <v>100</v>
      </c>
      <c r="D75" s="25" t="s">
        <v>56</v>
      </c>
      <c r="E75" s="39">
        <v>2000</v>
      </c>
      <c r="F75" s="7">
        <v>762880</v>
      </c>
      <c r="G75" s="8">
        <f t="shared" si="2"/>
        <v>1.349199530965239E-4</v>
      </c>
      <c r="H75" s="107"/>
    </row>
    <row r="76" spans="1:8" ht="30" x14ac:dyDescent="0.25">
      <c r="A76" s="25" t="s">
        <v>195</v>
      </c>
      <c r="B76" s="25" t="s">
        <v>117</v>
      </c>
      <c r="C76" s="9" t="s">
        <v>118</v>
      </c>
      <c r="D76" s="25" t="s">
        <v>44</v>
      </c>
      <c r="E76" s="39">
        <v>28650</v>
      </c>
      <c r="F76" s="7">
        <v>29411227.059999999</v>
      </c>
      <c r="G76" s="8">
        <f t="shared" si="2"/>
        <v>5.2015538163884415E-3</v>
      </c>
      <c r="H76" s="107"/>
    </row>
    <row r="77" spans="1:8" ht="30" x14ac:dyDescent="0.25">
      <c r="A77" s="25" t="s">
        <v>270</v>
      </c>
      <c r="B77" s="25" t="s">
        <v>180</v>
      </c>
      <c r="C77" s="9" t="s">
        <v>181</v>
      </c>
      <c r="D77" s="25" t="s">
        <v>87</v>
      </c>
      <c r="E77" s="39">
        <v>12000</v>
      </c>
      <c r="F77" s="7">
        <v>5748183</v>
      </c>
      <c r="G77" s="8">
        <f t="shared" si="2"/>
        <v>1.0166010129381239E-3</v>
      </c>
      <c r="H77" s="107"/>
    </row>
    <row r="78" spans="1:8" ht="30" x14ac:dyDescent="0.25">
      <c r="A78" s="25" t="s">
        <v>332</v>
      </c>
      <c r="B78" s="25" t="s">
        <v>254</v>
      </c>
      <c r="C78" s="9" t="s">
        <v>255</v>
      </c>
      <c r="D78" s="25" t="s">
        <v>245</v>
      </c>
      <c r="E78" s="39">
        <v>2780</v>
      </c>
      <c r="F78" s="7">
        <v>1613317.4</v>
      </c>
      <c r="G78" s="8">
        <f t="shared" si="2"/>
        <v>2.8532496321545439E-4</v>
      </c>
      <c r="H78" s="107"/>
    </row>
    <row r="79" spans="1:8" x14ac:dyDescent="0.25">
      <c r="A79" s="69" t="s">
        <v>39</v>
      </c>
      <c r="B79" s="69" t="s">
        <v>97</v>
      </c>
      <c r="C79" s="9" t="s">
        <v>98</v>
      </c>
      <c r="D79" s="69" t="s">
        <v>57</v>
      </c>
      <c r="E79" s="39">
        <v>10500</v>
      </c>
      <c r="F79" s="7">
        <v>4479195</v>
      </c>
      <c r="G79" s="8">
        <f t="shared" si="2"/>
        <v>7.9217279167127775E-4</v>
      </c>
      <c r="H79" s="107"/>
    </row>
    <row r="80" spans="1:8" ht="30" x14ac:dyDescent="0.25">
      <c r="A80" s="25" t="s">
        <v>203</v>
      </c>
      <c r="B80" s="25" t="s">
        <v>121</v>
      </c>
      <c r="C80" s="9" t="s">
        <v>122</v>
      </c>
      <c r="D80" s="25" t="s">
        <v>45</v>
      </c>
      <c r="E80" s="39">
        <v>7959</v>
      </c>
      <c r="F80" s="7">
        <v>6966751.4699999997</v>
      </c>
      <c r="G80" s="8">
        <f t="shared" si="2"/>
        <v>1.2321122346470464E-3</v>
      </c>
      <c r="H80" s="107"/>
    </row>
    <row r="81" spans="1:8" ht="30" x14ac:dyDescent="0.25">
      <c r="A81" s="25" t="s">
        <v>269</v>
      </c>
      <c r="B81" s="25" t="s">
        <v>178</v>
      </c>
      <c r="C81" s="9" t="s">
        <v>179</v>
      </c>
      <c r="D81" s="25" t="s">
        <v>41</v>
      </c>
      <c r="E81" s="39">
        <v>74800</v>
      </c>
      <c r="F81" s="7">
        <v>59233372</v>
      </c>
      <c r="G81" s="8">
        <f t="shared" si="2"/>
        <v>1.0475780951118068E-2</v>
      </c>
      <c r="H81" s="107"/>
    </row>
    <row r="82" spans="1:8" ht="30" x14ac:dyDescent="0.25">
      <c r="A82" s="25" t="s">
        <v>207</v>
      </c>
      <c r="B82" s="25" t="s">
        <v>131</v>
      </c>
      <c r="C82" s="9" t="s">
        <v>132</v>
      </c>
      <c r="D82" s="25" t="s">
        <v>62</v>
      </c>
      <c r="E82" s="39">
        <v>15000</v>
      </c>
      <c r="F82" s="7">
        <v>15282300</v>
      </c>
      <c r="G82" s="8">
        <f t="shared" si="2"/>
        <v>2.7027674066786482E-3</v>
      </c>
      <c r="H82" s="107"/>
    </row>
    <row r="83" spans="1:8" ht="30" x14ac:dyDescent="0.25">
      <c r="A83" s="25" t="s">
        <v>330</v>
      </c>
      <c r="B83" s="25" t="s">
        <v>119</v>
      </c>
      <c r="C83" s="9" t="s">
        <v>120</v>
      </c>
      <c r="D83" s="25" t="s">
        <v>328</v>
      </c>
      <c r="E83" s="39">
        <v>56100</v>
      </c>
      <c r="F83" s="7">
        <v>43929105</v>
      </c>
      <c r="G83" s="8">
        <f t="shared" si="2"/>
        <v>7.7691285473105512E-3</v>
      </c>
      <c r="H83" s="107"/>
    </row>
    <row r="84" spans="1:8" x14ac:dyDescent="0.25">
      <c r="A84" s="59" t="s">
        <v>396</v>
      </c>
      <c r="B84" s="59" t="s">
        <v>141</v>
      </c>
      <c r="C84" s="9" t="s">
        <v>142</v>
      </c>
      <c r="D84" s="59" t="s">
        <v>399</v>
      </c>
      <c r="E84" s="49">
        <v>1829</v>
      </c>
      <c r="F84" s="7">
        <v>1310972.33</v>
      </c>
      <c r="G84" s="8">
        <f t="shared" si="2"/>
        <v>2.3185340456486034E-4</v>
      </c>
      <c r="H84" s="107"/>
    </row>
    <row r="85" spans="1:8" x14ac:dyDescent="0.25">
      <c r="A85" s="25" t="s">
        <v>370</v>
      </c>
      <c r="B85" s="25" t="s">
        <v>95</v>
      </c>
      <c r="C85" s="9" t="s">
        <v>96</v>
      </c>
      <c r="D85" s="25" t="s">
        <v>372</v>
      </c>
      <c r="E85" s="39">
        <v>32509</v>
      </c>
      <c r="F85" s="7">
        <v>23727994.010000002</v>
      </c>
      <c r="G85" s="8">
        <f t="shared" si="2"/>
        <v>4.1964395958785129E-3</v>
      </c>
      <c r="H85" s="107"/>
    </row>
    <row r="86" spans="1:8" x14ac:dyDescent="0.25">
      <c r="A86" s="25" t="s">
        <v>369</v>
      </c>
      <c r="B86" s="25" t="s">
        <v>95</v>
      </c>
      <c r="C86" s="9" t="s">
        <v>96</v>
      </c>
      <c r="D86" s="25" t="s">
        <v>371</v>
      </c>
      <c r="E86" s="39">
        <v>30000</v>
      </c>
      <c r="F86" s="7">
        <v>19273200</v>
      </c>
      <c r="G86" s="8">
        <f t="shared" si="2"/>
        <v>3.4085822672241038E-3</v>
      </c>
      <c r="H86" s="107"/>
    </row>
    <row r="87" spans="1:8" x14ac:dyDescent="0.25">
      <c r="A87" s="64" t="s">
        <v>359</v>
      </c>
      <c r="B87" s="64" t="s">
        <v>358</v>
      </c>
      <c r="C87" s="9" t="s">
        <v>360</v>
      </c>
      <c r="D87" s="64" t="s">
        <v>357</v>
      </c>
      <c r="E87" s="39">
        <v>10000</v>
      </c>
      <c r="F87" s="7">
        <v>9241000</v>
      </c>
      <c r="G87" s="8">
        <f t="shared" si="2"/>
        <v>1.6343268752162558E-3</v>
      </c>
      <c r="H87" s="107"/>
    </row>
    <row r="88" spans="1:8" x14ac:dyDescent="0.25">
      <c r="A88" s="80" t="s">
        <v>387</v>
      </c>
      <c r="B88" s="80" t="s">
        <v>95</v>
      </c>
      <c r="C88" s="9" t="s">
        <v>96</v>
      </c>
      <c r="D88" s="80" t="s">
        <v>386</v>
      </c>
      <c r="E88" s="39">
        <v>49444</v>
      </c>
      <c r="F88" s="7">
        <v>44309456.109999999</v>
      </c>
      <c r="G88" s="8">
        <f t="shared" si="2"/>
        <v>7.8363959470607227E-3</v>
      </c>
      <c r="H88" s="107"/>
    </row>
    <row r="89" spans="1:8" ht="30" x14ac:dyDescent="0.25">
      <c r="A89" s="25" t="s">
        <v>365</v>
      </c>
      <c r="B89" s="25" t="s">
        <v>127</v>
      </c>
      <c r="C89" s="9" t="s">
        <v>128</v>
      </c>
      <c r="D89" s="25" t="s">
        <v>366</v>
      </c>
      <c r="E89" s="39">
        <v>22000</v>
      </c>
      <c r="F89" s="7">
        <v>22731500</v>
      </c>
      <c r="G89" s="8">
        <f t="shared" si="2"/>
        <v>4.0202035887867459E-3</v>
      </c>
      <c r="H89" s="107"/>
    </row>
    <row r="90" spans="1:8" ht="30" x14ac:dyDescent="0.25">
      <c r="A90" s="25" t="s">
        <v>375</v>
      </c>
      <c r="B90" s="25" t="s">
        <v>109</v>
      </c>
      <c r="C90" s="9" t="s">
        <v>110</v>
      </c>
      <c r="D90" s="25" t="s">
        <v>373</v>
      </c>
      <c r="E90" s="39">
        <v>2562</v>
      </c>
      <c r="F90" s="7">
        <v>2709289.38</v>
      </c>
      <c r="G90" s="8">
        <f t="shared" si="2"/>
        <v>4.7915425240471673E-4</v>
      </c>
      <c r="H90" s="107"/>
    </row>
    <row r="91" spans="1:8" x14ac:dyDescent="0.25">
      <c r="A91" s="25" t="s">
        <v>367</v>
      </c>
      <c r="B91" s="25" t="s">
        <v>333</v>
      </c>
      <c r="C91" s="9" t="s">
        <v>334</v>
      </c>
      <c r="D91" s="25" t="s">
        <v>368</v>
      </c>
      <c r="E91" s="39">
        <v>91000</v>
      </c>
      <c r="F91" s="7">
        <v>94174080</v>
      </c>
      <c r="G91" s="8">
        <f t="shared" si="2"/>
        <v>1.6655256995213256E-2</v>
      </c>
      <c r="H91" s="107"/>
    </row>
    <row r="92" spans="1:8" x14ac:dyDescent="0.25">
      <c r="A92" s="66" t="s">
        <v>431</v>
      </c>
      <c r="B92" s="66" t="s">
        <v>169</v>
      </c>
      <c r="C92" s="9" t="s">
        <v>170</v>
      </c>
      <c r="D92" s="66" t="s">
        <v>432</v>
      </c>
      <c r="E92" s="39">
        <v>70000</v>
      </c>
      <c r="F92" s="7">
        <v>70454300</v>
      </c>
      <c r="G92" s="8">
        <f t="shared" si="2"/>
        <v>1.2460270096802149E-2</v>
      </c>
      <c r="H92" s="107"/>
    </row>
    <row r="93" spans="1:8" ht="30" x14ac:dyDescent="0.25">
      <c r="A93" s="25" t="s">
        <v>415</v>
      </c>
      <c r="B93" s="25" t="s">
        <v>416</v>
      </c>
      <c r="C93" s="9" t="s">
        <v>417</v>
      </c>
      <c r="D93" s="25" t="s">
        <v>414</v>
      </c>
      <c r="E93" s="39">
        <v>52444</v>
      </c>
      <c r="F93" s="7">
        <v>50835018.079999998</v>
      </c>
      <c r="G93" s="8">
        <f t="shared" si="2"/>
        <v>8.9904811438424707E-3</v>
      </c>
      <c r="H93" s="107"/>
    </row>
    <row r="94" spans="1:8" ht="30" x14ac:dyDescent="0.25">
      <c r="A94" s="126" t="s">
        <v>217</v>
      </c>
      <c r="B94" s="126" t="s">
        <v>143</v>
      </c>
      <c r="C94" s="9" t="s">
        <v>144</v>
      </c>
      <c r="D94" s="126" t="s">
        <v>389</v>
      </c>
      <c r="E94" s="39">
        <v>45000</v>
      </c>
      <c r="F94" s="7">
        <v>41706450</v>
      </c>
      <c r="G94" s="8">
        <f t="shared" si="2"/>
        <v>7.3760385353168504E-3</v>
      </c>
      <c r="H94" s="107"/>
    </row>
    <row r="95" spans="1:8" x14ac:dyDescent="0.25">
      <c r="A95" s="25" t="s">
        <v>390</v>
      </c>
      <c r="B95" s="25" t="s">
        <v>125</v>
      </c>
      <c r="C95" s="9" t="s">
        <v>126</v>
      </c>
      <c r="D95" s="25" t="s">
        <v>391</v>
      </c>
      <c r="E95" s="39">
        <v>29380</v>
      </c>
      <c r="F95" s="7">
        <v>25779187.199999999</v>
      </c>
      <c r="G95" s="8">
        <f t="shared" si="2"/>
        <v>4.559205547255806E-3</v>
      </c>
      <c r="H95" s="107"/>
    </row>
    <row r="96" spans="1:8" x14ac:dyDescent="0.25">
      <c r="A96" s="25" t="s">
        <v>394</v>
      </c>
      <c r="B96" s="25" t="s">
        <v>105</v>
      </c>
      <c r="C96" s="79" t="s">
        <v>106</v>
      </c>
      <c r="D96" s="25" t="s">
        <v>395</v>
      </c>
      <c r="E96" s="39">
        <v>36999</v>
      </c>
      <c r="F96" s="7">
        <v>31839859.440000001</v>
      </c>
      <c r="G96" s="8">
        <f t="shared" si="2"/>
        <v>5.6310721768098697E-3</v>
      </c>
      <c r="H96" s="107"/>
    </row>
    <row r="97" spans="1:8" x14ac:dyDescent="0.25">
      <c r="A97" s="25" t="s">
        <v>392</v>
      </c>
      <c r="B97" s="25" t="s">
        <v>152</v>
      </c>
      <c r="C97" s="9" t="s">
        <v>153</v>
      </c>
      <c r="D97" s="25" t="s">
        <v>393</v>
      </c>
      <c r="E97" s="39">
        <v>9498</v>
      </c>
      <c r="F97" s="7">
        <v>9157781.6400000006</v>
      </c>
      <c r="G97" s="8">
        <f t="shared" si="2"/>
        <v>1.6196092037240558E-3</v>
      </c>
      <c r="H97" s="107"/>
    </row>
    <row r="98" spans="1:8" ht="30" x14ac:dyDescent="0.25">
      <c r="A98" s="25" t="s">
        <v>405</v>
      </c>
      <c r="B98" s="25" t="s">
        <v>178</v>
      </c>
      <c r="C98" s="9" t="s">
        <v>179</v>
      </c>
      <c r="D98" s="25" t="s">
        <v>406</v>
      </c>
      <c r="E98" s="39">
        <v>10000</v>
      </c>
      <c r="F98" s="7">
        <v>8335800</v>
      </c>
      <c r="G98" s="8">
        <f t="shared" si="2"/>
        <v>1.4742367672792626E-3</v>
      </c>
      <c r="H98" s="107"/>
    </row>
    <row r="99" spans="1:8" x14ac:dyDescent="0.25">
      <c r="A99" s="116" t="s">
        <v>407</v>
      </c>
      <c r="B99" s="116" t="s">
        <v>358</v>
      </c>
      <c r="C99" s="9" t="s">
        <v>360</v>
      </c>
      <c r="D99" s="116" t="s">
        <v>408</v>
      </c>
      <c r="E99" s="39">
        <v>8000</v>
      </c>
      <c r="F99" s="7">
        <v>7248320</v>
      </c>
      <c r="G99" s="8">
        <f t="shared" si="2"/>
        <v>1.2819093362371487E-3</v>
      </c>
      <c r="H99" s="107"/>
    </row>
    <row r="100" spans="1:8" x14ac:dyDescent="0.25">
      <c r="A100" s="25" t="s">
        <v>409</v>
      </c>
      <c r="B100" s="25" t="s">
        <v>176</v>
      </c>
      <c r="C100" s="9" t="s">
        <v>177</v>
      </c>
      <c r="D100" s="25" t="s">
        <v>410</v>
      </c>
      <c r="E100" s="39">
        <v>67000</v>
      </c>
      <c r="F100" s="7">
        <v>56107140</v>
      </c>
      <c r="G100" s="8">
        <f t="shared" si="2"/>
        <v>9.9228878685771026E-3</v>
      </c>
      <c r="H100" s="107"/>
    </row>
    <row r="101" spans="1:8" ht="30" x14ac:dyDescent="0.25">
      <c r="A101" s="25" t="s">
        <v>413</v>
      </c>
      <c r="B101" s="25" t="s">
        <v>164</v>
      </c>
      <c r="C101" s="9" t="s">
        <v>165</v>
      </c>
      <c r="D101" s="25" t="s">
        <v>412</v>
      </c>
      <c r="E101" s="39">
        <v>10000</v>
      </c>
      <c r="F101" s="7">
        <v>8599800</v>
      </c>
      <c r="G101" s="8">
        <f t="shared" ref="G101:G132" si="3">F101/$F$270</f>
        <v>1.5209267678265076E-3</v>
      </c>
      <c r="H101" s="107"/>
    </row>
    <row r="102" spans="1:8" x14ac:dyDescent="0.25">
      <c r="A102" s="25" t="s">
        <v>421</v>
      </c>
      <c r="B102" s="25" t="s">
        <v>101</v>
      </c>
      <c r="C102" s="9" t="s">
        <v>102</v>
      </c>
      <c r="D102" s="25" t="s">
        <v>420</v>
      </c>
      <c r="E102" s="39">
        <v>25000</v>
      </c>
      <c r="F102" s="7">
        <v>23867500</v>
      </c>
      <c r="G102" s="8">
        <f t="shared" si="3"/>
        <v>4.2211120759900432E-3</v>
      </c>
      <c r="H102" s="107"/>
    </row>
    <row r="103" spans="1:8" ht="30" x14ac:dyDescent="0.25">
      <c r="A103" s="45" t="s">
        <v>436</v>
      </c>
      <c r="B103" s="45" t="s">
        <v>164</v>
      </c>
      <c r="C103" s="9" t="s">
        <v>165</v>
      </c>
      <c r="D103" s="45" t="s">
        <v>434</v>
      </c>
      <c r="E103" s="39">
        <v>19991</v>
      </c>
      <c r="F103" s="7">
        <v>17380175.399999999</v>
      </c>
      <c r="G103" s="8">
        <f t="shared" si="3"/>
        <v>3.0737893899136929E-3</v>
      </c>
      <c r="H103" s="107"/>
    </row>
    <row r="104" spans="1:8" ht="30" x14ac:dyDescent="0.25">
      <c r="A104" s="133" t="s">
        <v>424</v>
      </c>
      <c r="B104" s="133" t="s">
        <v>135</v>
      </c>
      <c r="C104" s="9" t="s">
        <v>136</v>
      </c>
      <c r="D104" s="133" t="s">
        <v>423</v>
      </c>
      <c r="E104" s="39">
        <v>75154</v>
      </c>
      <c r="F104" s="7">
        <v>71471454</v>
      </c>
      <c r="G104" s="8">
        <f t="shared" si="3"/>
        <v>1.2640159948380303E-2</v>
      </c>
      <c r="H104" s="107"/>
    </row>
    <row r="105" spans="1:8" ht="30" x14ac:dyDescent="0.25">
      <c r="A105" s="25" t="s">
        <v>505</v>
      </c>
      <c r="B105" s="25" t="s">
        <v>123</v>
      </c>
      <c r="C105" s="9" t="s">
        <v>124</v>
      </c>
      <c r="D105" s="25" t="s">
        <v>433</v>
      </c>
      <c r="E105" s="39">
        <v>14987</v>
      </c>
      <c r="F105" s="7">
        <v>14003403.189999999</v>
      </c>
      <c r="G105" s="8">
        <f t="shared" si="3"/>
        <v>2.4765867522893678E-3</v>
      </c>
      <c r="H105" s="107"/>
    </row>
    <row r="106" spans="1:8" x14ac:dyDescent="0.25">
      <c r="A106" s="124" t="s">
        <v>438</v>
      </c>
      <c r="B106" s="124" t="s">
        <v>440</v>
      </c>
      <c r="C106" s="9" t="s">
        <v>439</v>
      </c>
      <c r="D106" s="124" t="s">
        <v>437</v>
      </c>
      <c r="E106" s="39">
        <v>36500</v>
      </c>
      <c r="F106" s="7">
        <v>36621180</v>
      </c>
      <c r="G106" s="8">
        <f t="shared" si="3"/>
        <v>6.4766777054574226E-3</v>
      </c>
      <c r="H106" s="107"/>
    </row>
    <row r="107" spans="1:8" ht="30" x14ac:dyDescent="0.25">
      <c r="A107" s="69" t="s">
        <v>442</v>
      </c>
      <c r="B107" s="69" t="s">
        <v>127</v>
      </c>
      <c r="C107" s="9" t="s">
        <v>128</v>
      </c>
      <c r="D107" s="69" t="s">
        <v>443</v>
      </c>
      <c r="E107" s="39">
        <v>30000</v>
      </c>
      <c r="F107" s="7">
        <v>28746900</v>
      </c>
      <c r="G107" s="8">
        <f t="shared" si="3"/>
        <v>5.0840635482257536E-3</v>
      </c>
      <c r="H107" s="107"/>
    </row>
    <row r="108" spans="1:8" x14ac:dyDescent="0.25">
      <c r="A108" s="70" t="s">
        <v>445</v>
      </c>
      <c r="B108" s="70" t="s">
        <v>176</v>
      </c>
      <c r="C108" s="9" t="s">
        <v>177</v>
      </c>
      <c r="D108" s="70" t="s">
        <v>444</v>
      </c>
      <c r="E108" s="39">
        <v>30000</v>
      </c>
      <c r="F108" s="7">
        <v>29978700</v>
      </c>
      <c r="G108" s="8">
        <f t="shared" si="3"/>
        <v>5.3019148462336947E-3</v>
      </c>
      <c r="H108" s="107"/>
    </row>
    <row r="109" spans="1:8" x14ac:dyDescent="0.25">
      <c r="A109" s="69" t="s">
        <v>447</v>
      </c>
      <c r="B109" s="69" t="s">
        <v>139</v>
      </c>
      <c r="C109" s="9" t="s">
        <v>140</v>
      </c>
      <c r="D109" s="69" t="s">
        <v>446</v>
      </c>
      <c r="E109" s="39">
        <v>48000</v>
      </c>
      <c r="F109" s="7">
        <v>44541600</v>
      </c>
      <c r="G109" s="8">
        <f t="shared" si="3"/>
        <v>7.8774520014210994E-3</v>
      </c>
      <c r="H109" s="107"/>
    </row>
    <row r="110" spans="1:8" ht="30" x14ac:dyDescent="0.25">
      <c r="A110" s="25" t="s">
        <v>448</v>
      </c>
      <c r="B110" s="25" t="s">
        <v>154</v>
      </c>
      <c r="C110" s="9" t="s">
        <v>155</v>
      </c>
      <c r="D110" s="25" t="s">
        <v>449</v>
      </c>
      <c r="E110" s="39">
        <v>47500</v>
      </c>
      <c r="F110" s="7">
        <v>47058250</v>
      </c>
      <c r="G110" s="8">
        <f t="shared" si="3"/>
        <v>8.3225368115621007E-3</v>
      </c>
      <c r="H110" s="107"/>
    </row>
    <row r="111" spans="1:8" ht="30" x14ac:dyDescent="0.25">
      <c r="A111" s="60" t="s">
        <v>450</v>
      </c>
      <c r="B111" s="60" t="s">
        <v>164</v>
      </c>
      <c r="C111" s="9" t="s">
        <v>165</v>
      </c>
      <c r="D111" s="60" t="s">
        <v>451</v>
      </c>
      <c r="E111" s="39">
        <v>72500</v>
      </c>
      <c r="F111" s="7">
        <v>68520475</v>
      </c>
      <c r="G111" s="8">
        <f t="shared" si="3"/>
        <v>1.2118261421392012E-2</v>
      </c>
      <c r="H111" s="107"/>
    </row>
    <row r="112" spans="1:8" x14ac:dyDescent="0.25">
      <c r="A112" s="25" t="s">
        <v>491</v>
      </c>
      <c r="B112" s="25" t="s">
        <v>95</v>
      </c>
      <c r="C112" s="133" t="s">
        <v>96</v>
      </c>
      <c r="D112" s="25" t="s">
        <v>492</v>
      </c>
      <c r="E112" s="39">
        <v>51450</v>
      </c>
      <c r="F112" s="7">
        <v>41318980.5</v>
      </c>
      <c r="G112" s="8">
        <f t="shared" si="3"/>
        <v>7.307512205138666E-3</v>
      </c>
      <c r="H112" s="107"/>
    </row>
    <row r="113" spans="1:8" ht="30" x14ac:dyDescent="0.25">
      <c r="A113" s="70" t="s">
        <v>462</v>
      </c>
      <c r="B113" s="70" t="s">
        <v>154</v>
      </c>
      <c r="C113" s="9" t="s">
        <v>155</v>
      </c>
      <c r="D113" s="70" t="s">
        <v>463</v>
      </c>
      <c r="E113" s="39">
        <v>38000</v>
      </c>
      <c r="F113" s="7">
        <v>34008480</v>
      </c>
      <c r="G113" s="8">
        <f t="shared" si="3"/>
        <v>6.0146058704961076E-3</v>
      </c>
      <c r="H113" s="107"/>
    </row>
    <row r="114" spans="1:8" x14ac:dyDescent="0.25">
      <c r="A114" s="25" t="s">
        <v>460</v>
      </c>
      <c r="B114" s="25" t="s">
        <v>152</v>
      </c>
      <c r="C114" s="133" t="s">
        <v>153</v>
      </c>
      <c r="D114" s="25" t="s">
        <v>461</v>
      </c>
      <c r="E114" s="39">
        <v>34000</v>
      </c>
      <c r="F114" s="7">
        <v>30818620</v>
      </c>
      <c r="G114" s="8">
        <f t="shared" si="3"/>
        <v>5.4504597903990053E-3</v>
      </c>
      <c r="H114" s="107"/>
    </row>
    <row r="115" spans="1:8" x14ac:dyDescent="0.25">
      <c r="A115" s="25" t="s">
        <v>464</v>
      </c>
      <c r="B115" s="25" t="s">
        <v>150</v>
      </c>
      <c r="C115" s="9" t="s">
        <v>151</v>
      </c>
      <c r="D115" s="67" t="s">
        <v>465</v>
      </c>
      <c r="E115" s="39">
        <v>37000</v>
      </c>
      <c r="F115" s="7">
        <v>30646730</v>
      </c>
      <c r="G115" s="8">
        <f t="shared" si="3"/>
        <v>5.4200600017851189E-3</v>
      </c>
      <c r="H115" s="107"/>
    </row>
    <row r="116" spans="1:8" ht="29.25" customHeight="1" x14ac:dyDescent="0.25">
      <c r="A116" s="25" t="s">
        <v>457</v>
      </c>
      <c r="B116" s="25" t="s">
        <v>458</v>
      </c>
      <c r="C116" s="9" t="s">
        <v>459</v>
      </c>
      <c r="D116" s="25" t="s">
        <v>456</v>
      </c>
      <c r="E116" s="39">
        <v>23000</v>
      </c>
      <c r="F116" s="7">
        <v>20865140</v>
      </c>
      <c r="G116" s="8">
        <f t="shared" si="3"/>
        <v>3.690126507645245E-3</v>
      </c>
      <c r="H116" s="107"/>
    </row>
    <row r="117" spans="1:8" ht="36" customHeight="1" x14ac:dyDescent="0.25">
      <c r="A117" s="25" t="s">
        <v>470</v>
      </c>
      <c r="B117" s="25" t="s">
        <v>143</v>
      </c>
      <c r="C117" s="9" t="s">
        <v>144</v>
      </c>
      <c r="D117" s="25" t="s">
        <v>469</v>
      </c>
      <c r="E117" s="39">
        <v>14411</v>
      </c>
      <c r="F117" s="7">
        <v>13998845.4</v>
      </c>
      <c r="G117" s="8">
        <f t="shared" si="3"/>
        <v>2.4757806794954507E-3</v>
      </c>
      <c r="H117" s="107"/>
    </row>
    <row r="118" spans="1:8" ht="26.25" customHeight="1" x14ac:dyDescent="0.25">
      <c r="A118" s="53" t="s">
        <v>472</v>
      </c>
      <c r="B118" s="53" t="s">
        <v>440</v>
      </c>
      <c r="C118" s="9" t="s">
        <v>439</v>
      </c>
      <c r="D118" s="53" t="s">
        <v>471</v>
      </c>
      <c r="E118" s="39">
        <v>22000</v>
      </c>
      <c r="F118" s="7">
        <v>21861400</v>
      </c>
      <c r="G118" s="8">
        <f t="shared" si="3"/>
        <v>3.8663211286497842E-3</v>
      </c>
      <c r="H118" s="107"/>
    </row>
    <row r="119" spans="1:8" ht="27.75" customHeight="1" x14ac:dyDescent="0.25">
      <c r="A119" s="88" t="s">
        <v>595</v>
      </c>
      <c r="B119" s="88" t="s">
        <v>109</v>
      </c>
      <c r="C119" s="9" t="s">
        <v>110</v>
      </c>
      <c r="D119" s="88" t="s">
        <v>594</v>
      </c>
      <c r="E119" s="39">
        <v>83500</v>
      </c>
      <c r="F119" s="7">
        <v>84319135</v>
      </c>
      <c r="G119" s="8">
        <f t="shared" si="3"/>
        <v>1.4912350224595567E-2</v>
      </c>
      <c r="H119" s="107"/>
    </row>
    <row r="120" spans="1:8" ht="27.75" customHeight="1" x14ac:dyDescent="0.25">
      <c r="A120" s="25" t="s">
        <v>478</v>
      </c>
      <c r="B120" s="25" t="s">
        <v>135</v>
      </c>
      <c r="C120" s="9" t="s">
        <v>136</v>
      </c>
      <c r="D120" s="25" t="s">
        <v>479</v>
      </c>
      <c r="E120" s="39">
        <v>48000</v>
      </c>
      <c r="F120" s="7">
        <v>48388320</v>
      </c>
      <c r="G120" s="8">
        <f t="shared" si="3"/>
        <v>8.5577677548495032E-3</v>
      </c>
      <c r="H120" s="107"/>
    </row>
    <row r="121" spans="1:8" ht="31.5" customHeight="1" x14ac:dyDescent="0.25">
      <c r="A121" s="88" t="s">
        <v>480</v>
      </c>
      <c r="B121" s="88" t="s">
        <v>169</v>
      </c>
      <c r="C121" s="9" t="s">
        <v>170</v>
      </c>
      <c r="D121" s="88" t="s">
        <v>481</v>
      </c>
      <c r="E121" s="39">
        <v>20000</v>
      </c>
      <c r="F121" s="7">
        <v>17962400</v>
      </c>
      <c r="G121" s="8">
        <f t="shared" si="3"/>
        <v>3.1767593402645248E-3</v>
      </c>
      <c r="H121" s="107"/>
    </row>
    <row r="122" spans="1:8" ht="31.5" customHeight="1" x14ac:dyDescent="0.25">
      <c r="A122" s="88" t="s">
        <v>508</v>
      </c>
      <c r="B122" s="88" t="s">
        <v>509</v>
      </c>
      <c r="C122" s="9" t="s">
        <v>510</v>
      </c>
      <c r="D122" s="88" t="s">
        <v>511</v>
      </c>
      <c r="E122" s="39">
        <v>29950</v>
      </c>
      <c r="F122" s="7">
        <v>28737923.5</v>
      </c>
      <c r="G122" s="8">
        <f t="shared" si="3"/>
        <v>5.0824759997791158E-3</v>
      </c>
      <c r="H122" s="107"/>
    </row>
    <row r="123" spans="1:8" ht="31.5" customHeight="1" x14ac:dyDescent="0.25">
      <c r="A123" s="59" t="s">
        <v>504</v>
      </c>
      <c r="B123" s="59" t="s">
        <v>154</v>
      </c>
      <c r="C123" s="9" t="s">
        <v>155</v>
      </c>
      <c r="D123" s="59" t="s">
        <v>503</v>
      </c>
      <c r="E123" s="39">
        <v>65000</v>
      </c>
      <c r="F123" s="7">
        <v>58497400</v>
      </c>
      <c r="G123" s="8">
        <f t="shared" si="3"/>
        <v>1.0345619840956109E-2</v>
      </c>
      <c r="H123" s="107"/>
    </row>
    <row r="124" spans="1:8" ht="31.5" customHeight="1" x14ac:dyDescent="0.25">
      <c r="A124" s="124" t="s">
        <v>501</v>
      </c>
      <c r="B124" s="124" t="s">
        <v>500</v>
      </c>
      <c r="C124" s="9" t="s">
        <v>502</v>
      </c>
      <c r="D124" s="124" t="s">
        <v>499</v>
      </c>
      <c r="E124" s="39">
        <v>21000</v>
      </c>
      <c r="F124" s="7">
        <v>19429410</v>
      </c>
      <c r="G124" s="8">
        <f t="shared" si="3"/>
        <v>3.4362089527751839E-3</v>
      </c>
      <c r="H124" s="107"/>
    </row>
    <row r="125" spans="1:8" ht="31.5" customHeight="1" x14ac:dyDescent="0.25">
      <c r="A125" s="130" t="s">
        <v>498</v>
      </c>
      <c r="B125" s="130" t="s">
        <v>440</v>
      </c>
      <c r="C125" s="9" t="s">
        <v>439</v>
      </c>
      <c r="D125" s="130" t="s">
        <v>497</v>
      </c>
      <c r="E125" s="39">
        <v>33000</v>
      </c>
      <c r="F125" s="7">
        <v>29817480</v>
      </c>
      <c r="G125" s="8">
        <f t="shared" si="3"/>
        <v>5.2734021118085927E-3</v>
      </c>
      <c r="H125" s="107"/>
    </row>
    <row r="126" spans="1:8" ht="30.75" customHeight="1" x14ac:dyDescent="0.25">
      <c r="A126" s="25" t="s">
        <v>523</v>
      </c>
      <c r="B126" s="25" t="s">
        <v>307</v>
      </c>
      <c r="C126" s="9" t="s">
        <v>168</v>
      </c>
      <c r="D126" s="25" t="s">
        <v>522</v>
      </c>
      <c r="E126" s="39">
        <v>38755</v>
      </c>
      <c r="F126" s="7">
        <v>39177429.5</v>
      </c>
      <c r="G126" s="8">
        <f t="shared" si="3"/>
        <v>6.9287659272524796E-3</v>
      </c>
      <c r="H126" s="107"/>
    </row>
    <row r="127" spans="1:8" ht="30.75" customHeight="1" x14ac:dyDescent="0.25">
      <c r="A127" s="80" t="s">
        <v>612</v>
      </c>
      <c r="B127" s="80" t="s">
        <v>95</v>
      </c>
      <c r="C127" s="9" t="s">
        <v>96</v>
      </c>
      <c r="D127" s="80" t="s">
        <v>611</v>
      </c>
      <c r="E127" s="39">
        <v>30532</v>
      </c>
      <c r="F127" s="7">
        <v>29209048.440000001</v>
      </c>
      <c r="G127" s="8">
        <f t="shared" si="3"/>
        <v>5.165797301697376E-3</v>
      </c>
      <c r="H127" s="107"/>
    </row>
    <row r="128" spans="1:8" ht="30.75" customHeight="1" x14ac:dyDescent="0.25">
      <c r="A128" s="78" t="s">
        <v>516</v>
      </c>
      <c r="B128" s="78" t="s">
        <v>119</v>
      </c>
      <c r="C128" s="133" t="s">
        <v>120</v>
      </c>
      <c r="D128" s="78" t="s">
        <v>515</v>
      </c>
      <c r="E128" s="39">
        <v>104950</v>
      </c>
      <c r="F128" s="7">
        <v>105908193.5</v>
      </c>
      <c r="G128" s="8">
        <f t="shared" si="3"/>
        <v>1.8730506107851271E-2</v>
      </c>
      <c r="H128" s="107"/>
    </row>
    <row r="129" spans="1:8" ht="30.75" customHeight="1" x14ac:dyDescent="0.25">
      <c r="A129" s="122" t="s">
        <v>518</v>
      </c>
      <c r="B129" s="122" t="s">
        <v>123</v>
      </c>
      <c r="C129" s="9" t="s">
        <v>124</v>
      </c>
      <c r="D129" s="122" t="s">
        <v>517</v>
      </c>
      <c r="E129" s="39">
        <v>87635</v>
      </c>
      <c r="F129" s="7">
        <v>88475419.650000006</v>
      </c>
      <c r="G129" s="8">
        <f t="shared" si="3"/>
        <v>1.564741436316756E-2</v>
      </c>
      <c r="H129" s="107"/>
    </row>
    <row r="130" spans="1:8" ht="30.75" customHeight="1" x14ac:dyDescent="0.25">
      <c r="A130" s="25" t="s">
        <v>525</v>
      </c>
      <c r="B130" s="25" t="s">
        <v>139</v>
      </c>
      <c r="C130" s="9" t="s">
        <v>140</v>
      </c>
      <c r="D130" s="25" t="s">
        <v>524</v>
      </c>
      <c r="E130" s="39">
        <v>64000</v>
      </c>
      <c r="F130" s="7">
        <v>64541440</v>
      </c>
      <c r="G130" s="8">
        <f t="shared" si="3"/>
        <v>1.1414544958030242E-2</v>
      </c>
      <c r="H130" s="107"/>
    </row>
    <row r="131" spans="1:8" ht="30.75" customHeight="1" x14ac:dyDescent="0.25">
      <c r="A131" s="25" t="s">
        <v>527</v>
      </c>
      <c r="B131" s="25" t="s">
        <v>176</v>
      </c>
      <c r="C131" s="9" t="s">
        <v>177</v>
      </c>
      <c r="D131" s="32" t="s">
        <v>526</v>
      </c>
      <c r="E131" s="39">
        <v>15000</v>
      </c>
      <c r="F131" s="7">
        <v>14966100</v>
      </c>
      <c r="G131" s="8">
        <f t="shared" si="3"/>
        <v>2.6468455196595616E-3</v>
      </c>
      <c r="H131" s="107"/>
    </row>
    <row r="132" spans="1:8" ht="30.75" customHeight="1" x14ac:dyDescent="0.25">
      <c r="A132" s="64" t="s">
        <v>534</v>
      </c>
      <c r="B132" s="64" t="s">
        <v>123</v>
      </c>
      <c r="C132" s="9" t="s">
        <v>124</v>
      </c>
      <c r="D132" s="64" t="s">
        <v>533</v>
      </c>
      <c r="E132" s="39">
        <v>65000</v>
      </c>
      <c r="F132" s="7">
        <v>66700400</v>
      </c>
      <c r="G132" s="8">
        <f t="shared" si="3"/>
        <v>1.1796370123111606E-2</v>
      </c>
      <c r="H132" s="107"/>
    </row>
    <row r="133" spans="1:8" ht="30.75" customHeight="1" x14ac:dyDescent="0.25">
      <c r="A133" s="70" t="s">
        <v>549</v>
      </c>
      <c r="B133" s="70" t="s">
        <v>416</v>
      </c>
      <c r="C133" s="9" t="s">
        <v>417</v>
      </c>
      <c r="D133" s="70" t="s">
        <v>548</v>
      </c>
      <c r="E133" s="39">
        <v>49000</v>
      </c>
      <c r="F133" s="7">
        <v>46186910</v>
      </c>
      <c r="G133" s="8">
        <f t="shared" ref="G133:G164" si="4">F133/$F$270</f>
        <v>8.1684350499074167E-3</v>
      </c>
      <c r="H133" s="107"/>
    </row>
    <row r="134" spans="1:8" ht="30.75" customHeight="1" x14ac:dyDescent="0.25">
      <c r="A134" s="64" t="s">
        <v>551</v>
      </c>
      <c r="B134" s="64" t="s">
        <v>307</v>
      </c>
      <c r="C134" s="9" t="s">
        <v>168</v>
      </c>
      <c r="D134" s="64" t="s">
        <v>550</v>
      </c>
      <c r="E134" s="39">
        <v>13000</v>
      </c>
      <c r="F134" s="7">
        <v>12922520</v>
      </c>
      <c r="G134" s="8">
        <f t="shared" si="4"/>
        <v>2.2854260070900951E-3</v>
      </c>
      <c r="H134" s="107"/>
    </row>
    <row r="135" spans="1:8" ht="30.75" customHeight="1" x14ac:dyDescent="0.25">
      <c r="A135" s="133" t="s">
        <v>640</v>
      </c>
      <c r="B135" s="133" t="s">
        <v>176</v>
      </c>
      <c r="C135" s="9" t="s">
        <v>177</v>
      </c>
      <c r="D135" s="133" t="s">
        <v>639</v>
      </c>
      <c r="E135" s="39">
        <v>50000</v>
      </c>
      <c r="F135" s="7">
        <v>50525500</v>
      </c>
      <c r="G135" s="8">
        <f t="shared" si="4"/>
        <v>8.93574099488572E-3</v>
      </c>
      <c r="H135" s="107"/>
    </row>
    <row r="136" spans="1:8" ht="30.75" customHeight="1" x14ac:dyDescent="0.25">
      <c r="A136" s="130" t="s">
        <v>560</v>
      </c>
      <c r="B136" s="130" t="s">
        <v>135</v>
      </c>
      <c r="C136" s="9" t="s">
        <v>136</v>
      </c>
      <c r="D136" s="130" t="s">
        <v>559</v>
      </c>
      <c r="E136" s="39">
        <v>24100</v>
      </c>
      <c r="F136" s="7">
        <v>24369920</v>
      </c>
      <c r="G136" s="8">
        <f t="shared" si="4"/>
        <v>4.3099680990012056E-3</v>
      </c>
      <c r="H136" s="107"/>
    </row>
    <row r="137" spans="1:8" ht="15" customHeight="1" x14ac:dyDescent="0.25">
      <c r="A137" s="67" t="s">
        <v>562</v>
      </c>
      <c r="B137" s="67" t="s">
        <v>143</v>
      </c>
      <c r="C137" s="9" t="s">
        <v>144</v>
      </c>
      <c r="D137" s="67" t="s">
        <v>561</v>
      </c>
      <c r="E137" s="39">
        <v>27700</v>
      </c>
      <c r="F137" s="7">
        <v>28482802</v>
      </c>
      <c r="G137" s="8">
        <f t="shared" si="4"/>
        <v>5.0373562157843658E-3</v>
      </c>
      <c r="H137" s="107"/>
    </row>
    <row r="138" spans="1:8" x14ac:dyDescent="0.25">
      <c r="A138" s="77" t="s">
        <v>576</v>
      </c>
      <c r="B138" s="77" t="s">
        <v>152</v>
      </c>
      <c r="C138" s="9" t="s">
        <v>153</v>
      </c>
      <c r="D138" s="77" t="s">
        <v>575</v>
      </c>
      <c r="E138" s="39">
        <v>98679</v>
      </c>
      <c r="F138" s="7">
        <v>95854807.019999996</v>
      </c>
      <c r="G138" s="8">
        <f t="shared" si="4"/>
        <v>1.6952503758408594E-2</v>
      </c>
      <c r="H138" s="107"/>
    </row>
    <row r="139" spans="1:8" x14ac:dyDescent="0.25">
      <c r="A139" s="116" t="s">
        <v>597</v>
      </c>
      <c r="B139" s="116" t="s">
        <v>152</v>
      </c>
      <c r="C139" s="9" t="s">
        <v>153</v>
      </c>
      <c r="D139" s="116" t="s">
        <v>596</v>
      </c>
      <c r="E139" s="39">
        <v>57600</v>
      </c>
      <c r="F139" s="7">
        <v>57951936</v>
      </c>
      <c r="G139" s="8">
        <f t="shared" si="4"/>
        <v>1.0249151225582995E-2</v>
      </c>
      <c r="H139" s="107"/>
    </row>
    <row r="140" spans="1:8" x14ac:dyDescent="0.25">
      <c r="A140" s="80" t="s">
        <v>599</v>
      </c>
      <c r="B140" s="80" t="s">
        <v>107</v>
      </c>
      <c r="C140" s="9" t="s">
        <v>108</v>
      </c>
      <c r="D140" s="80" t="s">
        <v>598</v>
      </c>
      <c r="E140" s="39">
        <v>64000</v>
      </c>
      <c r="F140" s="7">
        <v>64766720</v>
      </c>
      <c r="G140" s="8">
        <f t="shared" si="4"/>
        <v>1.1454387091830557E-2</v>
      </c>
      <c r="H140" s="107"/>
    </row>
    <row r="141" spans="1:8" ht="30" x14ac:dyDescent="0.25">
      <c r="A141" s="81" t="s">
        <v>614</v>
      </c>
      <c r="B141" s="81" t="s">
        <v>615</v>
      </c>
      <c r="C141" s="9" t="s">
        <v>616</v>
      </c>
      <c r="D141" s="81" t="s">
        <v>613</v>
      </c>
      <c r="E141" s="39">
        <v>48000</v>
      </c>
      <c r="F141" s="7">
        <v>48239520</v>
      </c>
      <c r="G141" s="8">
        <f t="shared" si="4"/>
        <v>8.5314515727228733E-3</v>
      </c>
      <c r="H141" s="107"/>
    </row>
    <row r="142" spans="1:8" ht="30" x14ac:dyDescent="0.25">
      <c r="A142" s="128" t="s">
        <v>641</v>
      </c>
      <c r="B142" s="128" t="s">
        <v>495</v>
      </c>
      <c r="C142" s="9" t="s">
        <v>114</v>
      </c>
      <c r="D142" s="128" t="s">
        <v>642</v>
      </c>
      <c r="E142" s="39">
        <v>65000</v>
      </c>
      <c r="F142" s="7">
        <v>66416350</v>
      </c>
      <c r="G142" s="8">
        <f t="shared" si="4"/>
        <v>1.1746134158507648E-2</v>
      </c>
      <c r="H142" s="107"/>
    </row>
    <row r="143" spans="1:8" ht="30" x14ac:dyDescent="0.25">
      <c r="A143" s="87" t="s">
        <v>644</v>
      </c>
      <c r="B143" s="87" t="s">
        <v>509</v>
      </c>
      <c r="C143" s="9" t="s">
        <v>510</v>
      </c>
      <c r="D143" s="87" t="s">
        <v>643</v>
      </c>
      <c r="E143" s="39">
        <v>59000</v>
      </c>
      <c r="F143" s="7">
        <v>59854910</v>
      </c>
      <c r="G143" s="8">
        <f t="shared" si="4"/>
        <v>1.0585703714603422E-2</v>
      </c>
      <c r="H143" s="107"/>
    </row>
    <row r="144" spans="1:8" ht="30" x14ac:dyDescent="0.25">
      <c r="A144" s="90" t="s">
        <v>659</v>
      </c>
      <c r="B144" s="90" t="s">
        <v>164</v>
      </c>
      <c r="C144" s="9" t="s">
        <v>165</v>
      </c>
      <c r="D144" s="90" t="s">
        <v>658</v>
      </c>
      <c r="E144" s="39">
        <v>32790</v>
      </c>
      <c r="F144" s="7">
        <v>33339888.300000001</v>
      </c>
      <c r="G144" s="8">
        <f t="shared" si="4"/>
        <v>5.8963613748942763E-3</v>
      </c>
      <c r="H144" s="107"/>
    </row>
    <row r="145" spans="1:8" ht="30" x14ac:dyDescent="0.25">
      <c r="A145" s="70" t="s">
        <v>661</v>
      </c>
      <c r="B145" s="70" t="s">
        <v>416</v>
      </c>
      <c r="C145" s="9" t="s">
        <v>417</v>
      </c>
      <c r="D145" s="70" t="s">
        <v>660</v>
      </c>
      <c r="E145" s="39">
        <v>45000</v>
      </c>
      <c r="F145" s="7">
        <v>45703800</v>
      </c>
      <c r="G145" s="8">
        <f t="shared" si="4"/>
        <v>8.0829941174665847E-3</v>
      </c>
      <c r="H145" s="107"/>
    </row>
    <row r="146" spans="1:8" x14ac:dyDescent="0.25">
      <c r="A146" s="25" t="s">
        <v>182</v>
      </c>
      <c r="B146" s="25"/>
      <c r="C146" s="67"/>
      <c r="D146" s="25"/>
      <c r="E146" s="39"/>
      <c r="F146" s="7">
        <f>SUM(F5:F145)</f>
        <v>4188845548.6199994</v>
      </c>
      <c r="G146" s="8">
        <f t="shared" si="4"/>
        <v>0.74082273089921513</v>
      </c>
      <c r="H146" s="107"/>
    </row>
    <row r="147" spans="1:8" x14ac:dyDescent="0.25">
      <c r="A147" s="13"/>
      <c r="B147" s="13"/>
      <c r="C147" s="13"/>
      <c r="D147" s="13"/>
      <c r="E147" s="14"/>
      <c r="F147" s="15"/>
      <c r="G147" s="16"/>
    </row>
    <row r="148" spans="1:8" x14ac:dyDescent="0.25">
      <c r="A148" s="17" t="s">
        <v>273</v>
      </c>
      <c r="B148" s="13"/>
      <c r="C148" s="13"/>
      <c r="D148" s="13"/>
      <c r="E148" s="14"/>
      <c r="F148" s="15"/>
      <c r="G148" s="16"/>
    </row>
    <row r="149" spans="1:8" ht="30" x14ac:dyDescent="0.25">
      <c r="A149" s="25" t="s">
        <v>0</v>
      </c>
      <c r="B149" s="25" t="s">
        <v>20</v>
      </c>
      <c r="C149" s="67" t="s">
        <v>1</v>
      </c>
      <c r="D149" s="25" t="s">
        <v>22</v>
      </c>
      <c r="E149" s="67" t="s">
        <v>10</v>
      </c>
      <c r="F149" s="67" t="s">
        <v>6</v>
      </c>
      <c r="G149" s="67" t="s">
        <v>2</v>
      </c>
    </row>
    <row r="150" spans="1:8" ht="30" x14ac:dyDescent="0.25">
      <c r="A150" s="25" t="s">
        <v>233</v>
      </c>
      <c r="B150" s="25" t="s">
        <v>143</v>
      </c>
      <c r="C150" s="133" t="s">
        <v>144</v>
      </c>
      <c r="D150" s="133" t="s">
        <v>90</v>
      </c>
      <c r="E150" s="6">
        <v>34100</v>
      </c>
      <c r="F150" s="7">
        <v>6531855</v>
      </c>
      <c r="G150" s="8">
        <f t="shared" ref="G150:G159" si="5">F150/$F$270</f>
        <v>1.1551981572898687E-3</v>
      </c>
      <c r="H150" s="107"/>
    </row>
    <row r="151" spans="1:8" ht="30" x14ac:dyDescent="0.25">
      <c r="A151" s="25" t="s">
        <v>232</v>
      </c>
      <c r="B151" s="25" t="s">
        <v>173</v>
      </c>
      <c r="C151" s="67" t="s">
        <v>174</v>
      </c>
      <c r="D151" s="25" t="s">
        <v>89</v>
      </c>
      <c r="E151" s="6">
        <v>3165</v>
      </c>
      <c r="F151" s="7">
        <v>19428352.5</v>
      </c>
      <c r="G151" s="8">
        <f t="shared" si="5"/>
        <v>3.4360219274889008E-3</v>
      </c>
      <c r="H151" s="107"/>
    </row>
    <row r="152" spans="1:8" x14ac:dyDescent="0.25">
      <c r="A152" s="25" t="s">
        <v>238</v>
      </c>
      <c r="B152" s="25" t="s">
        <v>169</v>
      </c>
      <c r="C152" s="25" t="s">
        <v>170</v>
      </c>
      <c r="D152" s="25" t="s">
        <v>93</v>
      </c>
      <c r="E152" s="6">
        <v>115600</v>
      </c>
      <c r="F152" s="7">
        <v>29413264</v>
      </c>
      <c r="G152" s="8">
        <f t="shared" si="5"/>
        <v>5.2019140615767552E-3</v>
      </c>
      <c r="H152" s="107"/>
    </row>
    <row r="153" spans="1:8" ht="26.25" customHeight="1" x14ac:dyDescent="0.25">
      <c r="A153" s="25" t="s">
        <v>237</v>
      </c>
      <c r="B153" s="25" t="s">
        <v>160</v>
      </c>
      <c r="C153" s="25" t="s">
        <v>161</v>
      </c>
      <c r="D153" s="25" t="s">
        <v>94</v>
      </c>
      <c r="E153" s="6">
        <v>16395</v>
      </c>
      <c r="F153" s="7">
        <v>9671410.5</v>
      </c>
      <c r="G153" s="8">
        <f t="shared" si="5"/>
        <v>1.7104475815819377E-3</v>
      </c>
      <c r="H153" s="107"/>
    </row>
    <row r="154" spans="1:8" ht="30.75" customHeight="1" x14ac:dyDescent="0.25">
      <c r="A154" s="25" t="s">
        <v>345</v>
      </c>
      <c r="B154" s="25" t="s">
        <v>156</v>
      </c>
      <c r="C154" s="124" t="s">
        <v>157</v>
      </c>
      <c r="D154" s="124" t="s">
        <v>342</v>
      </c>
      <c r="E154" s="6">
        <v>4175</v>
      </c>
      <c r="F154" s="7">
        <v>5111870</v>
      </c>
      <c r="G154" s="8">
        <f t="shared" si="5"/>
        <v>9.040652011266878E-4</v>
      </c>
      <c r="H154" s="107"/>
    </row>
    <row r="155" spans="1:8" ht="27.75" customHeight="1" x14ac:dyDescent="0.25">
      <c r="A155" s="67" t="s">
        <v>355</v>
      </c>
      <c r="B155" s="67" t="s">
        <v>662</v>
      </c>
      <c r="C155" s="9" t="s">
        <v>663</v>
      </c>
      <c r="D155" s="130" t="s">
        <v>353</v>
      </c>
      <c r="E155" s="6">
        <v>52740</v>
      </c>
      <c r="F155" s="7">
        <v>2266237.7999999998</v>
      </c>
      <c r="G155" s="8">
        <f t="shared" si="5"/>
        <v>4.0079789440222507E-4</v>
      </c>
      <c r="H155" s="107"/>
    </row>
    <row r="156" spans="1:8" ht="30" x14ac:dyDescent="0.25">
      <c r="A156" s="78" t="s">
        <v>545</v>
      </c>
      <c r="B156" s="78" t="s">
        <v>544</v>
      </c>
      <c r="C156" s="9" t="s">
        <v>163</v>
      </c>
      <c r="D156" s="9" t="s">
        <v>543</v>
      </c>
      <c r="E156" s="6">
        <v>7245</v>
      </c>
      <c r="F156" s="7">
        <v>9103342.5</v>
      </c>
      <c r="G156" s="8">
        <f t="shared" si="5"/>
        <v>1.6099813117680271E-3</v>
      </c>
      <c r="H156" s="107"/>
    </row>
    <row r="157" spans="1:8" x14ac:dyDescent="0.25">
      <c r="A157" s="124" t="s">
        <v>235</v>
      </c>
      <c r="B157" s="124" t="s">
        <v>467</v>
      </c>
      <c r="C157" s="124" t="s">
        <v>175</v>
      </c>
      <c r="D157" s="124" t="s">
        <v>91</v>
      </c>
      <c r="E157" s="6">
        <v>25008</v>
      </c>
      <c r="F157" s="7">
        <v>24437817.600000001</v>
      </c>
      <c r="G157" s="8">
        <f t="shared" si="5"/>
        <v>4.3219762012025563E-3</v>
      </c>
      <c r="H157" s="107"/>
    </row>
    <row r="158" spans="1:8" ht="30" x14ac:dyDescent="0.25">
      <c r="A158" s="130" t="s">
        <v>234</v>
      </c>
      <c r="B158" s="114" t="s">
        <v>468</v>
      </c>
      <c r="C158" s="130" t="s">
        <v>149</v>
      </c>
      <c r="D158" s="130" t="s">
        <v>92</v>
      </c>
      <c r="E158" s="6">
        <v>25920</v>
      </c>
      <c r="F158" s="7">
        <v>12331440</v>
      </c>
      <c r="G158" s="8">
        <f t="shared" si="5"/>
        <v>2.1808899255618165E-3</v>
      </c>
      <c r="H158" s="107"/>
    </row>
    <row r="159" spans="1:8" ht="33.75" customHeight="1" x14ac:dyDescent="0.25">
      <c r="A159" s="25" t="s">
        <v>182</v>
      </c>
      <c r="B159" s="25"/>
      <c r="C159" s="25"/>
      <c r="D159" s="67"/>
      <c r="E159" s="6"/>
      <c r="F159" s="7">
        <f>SUM(F150:F158)</f>
        <v>118295589.90000001</v>
      </c>
      <c r="G159" s="8">
        <f t="shared" si="5"/>
        <v>2.0921292261998774E-2</v>
      </c>
      <c r="H159" s="107"/>
    </row>
    <row r="160" spans="1:8" x14ac:dyDescent="0.25">
      <c r="A160" s="13"/>
      <c r="B160" s="13"/>
      <c r="C160" s="13"/>
      <c r="D160" s="13"/>
      <c r="E160" s="14"/>
      <c r="F160" s="15"/>
      <c r="G160" s="16"/>
      <c r="H160" s="107"/>
    </row>
    <row r="161" spans="1:10" x14ac:dyDescent="0.25">
      <c r="A161" s="3" t="s">
        <v>274</v>
      </c>
    </row>
    <row r="162" spans="1:10" ht="30" x14ac:dyDescent="0.25">
      <c r="A162" s="25" t="s">
        <v>3</v>
      </c>
      <c r="B162" s="25" t="s">
        <v>1</v>
      </c>
      <c r="C162" s="25" t="s">
        <v>282</v>
      </c>
      <c r="D162" s="25" t="s">
        <v>7</v>
      </c>
      <c r="E162" s="25" t="s">
        <v>5</v>
      </c>
      <c r="F162" s="25" t="s">
        <v>12</v>
      </c>
      <c r="G162" s="25" t="s">
        <v>2</v>
      </c>
    </row>
    <row r="163" spans="1:10" ht="28.5" customHeight="1" x14ac:dyDescent="0.25">
      <c r="A163" s="116" t="s">
        <v>535</v>
      </c>
      <c r="B163" s="11">
        <v>1027700342890</v>
      </c>
      <c r="C163" s="9" t="s">
        <v>552</v>
      </c>
      <c r="D163" s="118">
        <v>45643</v>
      </c>
      <c r="E163" s="6">
        <v>103000000</v>
      </c>
      <c r="F163" s="56">
        <v>109152644.36</v>
      </c>
      <c r="G163" s="57">
        <f t="shared" ref="G163:G169" si="6">F163/$F$270</f>
        <v>1.9304306912506231E-2</v>
      </c>
    </row>
    <row r="164" spans="1:10" ht="28.5" customHeight="1" x14ac:dyDescent="0.25">
      <c r="A164" s="116" t="s">
        <v>184</v>
      </c>
      <c r="B164" s="11">
        <v>1027700167110</v>
      </c>
      <c r="C164" s="9" t="s">
        <v>553</v>
      </c>
      <c r="D164" s="118">
        <v>45644</v>
      </c>
      <c r="E164" s="6">
        <v>50000000</v>
      </c>
      <c r="F164" s="7">
        <v>53668385.329999998</v>
      </c>
      <c r="G164" s="57">
        <f t="shared" si="6"/>
        <v>9.4915793198009791E-3</v>
      </c>
    </row>
    <row r="165" spans="1:10" ht="28.5" customHeight="1" x14ac:dyDescent="0.25">
      <c r="A165" s="122" t="s">
        <v>563</v>
      </c>
      <c r="B165" s="11">
        <v>1037739527077</v>
      </c>
      <c r="C165" s="54" t="s">
        <v>564</v>
      </c>
      <c r="D165" s="55">
        <v>45554</v>
      </c>
      <c r="E165" s="2">
        <v>57000000</v>
      </c>
      <c r="F165" s="56">
        <v>61173195.579999998</v>
      </c>
      <c r="G165" s="57">
        <f t="shared" si="6"/>
        <v>1.0818850511768669E-2</v>
      </c>
    </row>
    <row r="166" spans="1:10" ht="28.5" customHeight="1" x14ac:dyDescent="0.25">
      <c r="A166" s="130" t="s">
        <v>184</v>
      </c>
      <c r="B166" s="11">
        <v>1027700167110</v>
      </c>
      <c r="C166" s="54" t="s">
        <v>645</v>
      </c>
      <c r="D166" s="55">
        <v>45551</v>
      </c>
      <c r="E166" s="2">
        <v>29900000</v>
      </c>
      <c r="F166" s="56">
        <v>30362690.25</v>
      </c>
      <c r="G166" s="57">
        <f t="shared" si="6"/>
        <v>5.3698258499558036E-3</v>
      </c>
    </row>
    <row r="167" spans="1:10" ht="28.5" customHeight="1" x14ac:dyDescent="0.25">
      <c r="A167" s="106" t="s">
        <v>184</v>
      </c>
      <c r="B167" s="11">
        <v>1027700167110</v>
      </c>
      <c r="C167" s="54" t="s">
        <v>536</v>
      </c>
      <c r="D167" s="55">
        <v>45636</v>
      </c>
      <c r="E167" s="2">
        <v>30000000</v>
      </c>
      <c r="F167" s="56">
        <v>32863521.68</v>
      </c>
      <c r="G167" s="57">
        <f t="shared" si="6"/>
        <v>5.8121130500893925E-3</v>
      </c>
    </row>
    <row r="168" spans="1:10" ht="28.5" customHeight="1" x14ac:dyDescent="0.25">
      <c r="A168" s="106" t="s">
        <v>529</v>
      </c>
      <c r="B168" s="11">
        <v>1027700132195</v>
      </c>
      <c r="C168" s="54" t="s">
        <v>537</v>
      </c>
      <c r="D168" s="55">
        <v>45645</v>
      </c>
      <c r="E168" s="2">
        <v>100000000</v>
      </c>
      <c r="F168" s="56">
        <v>110293039.14</v>
      </c>
      <c r="G168" s="57">
        <f t="shared" si="6"/>
        <v>1.9505992643196669E-2</v>
      </c>
    </row>
    <row r="169" spans="1:10" ht="28.5" customHeight="1" x14ac:dyDescent="0.25">
      <c r="A169" s="124" t="s">
        <v>528</v>
      </c>
      <c r="B169" s="11">
        <v>1027739609391</v>
      </c>
      <c r="C169" s="54" t="s">
        <v>579</v>
      </c>
      <c r="D169" s="55">
        <v>45588</v>
      </c>
      <c r="E169" s="2">
        <v>53700000</v>
      </c>
      <c r="F169" s="56">
        <v>56611368.119999997</v>
      </c>
      <c r="G169" s="57">
        <f t="shared" si="6"/>
        <v>1.0012063668572315E-2</v>
      </c>
    </row>
    <row r="170" spans="1:10" ht="28.5" customHeight="1" x14ac:dyDescent="0.25">
      <c r="A170" s="133" t="s">
        <v>563</v>
      </c>
      <c r="B170" s="11">
        <v>1037739527077</v>
      </c>
      <c r="C170" s="54" t="s">
        <v>664</v>
      </c>
      <c r="D170" s="55">
        <v>45552</v>
      </c>
      <c r="E170" s="2">
        <v>800000</v>
      </c>
      <c r="F170" s="56">
        <v>800804.37</v>
      </c>
      <c r="G170" s="57">
        <f t="shared" ref="G170:G179" si="7">F170/$F$270</f>
        <v>1.416271078543039E-4</v>
      </c>
    </row>
    <row r="171" spans="1:10" ht="28.5" customHeight="1" x14ac:dyDescent="0.25">
      <c r="A171" s="133" t="s">
        <v>563</v>
      </c>
      <c r="B171" s="11">
        <v>1037739527077</v>
      </c>
      <c r="C171" s="54" t="s">
        <v>665</v>
      </c>
      <c r="D171" s="55">
        <v>45552</v>
      </c>
      <c r="E171" s="2">
        <v>1000000</v>
      </c>
      <c r="F171" s="56">
        <v>1001005.46</v>
      </c>
      <c r="G171" s="57">
        <f t="shared" si="7"/>
        <v>1.7703388437573971E-4</v>
      </c>
      <c r="I171" s="43"/>
      <c r="J171" s="43"/>
    </row>
    <row r="172" spans="1:10" ht="28.5" customHeight="1" x14ac:dyDescent="0.25">
      <c r="A172" s="133" t="s">
        <v>528</v>
      </c>
      <c r="B172" s="11">
        <v>1027739609391</v>
      </c>
      <c r="C172" s="54" t="s">
        <v>666</v>
      </c>
      <c r="D172" s="55">
        <v>45551</v>
      </c>
      <c r="E172" s="2">
        <v>600000</v>
      </c>
      <c r="F172" s="56">
        <v>608078.68999999994</v>
      </c>
      <c r="G172" s="57">
        <f t="shared" si="7"/>
        <v>1.0754240291237899E-4</v>
      </c>
      <c r="I172" s="43"/>
      <c r="J172" s="43"/>
    </row>
    <row r="173" spans="1:10" ht="28.5" customHeight="1" x14ac:dyDescent="0.25">
      <c r="A173" s="133" t="s">
        <v>528</v>
      </c>
      <c r="B173" s="11">
        <v>1027739609391</v>
      </c>
      <c r="C173" s="54" t="s">
        <v>667</v>
      </c>
      <c r="D173" s="55">
        <v>45551</v>
      </c>
      <c r="E173" s="2">
        <v>1200000</v>
      </c>
      <c r="F173" s="56">
        <v>1216157.3799999999</v>
      </c>
      <c r="G173" s="57">
        <f t="shared" si="7"/>
        <v>2.1508480582475798E-4</v>
      </c>
      <c r="I173" s="43"/>
      <c r="J173" s="43"/>
    </row>
    <row r="174" spans="1:10" ht="28.5" customHeight="1" x14ac:dyDescent="0.25">
      <c r="A174" s="133" t="s">
        <v>184</v>
      </c>
      <c r="B174" s="11">
        <v>1027700167110</v>
      </c>
      <c r="C174" s="54" t="s">
        <v>668</v>
      </c>
      <c r="D174" s="55">
        <v>45552</v>
      </c>
      <c r="E174" s="2">
        <v>700000</v>
      </c>
      <c r="F174" s="56">
        <v>703480.87</v>
      </c>
      <c r="G174" s="57">
        <f t="shared" si="7"/>
        <v>1.2441485683816828E-4</v>
      </c>
      <c r="I174" s="43"/>
      <c r="J174" s="43"/>
    </row>
    <row r="175" spans="1:10" ht="28.5" customHeight="1" x14ac:dyDescent="0.25">
      <c r="A175" s="133" t="s">
        <v>184</v>
      </c>
      <c r="B175" s="11">
        <v>1027700167110</v>
      </c>
      <c r="C175" s="54" t="s">
        <v>669</v>
      </c>
      <c r="D175" s="55">
        <v>45551</v>
      </c>
      <c r="E175" s="2">
        <v>2100000</v>
      </c>
      <c r="F175" s="56">
        <v>2125200</v>
      </c>
      <c r="G175" s="57">
        <f t="shared" si="7"/>
        <v>3.758545044053227E-4</v>
      </c>
      <c r="I175" s="43"/>
      <c r="J175" s="43"/>
    </row>
    <row r="176" spans="1:10" ht="28.5" customHeight="1" x14ac:dyDescent="0.25">
      <c r="A176" s="133" t="s">
        <v>184</v>
      </c>
      <c r="B176" s="11">
        <v>1027700167110</v>
      </c>
      <c r="C176" s="54" t="s">
        <v>670</v>
      </c>
      <c r="D176" s="55">
        <v>45551</v>
      </c>
      <c r="E176" s="2">
        <v>9700000</v>
      </c>
      <c r="F176" s="56">
        <v>9816400</v>
      </c>
      <c r="G176" s="57">
        <f t="shared" si="7"/>
        <v>1.7360898536817285E-3</v>
      </c>
      <c r="I176" s="43"/>
      <c r="J176" s="43"/>
    </row>
    <row r="177" spans="1:10" ht="28.5" customHeight="1" x14ac:dyDescent="0.25">
      <c r="A177" s="133" t="s">
        <v>535</v>
      </c>
      <c r="B177" s="11">
        <v>1027700342890</v>
      </c>
      <c r="C177" s="54" t="s">
        <v>671</v>
      </c>
      <c r="D177" s="55">
        <v>45552</v>
      </c>
      <c r="E177" s="2">
        <v>1500000</v>
      </c>
      <c r="F177" s="56">
        <v>1513642.41</v>
      </c>
      <c r="G177" s="57">
        <f t="shared" si="7"/>
        <v>2.6769683693648983E-4</v>
      </c>
      <c r="I177" s="43"/>
      <c r="J177" s="43"/>
    </row>
    <row r="178" spans="1:10" ht="28.5" customHeight="1" x14ac:dyDescent="0.25">
      <c r="A178" s="133" t="s">
        <v>535</v>
      </c>
      <c r="B178" s="11">
        <v>1027700342890</v>
      </c>
      <c r="C178" s="54" t="s">
        <v>672</v>
      </c>
      <c r="D178" s="55">
        <v>45552</v>
      </c>
      <c r="E178" s="2">
        <v>3000000</v>
      </c>
      <c r="F178" s="56">
        <v>3027284.82</v>
      </c>
      <c r="G178" s="57">
        <f t="shared" si="7"/>
        <v>5.3539367387297966E-4</v>
      </c>
      <c r="I178" s="43"/>
      <c r="J178" s="43"/>
    </row>
    <row r="179" spans="1:10" ht="28.5" customHeight="1" x14ac:dyDescent="0.25">
      <c r="A179" s="133" t="s">
        <v>529</v>
      </c>
      <c r="B179" s="11">
        <v>1027700132195</v>
      </c>
      <c r="C179" s="54" t="s">
        <v>673</v>
      </c>
      <c r="D179" s="55">
        <v>45551</v>
      </c>
      <c r="E179" s="2">
        <v>3000000</v>
      </c>
      <c r="F179" s="56">
        <v>3032614.75</v>
      </c>
      <c r="G179" s="57">
        <f t="shared" si="7"/>
        <v>5.3633630430713417E-4</v>
      </c>
      <c r="I179" s="43"/>
      <c r="J179" s="43"/>
    </row>
    <row r="180" spans="1:10" ht="28.5" customHeight="1" x14ac:dyDescent="0.25">
      <c r="A180" s="25" t="s">
        <v>182</v>
      </c>
      <c r="B180" s="25"/>
      <c r="C180" s="25"/>
      <c r="D180" s="25"/>
      <c r="E180" s="6"/>
      <c r="F180" s="7">
        <f>SUM(F163:F179)</f>
        <v>477969513.20999998</v>
      </c>
      <c r="G180" s="8">
        <f>F180/$F$270</f>
        <v>8.4531806186899053E-2</v>
      </c>
      <c r="I180" s="43"/>
      <c r="J180" s="43"/>
    </row>
    <row r="181" spans="1:10" ht="16.5" customHeight="1" x14ac:dyDescent="0.25"/>
    <row r="182" spans="1:10" x14ac:dyDescent="0.25">
      <c r="A182" s="3" t="s">
        <v>275</v>
      </c>
    </row>
    <row r="183" spans="1:10" ht="45" customHeight="1" x14ac:dyDescent="0.25">
      <c r="A183" s="25" t="s">
        <v>11</v>
      </c>
      <c r="B183" s="25" t="s">
        <v>8</v>
      </c>
      <c r="C183" s="25" t="s">
        <v>9</v>
      </c>
      <c r="D183" s="25" t="s">
        <v>17</v>
      </c>
      <c r="E183" s="25" t="s">
        <v>10</v>
      </c>
      <c r="F183" s="25" t="s">
        <v>6</v>
      </c>
      <c r="G183" s="25" t="s">
        <v>2</v>
      </c>
    </row>
    <row r="184" spans="1:10" x14ac:dyDescent="0.25">
      <c r="A184" s="25" t="s">
        <v>182</v>
      </c>
      <c r="B184" s="25"/>
      <c r="C184" s="25"/>
      <c r="D184" s="25"/>
      <c r="E184" s="6"/>
      <c r="F184" s="7"/>
      <c r="G184" s="8"/>
    </row>
    <row r="186" spans="1:10" x14ac:dyDescent="0.25">
      <c r="A186" s="3" t="s">
        <v>276</v>
      </c>
    </row>
    <row r="187" spans="1:10" ht="58.5" customHeight="1" x14ac:dyDescent="0.25">
      <c r="A187" s="25" t="s">
        <v>15</v>
      </c>
      <c r="B187" s="25" t="s">
        <v>14</v>
      </c>
      <c r="C187" s="25" t="s">
        <v>16</v>
      </c>
      <c r="D187" s="144" t="s">
        <v>13</v>
      </c>
      <c r="E187" s="145"/>
      <c r="F187" s="25" t="s">
        <v>6</v>
      </c>
      <c r="G187" s="25" t="s">
        <v>2</v>
      </c>
    </row>
    <row r="188" spans="1:10" ht="17.25" customHeight="1" x14ac:dyDescent="0.25">
      <c r="A188" s="25" t="s">
        <v>182</v>
      </c>
      <c r="B188" s="25"/>
      <c r="C188" s="25"/>
      <c r="D188" s="144"/>
      <c r="E188" s="145"/>
      <c r="F188" s="7"/>
      <c r="G188" s="8"/>
    </row>
    <row r="190" spans="1:10" x14ac:dyDescent="0.25">
      <c r="A190" s="3" t="s">
        <v>277</v>
      </c>
    </row>
    <row r="191" spans="1:10" ht="42.75" customHeight="1" x14ac:dyDescent="0.25">
      <c r="A191" s="25" t="s">
        <v>3</v>
      </c>
      <c r="B191" s="21" t="s">
        <v>1</v>
      </c>
      <c r="C191" s="25" t="s">
        <v>282</v>
      </c>
      <c r="D191" s="144" t="s">
        <v>4</v>
      </c>
      <c r="E191" s="145"/>
      <c r="F191" s="22" t="s">
        <v>18</v>
      </c>
      <c r="G191" s="44" t="s">
        <v>2</v>
      </c>
    </row>
    <row r="192" spans="1:10" ht="32.25" customHeight="1" x14ac:dyDescent="0.25">
      <c r="A192" s="25" t="s">
        <v>184</v>
      </c>
      <c r="B192" s="34">
        <v>1027700167110</v>
      </c>
      <c r="C192" s="35" t="s">
        <v>285</v>
      </c>
      <c r="D192" s="153" t="s">
        <v>183</v>
      </c>
      <c r="E192" s="153"/>
      <c r="F192" s="7">
        <v>10569.08</v>
      </c>
      <c r="G192" s="8">
        <f t="shared" ref="G192:G200" si="8">F192/$F$270</f>
        <v>1.8692058749389271E-6</v>
      </c>
    </row>
    <row r="193" spans="1:7" x14ac:dyDescent="0.25">
      <c r="A193" s="25" t="s">
        <v>184</v>
      </c>
      <c r="B193" s="34">
        <v>1027700167110</v>
      </c>
      <c r="C193" s="35" t="s">
        <v>286</v>
      </c>
      <c r="D193" s="153" t="s">
        <v>183</v>
      </c>
      <c r="E193" s="153"/>
      <c r="F193" s="7">
        <v>21510.09</v>
      </c>
      <c r="G193" s="8">
        <f t="shared" si="8"/>
        <v>3.8041898252700394E-6</v>
      </c>
    </row>
    <row r="194" spans="1:7" x14ac:dyDescent="0.25">
      <c r="A194" s="25" t="s">
        <v>184</v>
      </c>
      <c r="B194" s="34">
        <v>1027700167110</v>
      </c>
      <c r="C194" s="35" t="s">
        <v>284</v>
      </c>
      <c r="D194" s="153" t="s">
        <v>183</v>
      </c>
      <c r="E194" s="153"/>
      <c r="F194" s="7">
        <v>88810.51</v>
      </c>
      <c r="G194" s="8">
        <f t="shared" si="8"/>
        <v>1.5706677123110273E-5</v>
      </c>
    </row>
    <row r="195" spans="1:7" ht="28.5" customHeight="1" x14ac:dyDescent="0.25">
      <c r="A195" s="25" t="s">
        <v>184</v>
      </c>
      <c r="B195" s="34">
        <v>1027700167110</v>
      </c>
      <c r="C195" s="35" t="s">
        <v>283</v>
      </c>
      <c r="D195" s="153" t="s">
        <v>183</v>
      </c>
      <c r="E195" s="153"/>
      <c r="F195" s="7">
        <v>1484.6</v>
      </c>
      <c r="G195" s="8">
        <f t="shared" si="8"/>
        <v>2.6256051065318182E-7</v>
      </c>
    </row>
    <row r="196" spans="1:7" ht="30" x14ac:dyDescent="0.25">
      <c r="A196" s="25" t="s">
        <v>185</v>
      </c>
      <c r="B196" s="34">
        <v>1027700167110</v>
      </c>
      <c r="C196" s="19" t="s">
        <v>425</v>
      </c>
      <c r="D196" s="148" t="s">
        <v>183</v>
      </c>
      <c r="E196" s="148"/>
      <c r="F196" s="7">
        <v>1054624.82</v>
      </c>
      <c r="G196" s="8">
        <f t="shared" si="8"/>
        <v>1.8651679326870538E-4</v>
      </c>
    </row>
    <row r="197" spans="1:7" ht="30" hidden="1" x14ac:dyDescent="0.25">
      <c r="A197" s="63" t="s">
        <v>185</v>
      </c>
      <c r="B197" s="34">
        <v>1027700167111</v>
      </c>
      <c r="C197" s="19" t="s">
        <v>477</v>
      </c>
      <c r="D197" s="148" t="s">
        <v>183</v>
      </c>
      <c r="E197" s="148"/>
      <c r="F197" s="7">
        <v>0</v>
      </c>
      <c r="G197" s="8">
        <f t="shared" si="8"/>
        <v>0</v>
      </c>
    </row>
    <row r="198" spans="1:7" ht="30" customHeight="1" x14ac:dyDescent="0.25">
      <c r="A198" s="25" t="s">
        <v>184</v>
      </c>
      <c r="B198" s="34">
        <v>1027700167110</v>
      </c>
      <c r="C198" s="35" t="s">
        <v>427</v>
      </c>
      <c r="D198" s="148" t="s">
        <v>183</v>
      </c>
      <c r="E198" s="148"/>
      <c r="F198" s="7">
        <v>4044766.74</v>
      </c>
      <c r="G198" s="8">
        <f t="shared" si="8"/>
        <v>7.1534152009120684E-4</v>
      </c>
    </row>
    <row r="199" spans="1:7" x14ac:dyDescent="0.25">
      <c r="A199" s="25" t="s">
        <v>184</v>
      </c>
      <c r="B199" s="34">
        <v>1027700167110</v>
      </c>
      <c r="C199" s="35" t="s">
        <v>426</v>
      </c>
      <c r="D199" s="148" t="s">
        <v>183</v>
      </c>
      <c r="E199" s="148"/>
      <c r="F199" s="7">
        <v>405637.31</v>
      </c>
      <c r="G199" s="8">
        <f t="shared" si="8"/>
        <v>7.1739417522284133E-5</v>
      </c>
    </row>
    <row r="200" spans="1:7" ht="30" customHeight="1" x14ac:dyDescent="0.25">
      <c r="A200" s="25" t="s">
        <v>182</v>
      </c>
      <c r="B200" s="152"/>
      <c r="C200" s="152"/>
      <c r="D200" s="151"/>
      <c r="E200" s="151"/>
      <c r="F200" s="7">
        <f>SUM(F192:F199)</f>
        <v>5627403.1499999994</v>
      </c>
      <c r="G200" s="8">
        <f t="shared" si="8"/>
        <v>9.9524036421616861E-4</v>
      </c>
    </row>
    <row r="201" spans="1:7" ht="30" customHeight="1" x14ac:dyDescent="0.25"/>
    <row r="202" spans="1:7" ht="15.75" x14ac:dyDescent="0.25">
      <c r="A202" s="3" t="s">
        <v>278</v>
      </c>
      <c r="B202" s="26"/>
    </row>
    <row r="203" spans="1:7" ht="30" x14ac:dyDescent="0.25">
      <c r="A203" s="25" t="s">
        <v>19</v>
      </c>
      <c r="B203" s="28" t="s">
        <v>1</v>
      </c>
      <c r="C203" s="24" t="s">
        <v>287</v>
      </c>
      <c r="D203" s="140" t="s">
        <v>289</v>
      </c>
      <c r="E203" s="141"/>
      <c r="F203" s="22" t="s">
        <v>18</v>
      </c>
      <c r="G203" s="25" t="s">
        <v>2</v>
      </c>
    </row>
    <row r="204" spans="1:7" ht="30" x14ac:dyDescent="0.25">
      <c r="A204" s="25" t="s">
        <v>184</v>
      </c>
      <c r="B204" s="36">
        <v>1027700167110</v>
      </c>
      <c r="C204" s="25" t="s">
        <v>288</v>
      </c>
      <c r="D204" s="146" t="s">
        <v>291</v>
      </c>
      <c r="E204" s="147"/>
      <c r="F204" s="40">
        <v>58371.89</v>
      </c>
      <c r="G204" s="41">
        <f t="shared" ref="G204:G210" si="9">F204/$F$270</f>
        <v>1.0323422636529273E-5</v>
      </c>
    </row>
    <row r="205" spans="1:7" ht="30" x14ac:dyDescent="0.25">
      <c r="A205" s="25" t="s">
        <v>184</v>
      </c>
      <c r="B205" s="36">
        <v>1027700167110</v>
      </c>
      <c r="C205" s="25" t="s">
        <v>288</v>
      </c>
      <c r="D205" s="146" t="s">
        <v>292</v>
      </c>
      <c r="E205" s="147"/>
      <c r="F205" s="40">
        <v>3439.04</v>
      </c>
      <c r="G205" s="41">
        <f t="shared" si="9"/>
        <v>6.0821507379544557E-7</v>
      </c>
    </row>
    <row r="206" spans="1:7" ht="30" x14ac:dyDescent="0.25">
      <c r="A206" s="25" t="s">
        <v>184</v>
      </c>
      <c r="B206" s="36">
        <v>1027700167110</v>
      </c>
      <c r="C206" s="25" t="s">
        <v>288</v>
      </c>
      <c r="D206" s="146" t="s">
        <v>293</v>
      </c>
      <c r="E206" s="147"/>
      <c r="F206" s="40">
        <v>2285.15</v>
      </c>
      <c r="G206" s="41">
        <f t="shared" si="9"/>
        <v>4.041426316308221E-7</v>
      </c>
    </row>
    <row r="207" spans="1:7" ht="30" x14ac:dyDescent="0.25">
      <c r="A207" s="25" t="s">
        <v>411</v>
      </c>
      <c r="B207" s="36">
        <v>1027700067328</v>
      </c>
      <c r="C207" s="25" t="s">
        <v>411</v>
      </c>
      <c r="D207" s="146" t="s">
        <v>290</v>
      </c>
      <c r="E207" s="147"/>
      <c r="F207" s="40">
        <v>83454.62</v>
      </c>
      <c r="G207" s="41">
        <f t="shared" si="9"/>
        <v>1.4759455505568665E-5</v>
      </c>
    </row>
    <row r="208" spans="1:7" ht="30" x14ac:dyDescent="0.25">
      <c r="A208" s="25" t="s">
        <v>532</v>
      </c>
      <c r="B208" s="36">
        <v>1047796383030</v>
      </c>
      <c r="C208" s="25" t="s">
        <v>531</v>
      </c>
      <c r="D208" s="146" t="s">
        <v>294</v>
      </c>
      <c r="E208" s="147"/>
      <c r="F208" s="40">
        <v>19007.509999999998</v>
      </c>
      <c r="G208" s="41">
        <f t="shared" si="9"/>
        <v>3.3615933799309311E-6</v>
      </c>
    </row>
    <row r="209" spans="1:7" ht="30" x14ac:dyDescent="0.25">
      <c r="A209" s="25" t="s">
        <v>532</v>
      </c>
      <c r="B209" s="36">
        <v>1047796383030</v>
      </c>
      <c r="C209" s="109" t="s">
        <v>531</v>
      </c>
      <c r="D209" s="146" t="s">
        <v>295</v>
      </c>
      <c r="E209" s="147"/>
      <c r="F209" s="40">
        <v>7884.14</v>
      </c>
      <c r="G209" s="41">
        <f t="shared" si="9"/>
        <v>1.3943579580096842E-6</v>
      </c>
    </row>
    <row r="210" spans="1:7" ht="30.75" customHeight="1" x14ac:dyDescent="0.25">
      <c r="A210" s="25" t="s">
        <v>182</v>
      </c>
      <c r="B210" s="139"/>
      <c r="C210" s="140"/>
      <c r="D210" s="140"/>
      <c r="E210" s="141"/>
      <c r="F210" s="7">
        <f>SUM(F204:F209)</f>
        <v>174442.35000000003</v>
      </c>
      <c r="G210" s="8">
        <f t="shared" si="9"/>
        <v>3.0851187185464828E-5</v>
      </c>
    </row>
    <row r="211" spans="1:7" ht="34.5" customHeight="1" x14ac:dyDescent="0.25"/>
    <row r="212" spans="1:7" x14ac:dyDescent="0.25">
      <c r="A212" s="3" t="s">
        <v>279</v>
      </c>
    </row>
    <row r="213" spans="1:7" ht="30" x14ac:dyDescent="0.25">
      <c r="A213" s="25" t="s">
        <v>20</v>
      </c>
      <c r="B213" s="152" t="s">
        <v>1</v>
      </c>
      <c r="C213" s="152"/>
      <c r="D213" s="152" t="s">
        <v>22</v>
      </c>
      <c r="E213" s="152"/>
      <c r="F213" s="31" t="s">
        <v>21</v>
      </c>
      <c r="G213" s="25" t="s">
        <v>2</v>
      </c>
    </row>
    <row r="214" spans="1:7" hidden="1" x14ac:dyDescent="0.25">
      <c r="A214" s="88" t="s">
        <v>512</v>
      </c>
      <c r="B214" s="142" t="s">
        <v>106</v>
      </c>
      <c r="C214" s="143"/>
      <c r="D214" s="144" t="s">
        <v>312</v>
      </c>
      <c r="E214" s="145"/>
      <c r="F214" s="37"/>
      <c r="G214" s="41">
        <f t="shared" ref="G214:G232" si="10">F214/$F$270</f>
        <v>0</v>
      </c>
    </row>
    <row r="215" spans="1:7" hidden="1" x14ac:dyDescent="0.25">
      <c r="A215" s="116" t="s">
        <v>554</v>
      </c>
      <c r="B215" s="142" t="s">
        <v>177</v>
      </c>
      <c r="C215" s="143"/>
      <c r="D215" s="144" t="s">
        <v>340</v>
      </c>
      <c r="E215" s="145"/>
      <c r="F215" s="37"/>
      <c r="G215" s="41">
        <f t="shared" si="10"/>
        <v>0</v>
      </c>
    </row>
    <row r="216" spans="1:7" hidden="1" x14ac:dyDescent="0.25">
      <c r="A216" s="87" t="s">
        <v>519</v>
      </c>
      <c r="B216" s="142" t="s">
        <v>168</v>
      </c>
      <c r="C216" s="143"/>
      <c r="D216" s="144" t="s">
        <v>324</v>
      </c>
      <c r="E216" s="145"/>
      <c r="F216" s="37"/>
      <c r="G216" s="41">
        <f t="shared" si="10"/>
        <v>0</v>
      </c>
    </row>
    <row r="217" spans="1:7" hidden="1" x14ac:dyDescent="0.25">
      <c r="A217" s="81" t="s">
        <v>482</v>
      </c>
      <c r="B217" s="142" t="s">
        <v>142</v>
      </c>
      <c r="C217" s="143"/>
      <c r="D217" s="144" t="s">
        <v>322</v>
      </c>
      <c r="E217" s="145"/>
      <c r="F217" s="37"/>
      <c r="G217" s="41">
        <f t="shared" si="10"/>
        <v>0</v>
      </c>
    </row>
    <row r="218" spans="1:7" ht="15" hidden="1" customHeight="1" x14ac:dyDescent="0.25">
      <c r="A218" s="81" t="s">
        <v>95</v>
      </c>
      <c r="B218" s="142" t="s">
        <v>142</v>
      </c>
      <c r="C218" s="143"/>
      <c r="D218" s="144" t="s">
        <v>79</v>
      </c>
      <c r="E218" s="145"/>
      <c r="F218" s="37">
        <v>0</v>
      </c>
      <c r="G218" s="41">
        <f t="shared" si="10"/>
        <v>0</v>
      </c>
    </row>
    <row r="219" spans="1:7" ht="15" hidden="1" customHeight="1" x14ac:dyDescent="0.25">
      <c r="A219" s="114" t="s">
        <v>95</v>
      </c>
      <c r="B219" s="142" t="s">
        <v>142</v>
      </c>
      <c r="C219" s="143"/>
      <c r="D219" s="144" t="s">
        <v>371</v>
      </c>
      <c r="E219" s="145"/>
      <c r="F219" s="37">
        <v>0</v>
      </c>
      <c r="G219" s="41">
        <f t="shared" si="10"/>
        <v>0</v>
      </c>
    </row>
    <row r="220" spans="1:7" ht="15" hidden="1" customHeight="1" x14ac:dyDescent="0.25">
      <c r="A220" s="114" t="s">
        <v>95</v>
      </c>
      <c r="B220" s="142" t="s">
        <v>142</v>
      </c>
      <c r="C220" s="143"/>
      <c r="D220" s="144" t="s">
        <v>80</v>
      </c>
      <c r="E220" s="145"/>
      <c r="F220" s="37">
        <v>0</v>
      </c>
      <c r="G220" s="41">
        <f t="shared" si="10"/>
        <v>0</v>
      </c>
    </row>
    <row r="221" spans="1:7" ht="15" hidden="1" customHeight="1" x14ac:dyDescent="0.25">
      <c r="A221" s="114" t="s">
        <v>546</v>
      </c>
      <c r="B221" s="142" t="s">
        <v>155</v>
      </c>
      <c r="C221" s="143"/>
      <c r="D221" s="144" t="s">
        <v>463</v>
      </c>
      <c r="E221" s="145"/>
      <c r="F221" s="37">
        <v>0</v>
      </c>
      <c r="G221" s="41">
        <f t="shared" si="10"/>
        <v>0</v>
      </c>
    </row>
    <row r="222" spans="1:7" ht="15" hidden="1" customHeight="1" x14ac:dyDescent="0.25">
      <c r="A222" s="81" t="s">
        <v>483</v>
      </c>
      <c r="B222" s="142"/>
      <c r="C222" s="143"/>
      <c r="D222" s="144" t="s">
        <v>356</v>
      </c>
      <c r="E222" s="145"/>
      <c r="F222" s="37"/>
      <c r="G222" s="41">
        <f t="shared" si="10"/>
        <v>0</v>
      </c>
    </row>
    <row r="223" spans="1:7" ht="15" hidden="1" customHeight="1" x14ac:dyDescent="0.25">
      <c r="A223" s="81" t="s">
        <v>482</v>
      </c>
      <c r="B223" s="142"/>
      <c r="C223" s="143"/>
      <c r="D223" s="144" t="s">
        <v>412</v>
      </c>
      <c r="E223" s="145"/>
      <c r="F223" s="37"/>
      <c r="G223" s="41">
        <f t="shared" si="10"/>
        <v>0</v>
      </c>
    </row>
    <row r="224" spans="1:7" ht="15" hidden="1" customHeight="1" x14ac:dyDescent="0.25">
      <c r="A224" s="127" t="s">
        <v>601</v>
      </c>
      <c r="B224" s="142" t="s">
        <v>439</v>
      </c>
      <c r="C224" s="143"/>
      <c r="D224" s="144" t="s">
        <v>437</v>
      </c>
      <c r="E224" s="145"/>
      <c r="F224" s="37"/>
      <c r="G224" s="8">
        <f t="shared" si="10"/>
        <v>0</v>
      </c>
    </row>
    <row r="225" spans="1:7" ht="15" hidden="1" customHeight="1" x14ac:dyDescent="0.25">
      <c r="A225" s="127" t="s">
        <v>484</v>
      </c>
      <c r="B225" s="142" t="s">
        <v>108</v>
      </c>
      <c r="C225" s="143"/>
      <c r="D225" s="144" t="s">
        <v>68</v>
      </c>
      <c r="E225" s="145"/>
      <c r="F225" s="37"/>
      <c r="G225" s="8">
        <f t="shared" si="10"/>
        <v>0</v>
      </c>
    </row>
    <row r="226" spans="1:7" ht="15" hidden="1" customHeight="1" x14ac:dyDescent="0.25">
      <c r="A226" s="127" t="s">
        <v>602</v>
      </c>
      <c r="B226" s="142" t="s">
        <v>116</v>
      </c>
      <c r="C226" s="143"/>
      <c r="D226" s="144" t="s">
        <v>88</v>
      </c>
      <c r="E226" s="145"/>
      <c r="F226" s="37"/>
      <c r="G226" s="8">
        <f t="shared" si="10"/>
        <v>0</v>
      </c>
    </row>
    <row r="227" spans="1:7" ht="15" hidden="1" customHeight="1" x14ac:dyDescent="0.25">
      <c r="A227" s="127" t="s">
        <v>529</v>
      </c>
      <c r="B227" s="142" t="s">
        <v>170</v>
      </c>
      <c r="C227" s="143"/>
      <c r="D227" s="144" t="s">
        <v>481</v>
      </c>
      <c r="E227" s="145"/>
      <c r="F227" s="37"/>
      <c r="G227" s="8">
        <f t="shared" si="10"/>
        <v>0</v>
      </c>
    </row>
    <row r="228" spans="1:7" ht="15" hidden="1" customHeight="1" x14ac:dyDescent="0.25">
      <c r="A228" s="106" t="s">
        <v>496</v>
      </c>
      <c r="B228" s="142" t="s">
        <v>142</v>
      </c>
      <c r="C228" s="143"/>
      <c r="D228" s="144" t="s">
        <v>401</v>
      </c>
      <c r="E228" s="145"/>
      <c r="F228" s="37"/>
      <c r="G228" s="41">
        <f t="shared" si="10"/>
        <v>0</v>
      </c>
    </row>
    <row r="229" spans="1:7" ht="15" hidden="1" customHeight="1" x14ac:dyDescent="0.25">
      <c r="A229" s="106" t="s">
        <v>482</v>
      </c>
      <c r="B229" s="142" t="s">
        <v>165</v>
      </c>
      <c r="C229" s="143"/>
      <c r="D229" s="144" t="s">
        <v>451</v>
      </c>
      <c r="E229" s="145"/>
      <c r="F229" s="37"/>
      <c r="G229" s="41">
        <f t="shared" si="10"/>
        <v>0</v>
      </c>
    </row>
    <row r="230" spans="1:7" ht="15" hidden="1" customHeight="1" x14ac:dyDescent="0.25">
      <c r="A230" s="106" t="s">
        <v>538</v>
      </c>
      <c r="B230" s="142" t="s">
        <v>144</v>
      </c>
      <c r="C230" s="143"/>
      <c r="D230" s="144" t="s">
        <v>58</v>
      </c>
      <c r="E230" s="145"/>
      <c r="F230" s="37"/>
      <c r="G230" s="41">
        <f t="shared" si="10"/>
        <v>0</v>
      </c>
    </row>
    <row r="231" spans="1:7" ht="15" hidden="1" customHeight="1" x14ac:dyDescent="0.25">
      <c r="A231" s="63" t="s">
        <v>539</v>
      </c>
      <c r="B231" s="142" t="s">
        <v>510</v>
      </c>
      <c r="C231" s="143"/>
      <c r="D231" s="144" t="s">
        <v>511</v>
      </c>
      <c r="E231" s="145"/>
      <c r="F231" s="37"/>
      <c r="G231" s="41">
        <f t="shared" si="10"/>
        <v>0</v>
      </c>
    </row>
    <row r="232" spans="1:7" ht="15" customHeight="1" x14ac:dyDescent="0.25">
      <c r="A232" s="25" t="s">
        <v>182</v>
      </c>
      <c r="B232" s="134"/>
      <c r="C232" s="135"/>
      <c r="D232" s="144"/>
      <c r="E232" s="145"/>
      <c r="F232" s="7">
        <f>SUM(F214:F231)</f>
        <v>0</v>
      </c>
      <c r="G232" s="41">
        <f t="shared" si="10"/>
        <v>0</v>
      </c>
    </row>
    <row r="234" spans="1:7" x14ac:dyDescent="0.25">
      <c r="A234" s="3" t="s">
        <v>280</v>
      </c>
    </row>
    <row r="235" spans="1:7" ht="30" x14ac:dyDescent="0.25">
      <c r="A235" s="25" t="s">
        <v>23</v>
      </c>
      <c r="B235" s="144" t="s">
        <v>20</v>
      </c>
      <c r="C235" s="145"/>
      <c r="D235" s="25" t="s">
        <v>22</v>
      </c>
      <c r="E235" s="25" t="s">
        <v>24</v>
      </c>
      <c r="F235" s="25" t="s">
        <v>21</v>
      </c>
      <c r="G235" s="25" t="s">
        <v>2</v>
      </c>
    </row>
    <row r="236" spans="1:7" ht="34.5" customHeight="1" x14ac:dyDescent="0.25">
      <c r="A236" s="25" t="s">
        <v>186</v>
      </c>
      <c r="B236" s="134" t="s">
        <v>95</v>
      </c>
      <c r="C236" s="135"/>
      <c r="D236" s="133" t="s">
        <v>674</v>
      </c>
      <c r="E236" s="2">
        <v>138398</v>
      </c>
      <c r="F236" s="7">
        <v>100147092.83</v>
      </c>
      <c r="G236" s="8">
        <f t="shared" ref="G236:G248" si="11">F236/$F$270</f>
        <v>1.7711620526657958E-2</v>
      </c>
    </row>
    <row r="237" spans="1:7" ht="45" x14ac:dyDescent="0.25">
      <c r="A237" s="81" t="s">
        <v>186</v>
      </c>
      <c r="B237" s="134" t="s">
        <v>95</v>
      </c>
      <c r="C237" s="135"/>
      <c r="D237" s="133" t="s">
        <v>348</v>
      </c>
      <c r="E237" s="2">
        <v>75515</v>
      </c>
      <c r="F237" s="7">
        <v>50025218.82</v>
      </c>
      <c r="G237" s="8">
        <f t="shared" si="11"/>
        <v>8.847263235158536E-3</v>
      </c>
    </row>
    <row r="238" spans="1:7" ht="45" x14ac:dyDescent="0.25">
      <c r="A238" s="116" t="s">
        <v>186</v>
      </c>
      <c r="B238" s="134" t="s">
        <v>95</v>
      </c>
      <c r="C238" s="135"/>
      <c r="D238" s="133" t="s">
        <v>675</v>
      </c>
      <c r="E238" s="2">
        <v>116761</v>
      </c>
      <c r="F238" s="7">
        <v>109472292.08</v>
      </c>
      <c r="G238" s="8">
        <f t="shared" si="11"/>
        <v>1.9360838549709738E-2</v>
      </c>
    </row>
    <row r="239" spans="1:7" ht="45" x14ac:dyDescent="0.25">
      <c r="A239" s="116" t="s">
        <v>186</v>
      </c>
      <c r="B239" s="134" t="s">
        <v>95</v>
      </c>
      <c r="C239" s="135"/>
      <c r="D239" s="133" t="s">
        <v>646</v>
      </c>
      <c r="E239" s="2">
        <v>243740</v>
      </c>
      <c r="F239" s="7">
        <v>250002269.44</v>
      </c>
      <c r="G239" s="8">
        <f t="shared" si="11"/>
        <v>4.4214417033962519E-2</v>
      </c>
    </row>
    <row r="240" spans="1:7" ht="45" x14ac:dyDescent="0.25">
      <c r="A240" s="116" t="s">
        <v>186</v>
      </c>
      <c r="B240" s="134" t="s">
        <v>95</v>
      </c>
      <c r="C240" s="135"/>
      <c r="D240" s="133" t="s">
        <v>675</v>
      </c>
      <c r="E240" s="2">
        <v>2879</v>
      </c>
      <c r="F240" s="7">
        <v>2699280.83</v>
      </c>
      <c r="G240" s="8">
        <f t="shared" si="11"/>
        <v>4.7738417965859125E-4</v>
      </c>
    </row>
    <row r="241" spans="1:7" ht="45" x14ac:dyDescent="0.25">
      <c r="A241" s="25" t="s">
        <v>186</v>
      </c>
      <c r="B241" s="134" t="s">
        <v>95</v>
      </c>
      <c r="C241" s="135"/>
      <c r="D241" s="133" t="s">
        <v>600</v>
      </c>
      <c r="E241" s="2">
        <v>14479</v>
      </c>
      <c r="F241" s="7">
        <v>9814767.9600000009</v>
      </c>
      <c r="G241" s="8">
        <f t="shared" si="11"/>
        <v>1.7358012175131942E-3</v>
      </c>
    </row>
    <row r="242" spans="1:7" ht="52.5" customHeight="1" x14ac:dyDescent="0.25">
      <c r="A242" s="53" t="s">
        <v>186</v>
      </c>
      <c r="B242" s="134" t="s">
        <v>95</v>
      </c>
      <c r="C242" s="135"/>
      <c r="D242" s="133" t="s">
        <v>348</v>
      </c>
      <c r="E242" s="2">
        <v>67331</v>
      </c>
      <c r="F242" s="7">
        <v>44606465.600000001</v>
      </c>
      <c r="G242" s="8">
        <f t="shared" si="11"/>
        <v>7.8889238760404077E-3</v>
      </c>
    </row>
    <row r="243" spans="1:7" ht="52.5" customHeight="1" x14ac:dyDescent="0.25">
      <c r="A243" s="133" t="s">
        <v>186</v>
      </c>
      <c r="B243" s="134" t="s">
        <v>95</v>
      </c>
      <c r="C243" s="135"/>
      <c r="D243" s="133" t="s">
        <v>600</v>
      </c>
      <c r="E243" s="2">
        <v>116101</v>
      </c>
      <c r="F243" s="7">
        <v>78700488.620000005</v>
      </c>
      <c r="G243" s="8">
        <f t="shared" si="11"/>
        <v>1.3918658548243383E-2</v>
      </c>
    </row>
    <row r="244" spans="1:7" ht="52.5" customHeight="1" x14ac:dyDescent="0.25">
      <c r="A244" s="133" t="s">
        <v>186</v>
      </c>
      <c r="B244" s="134" t="s">
        <v>95</v>
      </c>
      <c r="C244" s="135"/>
      <c r="D244" s="133" t="s">
        <v>600</v>
      </c>
      <c r="E244" s="2">
        <v>28995</v>
      </c>
      <c r="F244" s="7">
        <v>19654616.82</v>
      </c>
      <c r="G244" s="8">
        <f t="shared" si="11"/>
        <v>3.4760381442488328E-3</v>
      </c>
    </row>
    <row r="245" spans="1:7" ht="52.5" customHeight="1" x14ac:dyDescent="0.25">
      <c r="A245" s="133" t="s">
        <v>186</v>
      </c>
      <c r="B245" s="134" t="s">
        <v>95</v>
      </c>
      <c r="C245" s="135"/>
      <c r="D245" s="133" t="s">
        <v>77</v>
      </c>
      <c r="E245" s="2">
        <v>346867</v>
      </c>
      <c r="F245" s="7">
        <v>187005698.66999999</v>
      </c>
      <c r="G245" s="8">
        <f t="shared" si="11"/>
        <v>3.3073091565303948E-2</v>
      </c>
    </row>
    <row r="246" spans="1:7" ht="52.5" customHeight="1" x14ac:dyDescent="0.25">
      <c r="A246" s="133" t="s">
        <v>186</v>
      </c>
      <c r="B246" s="134" t="s">
        <v>95</v>
      </c>
      <c r="C246" s="135"/>
      <c r="D246" s="133" t="s">
        <v>77</v>
      </c>
      <c r="E246" s="2">
        <v>5000</v>
      </c>
      <c r="F246" s="7">
        <v>2695639.81</v>
      </c>
      <c r="G246" s="8">
        <f t="shared" si="11"/>
        <v>4.7674024319725592E-4</v>
      </c>
    </row>
    <row r="247" spans="1:7" ht="45" customHeight="1" x14ac:dyDescent="0.25">
      <c r="A247" s="64" t="s">
        <v>186</v>
      </c>
      <c r="B247" s="134" t="s">
        <v>95</v>
      </c>
      <c r="C247" s="135"/>
      <c r="D247" s="133" t="s">
        <v>676</v>
      </c>
      <c r="E247" s="2">
        <v>8622</v>
      </c>
      <c r="F247" s="7">
        <v>8579304.3100000005</v>
      </c>
      <c r="G247" s="8">
        <f t="shared" si="11"/>
        <v>1.5173019807912193E-3</v>
      </c>
    </row>
    <row r="248" spans="1:7" ht="45" customHeight="1" x14ac:dyDescent="0.25">
      <c r="A248" s="25" t="s">
        <v>182</v>
      </c>
      <c r="B248" s="161"/>
      <c r="C248" s="161"/>
      <c r="D248" s="30"/>
      <c r="E248" s="1"/>
      <c r="F248" s="7">
        <f>SUM(F236:F247)</f>
        <v>863403135.78999984</v>
      </c>
      <c r="G248" s="8">
        <f t="shared" si="11"/>
        <v>0.15269807910048555</v>
      </c>
    </row>
    <row r="249" spans="1:7" ht="45" customHeight="1" x14ac:dyDescent="0.25"/>
    <row r="250" spans="1:7" ht="12.75" customHeight="1" x14ac:dyDescent="0.25">
      <c r="A250" s="3" t="s">
        <v>281</v>
      </c>
    </row>
    <row r="251" spans="1:7" ht="14.25" customHeight="1" x14ac:dyDescent="0.25">
      <c r="A251" s="162" t="s">
        <v>25</v>
      </c>
      <c r="B251" s="163"/>
      <c r="C251" s="163"/>
      <c r="D251" s="163"/>
      <c r="E251" s="164"/>
      <c r="F251" s="25" t="s">
        <v>21</v>
      </c>
      <c r="G251" s="25" t="s">
        <v>2</v>
      </c>
    </row>
    <row r="252" spans="1:7" hidden="1" x14ac:dyDescent="0.25">
      <c r="A252" s="99" t="s">
        <v>521</v>
      </c>
      <c r="B252" s="101"/>
      <c r="C252" s="101"/>
      <c r="D252" s="101"/>
      <c r="E252" s="102"/>
      <c r="F252" s="7"/>
      <c r="G252" s="8">
        <f t="shared" ref="G252:G265" si="12">F252/$F$270</f>
        <v>0</v>
      </c>
    </row>
    <row r="253" spans="1:7" hidden="1" x14ac:dyDescent="0.25">
      <c r="A253" s="46" t="s">
        <v>485</v>
      </c>
      <c r="B253" s="47"/>
      <c r="C253" s="47"/>
      <c r="D253" s="47"/>
      <c r="E253" s="48"/>
      <c r="F253" s="7"/>
      <c r="G253" s="8">
        <f t="shared" si="12"/>
        <v>0</v>
      </c>
    </row>
    <row r="254" spans="1:7" hidden="1" x14ac:dyDescent="0.25">
      <c r="A254" s="92" t="s">
        <v>513</v>
      </c>
      <c r="B254" s="96"/>
      <c r="C254" s="96"/>
      <c r="D254" s="96"/>
      <c r="E254" s="97"/>
      <c r="F254" s="7"/>
      <c r="G254" s="8">
        <f t="shared" si="12"/>
        <v>0</v>
      </c>
    </row>
    <row r="255" spans="1:7" hidden="1" x14ac:dyDescent="0.25">
      <c r="A255" s="71" t="s">
        <v>455</v>
      </c>
      <c r="B255" s="72"/>
      <c r="C255" s="72"/>
      <c r="D255" s="72"/>
      <c r="E255" s="73"/>
      <c r="F255" s="7"/>
      <c r="G255" s="8">
        <f t="shared" si="12"/>
        <v>0</v>
      </c>
    </row>
    <row r="256" spans="1:7" hidden="1" x14ac:dyDescent="0.25">
      <c r="A256" s="46" t="s">
        <v>620</v>
      </c>
      <c r="B256" s="50"/>
      <c r="C256" s="47"/>
      <c r="D256" s="47"/>
      <c r="E256" s="48"/>
      <c r="F256" s="7"/>
      <c r="G256" s="8">
        <f t="shared" si="12"/>
        <v>0</v>
      </c>
    </row>
    <row r="257" spans="1:7" hidden="1" x14ac:dyDescent="0.25">
      <c r="A257" s="71" t="s">
        <v>619</v>
      </c>
      <c r="B257" s="50"/>
      <c r="C257" s="72"/>
      <c r="D257" s="72"/>
      <c r="E257" s="73"/>
      <c r="F257" s="7"/>
      <c r="G257" s="8">
        <f t="shared" si="12"/>
        <v>0</v>
      </c>
    </row>
    <row r="258" spans="1:7" hidden="1" x14ac:dyDescent="0.25">
      <c r="A258" s="71" t="s">
        <v>621</v>
      </c>
      <c r="B258" s="50"/>
      <c r="C258" s="72"/>
      <c r="D258" s="72"/>
      <c r="E258" s="73"/>
      <c r="F258" s="7"/>
      <c r="G258" s="8">
        <f t="shared" si="12"/>
        <v>0</v>
      </c>
    </row>
    <row r="259" spans="1:7" hidden="1" x14ac:dyDescent="0.25">
      <c r="A259" s="158" t="s">
        <v>580</v>
      </c>
      <c r="B259" s="159"/>
      <c r="C259" s="159"/>
      <c r="D259" s="159"/>
      <c r="E259" s="160"/>
      <c r="F259" s="7"/>
      <c r="G259" s="8">
        <f t="shared" si="12"/>
        <v>0</v>
      </c>
    </row>
    <row r="260" spans="1:7" hidden="1" x14ac:dyDescent="0.25">
      <c r="A260" s="158" t="s">
        <v>555</v>
      </c>
      <c r="B260" s="159"/>
      <c r="C260" s="159"/>
      <c r="D260" s="159"/>
      <c r="E260" s="160"/>
      <c r="F260" s="7"/>
      <c r="G260" s="8">
        <f t="shared" si="12"/>
        <v>0</v>
      </c>
    </row>
    <row r="261" spans="1:7" hidden="1" x14ac:dyDescent="0.25">
      <c r="A261" s="93" t="s">
        <v>547</v>
      </c>
      <c r="B261" s="94"/>
      <c r="C261" s="94"/>
      <c r="D261" s="94"/>
      <c r="E261" s="95"/>
      <c r="F261" s="7"/>
      <c r="G261" s="8">
        <f t="shared" si="12"/>
        <v>0</v>
      </c>
    </row>
    <row r="262" spans="1:7" x14ac:dyDescent="0.25">
      <c r="A262" s="136" t="s">
        <v>428</v>
      </c>
      <c r="B262" s="137"/>
      <c r="C262" s="137"/>
      <c r="D262" s="137"/>
      <c r="E262" s="138"/>
      <c r="F262" s="130">
        <v>0</v>
      </c>
      <c r="G262" s="8">
        <f t="shared" si="12"/>
        <v>0</v>
      </c>
    </row>
    <row r="263" spans="1:7" hidden="1" x14ac:dyDescent="0.25">
      <c r="A263" s="136" t="s">
        <v>429</v>
      </c>
      <c r="B263" s="137"/>
      <c r="C263" s="137"/>
      <c r="D263" s="137"/>
      <c r="E263" s="138"/>
      <c r="F263" s="53"/>
      <c r="G263" s="8">
        <f t="shared" si="12"/>
        <v>0</v>
      </c>
    </row>
    <row r="264" spans="1:7" hidden="1" x14ac:dyDescent="0.25">
      <c r="A264" s="119" t="s">
        <v>565</v>
      </c>
      <c r="B264" s="120"/>
      <c r="C264" s="120"/>
      <c r="D264" s="120"/>
      <c r="E264" s="121"/>
      <c r="F264" s="7"/>
      <c r="G264" s="8">
        <f t="shared" si="12"/>
        <v>0</v>
      </c>
    </row>
    <row r="265" spans="1:7" x14ac:dyDescent="0.25">
      <c r="A265" s="136" t="s">
        <v>647</v>
      </c>
      <c r="B265" s="137"/>
      <c r="C265" s="137"/>
      <c r="D265" s="137"/>
      <c r="E265" s="138"/>
      <c r="F265" s="7">
        <v>0</v>
      </c>
      <c r="G265" s="8">
        <f t="shared" si="12"/>
        <v>0</v>
      </c>
    </row>
    <row r="266" spans="1:7" ht="15" hidden="1" customHeight="1" x14ac:dyDescent="0.25">
      <c r="A266" s="136" t="s">
        <v>540</v>
      </c>
      <c r="B266" s="137"/>
      <c r="C266" s="137"/>
      <c r="D266" s="137"/>
      <c r="E266" s="138"/>
      <c r="F266" s="7"/>
      <c r="G266" s="8">
        <f>F266/$F$270</f>
        <v>0</v>
      </c>
    </row>
    <row r="267" spans="1:7" ht="15" hidden="1" customHeight="1" x14ac:dyDescent="0.25">
      <c r="A267" s="136" t="s">
        <v>617</v>
      </c>
      <c r="B267" s="137"/>
      <c r="C267" s="137"/>
      <c r="D267" s="137"/>
      <c r="E267" s="138"/>
      <c r="F267" s="7"/>
      <c r="G267" s="8">
        <f>F267/$F$270</f>
        <v>0</v>
      </c>
    </row>
    <row r="268" spans="1:7" ht="15" hidden="1" customHeight="1" x14ac:dyDescent="0.25">
      <c r="A268" s="136" t="s">
        <v>618</v>
      </c>
      <c r="B268" s="137"/>
      <c r="C268" s="137"/>
      <c r="D268" s="137"/>
      <c r="E268" s="138"/>
      <c r="F268" s="7"/>
      <c r="G268" s="8">
        <f>F268/$F$270</f>
        <v>0</v>
      </c>
    </row>
    <row r="269" spans="1:7" ht="15" customHeight="1" x14ac:dyDescent="0.25">
      <c r="A269" s="144" t="s">
        <v>182</v>
      </c>
      <c r="B269" s="157"/>
      <c r="C269" s="157"/>
      <c r="D269" s="157"/>
      <c r="E269" s="145"/>
      <c r="F269" s="7">
        <v>0</v>
      </c>
      <c r="G269" s="8">
        <f>F269/$F$270</f>
        <v>0</v>
      </c>
    </row>
    <row r="270" spans="1:7" ht="34.5" customHeight="1" x14ac:dyDescent="0.25">
      <c r="A270" s="154" t="s">
        <v>26</v>
      </c>
      <c r="B270" s="155"/>
      <c r="C270" s="155"/>
      <c r="D270" s="155"/>
      <c r="E270" s="156"/>
      <c r="F270" s="7">
        <f>F146+F180+F184+F188+F200+F210+F232+F248+F269+F159</f>
        <v>5654315633.0199986</v>
      </c>
      <c r="G270" s="8">
        <f>F270/$F$270</f>
        <v>1</v>
      </c>
    </row>
    <row r="271" spans="1:7" ht="15" customHeight="1" x14ac:dyDescent="0.25"/>
    <row r="272" spans="1:7" ht="15" customHeight="1" x14ac:dyDescent="0.25"/>
  </sheetData>
  <mergeCells count="87">
    <mergeCell ref="B227:C227"/>
    <mergeCell ref="D227:E227"/>
    <mergeCell ref="B224:C224"/>
    <mergeCell ref="A259:E259"/>
    <mergeCell ref="B248:C248"/>
    <mergeCell ref="A251:E251"/>
    <mergeCell ref="B241:C241"/>
    <mergeCell ref="B236:C236"/>
    <mergeCell ref="D224:E224"/>
    <mergeCell ref="B225:C225"/>
    <mergeCell ref="D225:E225"/>
    <mergeCell ref="B226:C226"/>
    <mergeCell ref="D226:E226"/>
    <mergeCell ref="B220:C220"/>
    <mergeCell ref="D219:E219"/>
    <mergeCell ref="D220:E220"/>
    <mergeCell ref="D221:E221"/>
    <mergeCell ref="B217:C217"/>
    <mergeCell ref="B221:C221"/>
    <mergeCell ref="A270:E270"/>
    <mergeCell ref="B247:C247"/>
    <mergeCell ref="B231:C231"/>
    <mergeCell ref="D228:E228"/>
    <mergeCell ref="B238:C238"/>
    <mergeCell ref="B239:C239"/>
    <mergeCell ref="B240:C240"/>
    <mergeCell ref="A266:E266"/>
    <mergeCell ref="B237:C237"/>
    <mergeCell ref="A262:E262"/>
    <mergeCell ref="A263:E263"/>
    <mergeCell ref="D231:E231"/>
    <mergeCell ref="A269:E269"/>
    <mergeCell ref="A268:E268"/>
    <mergeCell ref="B232:C232"/>
    <mergeCell ref="D232:E232"/>
    <mergeCell ref="B242:C242"/>
    <mergeCell ref="D230:E230"/>
    <mergeCell ref="A1:G1"/>
    <mergeCell ref="B235:C235"/>
    <mergeCell ref="D200:E200"/>
    <mergeCell ref="B213:C213"/>
    <mergeCell ref="D213:E213"/>
    <mergeCell ref="B200:C200"/>
    <mergeCell ref="D192:E192"/>
    <mergeCell ref="D187:E187"/>
    <mergeCell ref="D191:E191"/>
    <mergeCell ref="D193:E193"/>
    <mergeCell ref="D194:E194"/>
    <mergeCell ref="D196:E196"/>
    <mergeCell ref="D195:E195"/>
    <mergeCell ref="B228:C228"/>
    <mergeCell ref="D229:E229"/>
    <mergeCell ref="B230:C230"/>
    <mergeCell ref="B229:C229"/>
    <mergeCell ref="D188:E188"/>
    <mergeCell ref="D197:E197"/>
    <mergeCell ref="D208:E208"/>
    <mergeCell ref="D198:E198"/>
    <mergeCell ref="D199:E199"/>
    <mergeCell ref="B218:C218"/>
    <mergeCell ref="D217:E217"/>
    <mergeCell ref="D218:E218"/>
    <mergeCell ref="B222:C222"/>
    <mergeCell ref="B223:C223"/>
    <mergeCell ref="D223:E223"/>
    <mergeCell ref="D222:E222"/>
    <mergeCell ref="B219:C219"/>
    <mergeCell ref="B210:E210"/>
    <mergeCell ref="B216:C216"/>
    <mergeCell ref="D216:E216"/>
    <mergeCell ref="D203:E203"/>
    <mergeCell ref="D204:E204"/>
    <mergeCell ref="D205:E205"/>
    <mergeCell ref="D206:E206"/>
    <mergeCell ref="D207:E207"/>
    <mergeCell ref="B214:C214"/>
    <mergeCell ref="D214:E214"/>
    <mergeCell ref="B215:C215"/>
    <mergeCell ref="D209:E209"/>
    <mergeCell ref="D215:E215"/>
    <mergeCell ref="B243:C243"/>
    <mergeCell ref="B244:C244"/>
    <mergeCell ref="B245:C245"/>
    <mergeCell ref="B246:C246"/>
    <mergeCell ref="A267:E267"/>
    <mergeCell ref="A265:E265"/>
    <mergeCell ref="A260:E2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5"/>
  <sheetViews>
    <sheetView tabSelected="1" topLeftCell="A105" zoomScale="80" zoomScaleNormal="80" workbookViewId="0">
      <selection activeCell="C121" sqref="C121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9" t="s">
        <v>656</v>
      </c>
      <c r="B1" s="150"/>
      <c r="C1" s="150"/>
      <c r="D1" s="150"/>
      <c r="E1" s="150"/>
      <c r="F1" s="150"/>
      <c r="G1" s="150"/>
    </row>
    <row r="2" spans="1:8" ht="18.75" x14ac:dyDescent="0.3">
      <c r="A2" s="4"/>
      <c r="B2" s="4"/>
      <c r="C2" s="4"/>
    </row>
    <row r="3" spans="1:8" x14ac:dyDescent="0.25">
      <c r="A3" s="3" t="s">
        <v>272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271</v>
      </c>
    </row>
    <row r="5" spans="1:8" x14ac:dyDescent="0.25">
      <c r="A5" s="125" t="s">
        <v>384</v>
      </c>
      <c r="B5" s="125" t="s">
        <v>95</v>
      </c>
      <c r="C5" s="125" t="s">
        <v>96</v>
      </c>
      <c r="D5" s="125" t="s">
        <v>385</v>
      </c>
      <c r="E5" s="6">
        <v>30800</v>
      </c>
      <c r="F5" s="7">
        <v>25726932</v>
      </c>
      <c r="G5" s="8">
        <f t="shared" ref="G5:G36" si="0">F5/$F$223</f>
        <v>1.4304283904705197E-2</v>
      </c>
      <c r="H5" s="107"/>
    </row>
    <row r="6" spans="1:8" x14ac:dyDescent="0.25">
      <c r="A6" s="5" t="s">
        <v>266</v>
      </c>
      <c r="B6" s="5" t="s">
        <v>176</v>
      </c>
      <c r="C6" s="9" t="s">
        <v>177</v>
      </c>
      <c r="D6" s="85" t="s">
        <v>46</v>
      </c>
      <c r="E6" s="6">
        <v>9840</v>
      </c>
      <c r="F6" s="7">
        <v>10336132.800000001</v>
      </c>
      <c r="G6" s="8">
        <f t="shared" si="0"/>
        <v>5.7469339153201583E-3</v>
      </c>
      <c r="H6" s="107"/>
    </row>
    <row r="7" spans="1:8" x14ac:dyDescent="0.25">
      <c r="A7" s="123" t="s">
        <v>241</v>
      </c>
      <c r="B7" s="123" t="s">
        <v>101</v>
      </c>
      <c r="C7" s="123" t="s">
        <v>102</v>
      </c>
      <c r="D7" s="123" t="s">
        <v>248</v>
      </c>
      <c r="E7" s="6">
        <v>5000</v>
      </c>
      <c r="F7" s="7">
        <v>5085018.05</v>
      </c>
      <c r="G7" s="8">
        <f t="shared" si="0"/>
        <v>2.8272917208997331E-3</v>
      </c>
      <c r="H7" s="107"/>
    </row>
    <row r="8" spans="1:8" ht="30" x14ac:dyDescent="0.25">
      <c r="A8" s="123" t="s">
        <v>220</v>
      </c>
      <c r="B8" s="123" t="s">
        <v>148</v>
      </c>
      <c r="C8" s="125" t="s">
        <v>149</v>
      </c>
      <c r="D8" s="123" t="s">
        <v>71</v>
      </c>
      <c r="E8" s="6">
        <v>4000</v>
      </c>
      <c r="F8" s="7">
        <v>4017160</v>
      </c>
      <c r="G8" s="8">
        <f t="shared" si="0"/>
        <v>2.2335580912106246E-3</v>
      </c>
      <c r="H8" s="107"/>
    </row>
    <row r="9" spans="1:8" x14ac:dyDescent="0.25">
      <c r="A9" s="77" t="s">
        <v>35</v>
      </c>
      <c r="B9" s="77" t="s">
        <v>95</v>
      </c>
      <c r="C9" s="77" t="s">
        <v>96</v>
      </c>
      <c r="D9" s="77" t="s">
        <v>80</v>
      </c>
      <c r="E9" s="6">
        <v>14500</v>
      </c>
      <c r="F9" s="7">
        <v>14696620</v>
      </c>
      <c r="G9" s="8">
        <f t="shared" si="0"/>
        <v>8.1713833938523456E-3</v>
      </c>
      <c r="H9" s="107"/>
    </row>
    <row r="10" spans="1:8" ht="30" x14ac:dyDescent="0.25">
      <c r="A10" s="115" t="s">
        <v>211</v>
      </c>
      <c r="B10" s="115" t="s">
        <v>137</v>
      </c>
      <c r="C10" s="123" t="s">
        <v>138</v>
      </c>
      <c r="D10" s="115" t="s">
        <v>54</v>
      </c>
      <c r="E10" s="6">
        <v>741</v>
      </c>
      <c r="F10" s="7">
        <v>750218.04</v>
      </c>
      <c r="G10" s="8">
        <f t="shared" si="0"/>
        <v>4.171244295507712E-4</v>
      </c>
      <c r="H10" s="107"/>
    </row>
    <row r="11" spans="1:8" ht="30" x14ac:dyDescent="0.25">
      <c r="A11" s="5" t="s">
        <v>213</v>
      </c>
      <c r="B11" s="5" t="s">
        <v>137</v>
      </c>
      <c r="C11" s="5" t="s">
        <v>138</v>
      </c>
      <c r="D11" s="5" t="s">
        <v>55</v>
      </c>
      <c r="E11" s="6">
        <v>22100</v>
      </c>
      <c r="F11" s="7">
        <v>20719634</v>
      </c>
      <c r="G11" s="8">
        <f t="shared" si="0"/>
        <v>1.1520204863043233E-2</v>
      </c>
      <c r="H11" s="107"/>
    </row>
    <row r="12" spans="1:8" ht="30" x14ac:dyDescent="0.25">
      <c r="A12" s="5" t="s">
        <v>200</v>
      </c>
      <c r="B12" s="5" t="s">
        <v>119</v>
      </c>
      <c r="C12" s="5" t="s">
        <v>120</v>
      </c>
      <c r="D12" s="5" t="s">
        <v>67</v>
      </c>
      <c r="E12" s="6">
        <v>4700</v>
      </c>
      <c r="F12" s="7">
        <v>4212810.93</v>
      </c>
      <c r="G12" s="8">
        <f t="shared" si="0"/>
        <v>2.3423408426455645E-3</v>
      </c>
      <c r="H12" s="107"/>
    </row>
    <row r="13" spans="1:8" ht="30" x14ac:dyDescent="0.25">
      <c r="A13" s="5" t="s">
        <v>214</v>
      </c>
      <c r="B13" s="5" t="s">
        <v>137</v>
      </c>
      <c r="C13" s="5" t="s">
        <v>138</v>
      </c>
      <c r="D13" s="5" t="s">
        <v>316</v>
      </c>
      <c r="E13" s="6">
        <v>2440</v>
      </c>
      <c r="F13" s="7">
        <v>2391785.6</v>
      </c>
      <c r="G13" s="8">
        <f t="shared" si="0"/>
        <v>1.3298429933886274E-3</v>
      </c>
      <c r="H13" s="107"/>
    </row>
    <row r="14" spans="1:8" x14ac:dyDescent="0.25">
      <c r="A14" s="91" t="s">
        <v>240</v>
      </c>
      <c r="B14" s="91" t="s">
        <v>256</v>
      </c>
      <c r="C14" s="91" t="s">
        <v>257</v>
      </c>
      <c r="D14" s="91" t="s">
        <v>246</v>
      </c>
      <c r="E14" s="6">
        <v>142</v>
      </c>
      <c r="F14" s="7">
        <v>28108.9</v>
      </c>
      <c r="G14" s="8">
        <f t="shared" si="0"/>
        <v>1.5628668270626594E-5</v>
      </c>
      <c r="H14" s="107"/>
    </row>
    <row r="15" spans="1:8" x14ac:dyDescent="0.25">
      <c r="A15" s="5" t="s">
        <v>27</v>
      </c>
      <c r="B15" s="5" t="s">
        <v>95</v>
      </c>
      <c r="C15" s="5" t="s">
        <v>96</v>
      </c>
      <c r="D15" s="5" t="s">
        <v>72</v>
      </c>
      <c r="E15" s="6">
        <v>13000</v>
      </c>
      <c r="F15" s="7">
        <v>8566090</v>
      </c>
      <c r="G15" s="8">
        <f t="shared" si="0"/>
        <v>4.7627825701586244E-3</v>
      </c>
      <c r="H15" s="107"/>
    </row>
    <row r="16" spans="1:8" ht="30" x14ac:dyDescent="0.25">
      <c r="A16" s="127" t="s">
        <v>212</v>
      </c>
      <c r="B16" s="127" t="s">
        <v>137</v>
      </c>
      <c r="C16" s="127" t="s">
        <v>138</v>
      </c>
      <c r="D16" s="127" t="s">
        <v>52</v>
      </c>
      <c r="E16" s="6">
        <v>21849</v>
      </c>
      <c r="F16" s="7">
        <v>19602922.800000001</v>
      </c>
      <c r="G16" s="8">
        <f t="shared" si="0"/>
        <v>1.089930867361948E-2</v>
      </c>
      <c r="H16" s="107"/>
    </row>
    <row r="17" spans="1:8" ht="30" x14ac:dyDescent="0.25">
      <c r="A17" s="5" t="s">
        <v>197</v>
      </c>
      <c r="B17" s="5" t="s">
        <v>119</v>
      </c>
      <c r="C17" s="5" t="s">
        <v>120</v>
      </c>
      <c r="D17" s="5" t="s">
        <v>63</v>
      </c>
      <c r="E17" s="6">
        <v>4737</v>
      </c>
      <c r="F17" s="7">
        <v>4356950.49</v>
      </c>
      <c r="G17" s="8">
        <f t="shared" si="0"/>
        <v>2.4224830526898594E-3</v>
      </c>
      <c r="H17" s="107"/>
    </row>
    <row r="18" spans="1:8" x14ac:dyDescent="0.25">
      <c r="A18" s="5" t="s">
        <v>337</v>
      </c>
      <c r="B18" s="5" t="s">
        <v>162</v>
      </c>
      <c r="C18" s="5" t="s">
        <v>163</v>
      </c>
      <c r="D18" s="5" t="s">
        <v>335</v>
      </c>
      <c r="E18" s="6">
        <v>206</v>
      </c>
      <c r="F18" s="7">
        <v>191707.72</v>
      </c>
      <c r="G18" s="8">
        <f t="shared" si="0"/>
        <v>1.0659030985908972E-4</v>
      </c>
      <c r="H18" s="107"/>
    </row>
    <row r="19" spans="1:8" ht="30" x14ac:dyDescent="0.25">
      <c r="A19" s="5" t="s">
        <v>221</v>
      </c>
      <c r="B19" s="5" t="s">
        <v>148</v>
      </c>
      <c r="C19" s="125" t="s">
        <v>149</v>
      </c>
      <c r="D19" s="5" t="s">
        <v>69</v>
      </c>
      <c r="E19" s="6">
        <v>4000</v>
      </c>
      <c r="F19" s="7">
        <v>3843680</v>
      </c>
      <c r="G19" s="8">
        <f t="shared" si="0"/>
        <v>2.1371024714037911E-3</v>
      </c>
      <c r="H19" s="107"/>
    </row>
    <row r="20" spans="1:8" x14ac:dyDescent="0.25">
      <c r="A20" s="5" t="s">
        <v>242</v>
      </c>
      <c r="B20" s="5" t="s">
        <v>123</v>
      </c>
      <c r="C20" s="60" t="s">
        <v>124</v>
      </c>
      <c r="D20" s="5" t="s">
        <v>249</v>
      </c>
      <c r="E20" s="6">
        <v>20000</v>
      </c>
      <c r="F20" s="7">
        <v>18943200</v>
      </c>
      <c r="G20" s="8">
        <f t="shared" si="0"/>
        <v>1.0532499983426376E-2</v>
      </c>
      <c r="H20" s="107"/>
    </row>
    <row r="21" spans="1:8" x14ac:dyDescent="0.25">
      <c r="A21" s="5" t="s">
        <v>243</v>
      </c>
      <c r="B21" s="5" t="s">
        <v>123</v>
      </c>
      <c r="C21" s="123" t="s">
        <v>124</v>
      </c>
      <c r="D21" s="5" t="s">
        <v>250</v>
      </c>
      <c r="E21" s="6">
        <v>5500</v>
      </c>
      <c r="F21" s="7">
        <v>5206080</v>
      </c>
      <c r="G21" s="8">
        <f t="shared" si="0"/>
        <v>2.8946026813693772E-3</v>
      </c>
      <c r="H21" s="107"/>
    </row>
    <row r="22" spans="1:8" x14ac:dyDescent="0.25">
      <c r="A22" s="77" t="s">
        <v>227</v>
      </c>
      <c r="B22" s="77" t="s">
        <v>152</v>
      </c>
      <c r="C22" s="115" t="s">
        <v>153</v>
      </c>
      <c r="D22" s="77" t="s">
        <v>82</v>
      </c>
      <c r="E22" s="6">
        <v>19998</v>
      </c>
      <c r="F22" s="7">
        <v>21002299.559999999</v>
      </c>
      <c r="G22" s="8">
        <f t="shared" si="0"/>
        <v>1.1677368119832752E-2</v>
      </c>
      <c r="H22" s="107"/>
    </row>
    <row r="23" spans="1:8" x14ac:dyDescent="0.25">
      <c r="A23" s="5" t="s">
        <v>37</v>
      </c>
      <c r="B23" s="5" t="s">
        <v>95</v>
      </c>
      <c r="C23" s="5" t="s">
        <v>96</v>
      </c>
      <c r="D23" s="5" t="s">
        <v>59</v>
      </c>
      <c r="E23" s="6">
        <v>50324</v>
      </c>
      <c r="F23" s="7">
        <v>61542986.020000003</v>
      </c>
      <c r="G23" s="8">
        <f t="shared" si="0"/>
        <v>3.4218162677671131E-2</v>
      </c>
      <c r="H23" s="107"/>
    </row>
    <row r="24" spans="1:8" ht="30" x14ac:dyDescent="0.25">
      <c r="A24" s="80" t="s">
        <v>201</v>
      </c>
      <c r="B24" s="80" t="s">
        <v>119</v>
      </c>
      <c r="C24" s="80" t="s">
        <v>120</v>
      </c>
      <c r="D24" s="80" t="s">
        <v>65</v>
      </c>
      <c r="E24" s="6">
        <v>2000</v>
      </c>
      <c r="F24" s="7">
        <v>2039240</v>
      </c>
      <c r="G24" s="8">
        <f t="shared" si="0"/>
        <v>1.133826136355125E-3</v>
      </c>
      <c r="H24" s="107"/>
    </row>
    <row r="25" spans="1:8" x14ac:dyDescent="0.25">
      <c r="A25" s="125" t="s">
        <v>29</v>
      </c>
      <c r="B25" s="125" t="s">
        <v>95</v>
      </c>
      <c r="C25" s="125" t="s">
        <v>96</v>
      </c>
      <c r="D25" s="125" t="s">
        <v>74</v>
      </c>
      <c r="E25" s="6">
        <v>40961</v>
      </c>
      <c r="F25" s="7">
        <v>35953517.75</v>
      </c>
      <c r="G25" s="8">
        <f t="shared" si="0"/>
        <v>1.9990309193061093E-2</v>
      </c>
      <c r="H25" s="107"/>
    </row>
    <row r="26" spans="1:8" x14ac:dyDescent="0.25">
      <c r="A26" s="5" t="s">
        <v>30</v>
      </c>
      <c r="B26" s="5" t="s">
        <v>95</v>
      </c>
      <c r="C26" s="64" t="s">
        <v>96</v>
      </c>
      <c r="D26" s="5" t="s">
        <v>75</v>
      </c>
      <c r="E26" s="6">
        <v>10000</v>
      </c>
      <c r="F26" s="7">
        <v>7241000</v>
      </c>
      <c r="G26" s="8">
        <f t="shared" si="0"/>
        <v>4.0260268793018278E-3</v>
      </c>
      <c r="H26" s="107"/>
    </row>
    <row r="27" spans="1:8" x14ac:dyDescent="0.25">
      <c r="A27" s="108" t="s">
        <v>228</v>
      </c>
      <c r="B27" s="108" t="s">
        <v>158</v>
      </c>
      <c r="C27" s="108" t="s">
        <v>159</v>
      </c>
      <c r="D27" s="108" t="s">
        <v>85</v>
      </c>
      <c r="E27" s="6">
        <v>4545</v>
      </c>
      <c r="F27" s="7">
        <v>4514503.05</v>
      </c>
      <c r="G27" s="8">
        <f t="shared" si="0"/>
        <v>2.5100829479339985E-3</v>
      </c>
      <c r="H27" s="107"/>
    </row>
    <row r="28" spans="1:8" x14ac:dyDescent="0.25">
      <c r="A28" s="5" t="s">
        <v>31</v>
      </c>
      <c r="B28" s="5" t="s">
        <v>95</v>
      </c>
      <c r="C28" s="5" t="s">
        <v>96</v>
      </c>
      <c r="D28" s="5" t="s">
        <v>76</v>
      </c>
      <c r="E28" s="6">
        <v>55126</v>
      </c>
      <c r="F28" s="7">
        <v>50431469.840000004</v>
      </c>
      <c r="G28" s="8">
        <f t="shared" si="0"/>
        <v>2.8040112296442408E-2</v>
      </c>
      <c r="H28" s="107"/>
    </row>
    <row r="29" spans="1:8" x14ac:dyDescent="0.25">
      <c r="A29" s="5" t="s">
        <v>218</v>
      </c>
      <c r="B29" s="5" t="s">
        <v>143</v>
      </c>
      <c r="C29" s="5" t="s">
        <v>144</v>
      </c>
      <c r="D29" s="5" t="s">
        <v>58</v>
      </c>
      <c r="E29" s="6">
        <v>2000</v>
      </c>
      <c r="F29" s="7">
        <v>1881500</v>
      </c>
      <c r="G29" s="8">
        <f t="shared" si="0"/>
        <v>1.046122023671646E-3</v>
      </c>
      <c r="H29" s="107"/>
    </row>
    <row r="30" spans="1:8" ht="30" x14ac:dyDescent="0.25">
      <c r="A30" s="130" t="s">
        <v>229</v>
      </c>
      <c r="B30" s="130" t="s">
        <v>307</v>
      </c>
      <c r="C30" s="130" t="s">
        <v>168</v>
      </c>
      <c r="D30" s="130" t="s">
        <v>42</v>
      </c>
      <c r="E30" s="6">
        <v>17548</v>
      </c>
      <c r="F30" s="7">
        <v>14246343.800000001</v>
      </c>
      <c r="G30" s="8">
        <f t="shared" si="0"/>
        <v>7.9210279064459259E-3</v>
      </c>
      <c r="H30" s="107"/>
    </row>
    <row r="31" spans="1:8" x14ac:dyDescent="0.25">
      <c r="A31" s="5" t="s">
        <v>352</v>
      </c>
      <c r="B31" s="5" t="s">
        <v>111</v>
      </c>
      <c r="C31" s="5" t="s">
        <v>112</v>
      </c>
      <c r="D31" s="85" t="s">
        <v>351</v>
      </c>
      <c r="E31" s="6">
        <v>1499</v>
      </c>
      <c r="F31" s="7">
        <v>1335024.3899999999</v>
      </c>
      <c r="G31" s="8">
        <f t="shared" si="0"/>
        <v>7.4227925406208071E-4</v>
      </c>
      <c r="H31" s="107"/>
    </row>
    <row r="32" spans="1:8" x14ac:dyDescent="0.25">
      <c r="A32" s="5" t="s">
        <v>404</v>
      </c>
      <c r="B32" s="5" t="s">
        <v>176</v>
      </c>
      <c r="C32" s="5" t="s">
        <v>177</v>
      </c>
      <c r="D32" s="5" t="s">
        <v>48</v>
      </c>
      <c r="E32" s="6">
        <v>136</v>
      </c>
      <c r="F32" s="7">
        <v>111808.32000000001</v>
      </c>
      <c r="G32" s="8">
        <f t="shared" si="0"/>
        <v>6.2165902727465844E-5</v>
      </c>
      <c r="H32" s="107"/>
    </row>
    <row r="33" spans="1:8" x14ac:dyDescent="0.25">
      <c r="A33" s="5" t="s">
        <v>33</v>
      </c>
      <c r="B33" s="5" t="s">
        <v>95</v>
      </c>
      <c r="C33" s="9" t="s">
        <v>96</v>
      </c>
      <c r="D33" s="5" t="s">
        <v>78</v>
      </c>
      <c r="E33" s="6">
        <v>22100</v>
      </c>
      <c r="F33" s="7">
        <v>17087499</v>
      </c>
      <c r="G33" s="8">
        <f t="shared" si="0"/>
        <v>9.5007223137747697E-3</v>
      </c>
      <c r="H33" s="107"/>
    </row>
    <row r="34" spans="1:8" x14ac:dyDescent="0.25">
      <c r="A34" s="125" t="s">
        <v>194</v>
      </c>
      <c r="B34" s="125" t="s">
        <v>115</v>
      </c>
      <c r="C34" s="9" t="s">
        <v>116</v>
      </c>
      <c r="D34" s="125" t="s">
        <v>88</v>
      </c>
      <c r="E34" s="6">
        <v>2350</v>
      </c>
      <c r="F34" s="7">
        <v>287663.5</v>
      </c>
      <c r="G34" s="8">
        <f t="shared" si="0"/>
        <v>1.5994213274327324E-4</v>
      </c>
      <c r="H34" s="107"/>
    </row>
    <row r="35" spans="1:8" x14ac:dyDescent="0.25">
      <c r="A35" s="5" t="s">
        <v>244</v>
      </c>
      <c r="B35" s="5" t="s">
        <v>258</v>
      </c>
      <c r="C35" s="130" t="s">
        <v>259</v>
      </c>
      <c r="D35" s="5" t="s">
        <v>251</v>
      </c>
      <c r="E35" s="6">
        <v>2314</v>
      </c>
      <c r="F35" s="7">
        <v>1151978.6200000001</v>
      </c>
      <c r="G35" s="8">
        <f t="shared" si="0"/>
        <v>6.4050502534194543E-4</v>
      </c>
      <c r="H35" s="107"/>
    </row>
    <row r="36" spans="1:8" x14ac:dyDescent="0.25">
      <c r="A36" s="53" t="s">
        <v>208</v>
      </c>
      <c r="B36" s="53" t="s">
        <v>133</v>
      </c>
      <c r="C36" s="127" t="s">
        <v>134</v>
      </c>
      <c r="D36" s="53" t="s">
        <v>86</v>
      </c>
      <c r="E36" s="6">
        <v>5000</v>
      </c>
      <c r="F36" s="7">
        <v>4792950</v>
      </c>
      <c r="G36" s="8">
        <f t="shared" si="0"/>
        <v>2.6649006395732216E-3</v>
      </c>
      <c r="H36" s="107"/>
    </row>
    <row r="37" spans="1:8" ht="30" x14ac:dyDescent="0.25">
      <c r="A37" s="69" t="s">
        <v>338</v>
      </c>
      <c r="B37" s="69" t="s">
        <v>113</v>
      </c>
      <c r="C37" s="69" t="s">
        <v>114</v>
      </c>
      <c r="D37" s="131" t="s">
        <v>336</v>
      </c>
      <c r="E37" s="6">
        <v>4317</v>
      </c>
      <c r="F37" s="7">
        <v>3726563.91</v>
      </c>
      <c r="G37" s="8">
        <f t="shared" ref="G37:G68" si="1">F37/$F$223</f>
        <v>2.0719854259212979E-3</v>
      </c>
      <c r="H37" s="107"/>
    </row>
    <row r="38" spans="1:8" x14ac:dyDescent="0.25">
      <c r="A38" s="5" t="s">
        <v>226</v>
      </c>
      <c r="B38" s="5" t="s">
        <v>152</v>
      </c>
      <c r="C38" s="5" t="s">
        <v>153</v>
      </c>
      <c r="D38" s="130" t="s">
        <v>83</v>
      </c>
      <c r="E38" s="6">
        <v>4950</v>
      </c>
      <c r="F38" s="7">
        <v>3894264</v>
      </c>
      <c r="G38" s="8">
        <f t="shared" si="1"/>
        <v>2.1652273911196593E-3</v>
      </c>
      <c r="H38" s="107"/>
    </row>
    <row r="39" spans="1:8" ht="30" x14ac:dyDescent="0.25">
      <c r="A39" s="130" t="s">
        <v>202</v>
      </c>
      <c r="B39" s="130" t="s">
        <v>119</v>
      </c>
      <c r="C39" s="130" t="s">
        <v>120</v>
      </c>
      <c r="D39" s="130" t="s">
        <v>66</v>
      </c>
      <c r="E39" s="6">
        <v>13000</v>
      </c>
      <c r="F39" s="7">
        <v>10707840</v>
      </c>
      <c r="G39" s="8">
        <f t="shared" si="1"/>
        <v>5.9536047036684555E-3</v>
      </c>
      <c r="H39" s="107"/>
    </row>
    <row r="40" spans="1:8" ht="30" x14ac:dyDescent="0.25">
      <c r="A40" s="113" t="s">
        <v>685</v>
      </c>
      <c r="B40" s="133" t="s">
        <v>684</v>
      </c>
      <c r="C40" s="9" t="s">
        <v>165</v>
      </c>
      <c r="D40" s="127" t="s">
        <v>252</v>
      </c>
      <c r="E40" s="6">
        <v>11990</v>
      </c>
      <c r="F40" s="7">
        <v>11347455.9</v>
      </c>
      <c r="G40" s="8">
        <f t="shared" si="1"/>
        <v>6.3092338717155253E-3</v>
      </c>
      <c r="H40" s="107"/>
    </row>
    <row r="41" spans="1:8" x14ac:dyDescent="0.25">
      <c r="A41" s="133" t="s">
        <v>604</v>
      </c>
      <c r="B41" s="133" t="s">
        <v>95</v>
      </c>
      <c r="C41" s="133" t="s">
        <v>96</v>
      </c>
      <c r="D41" s="133" t="s">
        <v>603</v>
      </c>
      <c r="E41" s="6">
        <v>33250</v>
      </c>
      <c r="F41" s="7">
        <v>34198622.5</v>
      </c>
      <c r="G41" s="8">
        <f t="shared" si="1"/>
        <v>1.9014579950296408E-2</v>
      </c>
      <c r="H41" s="107"/>
    </row>
    <row r="42" spans="1:8" x14ac:dyDescent="0.25">
      <c r="A42" s="38" t="s">
        <v>306</v>
      </c>
      <c r="B42" s="38" t="s">
        <v>95</v>
      </c>
      <c r="C42" s="125" t="s">
        <v>96</v>
      </c>
      <c r="D42" s="38" t="s">
        <v>305</v>
      </c>
      <c r="E42" s="6">
        <v>23044</v>
      </c>
      <c r="F42" s="7">
        <v>20827858.52</v>
      </c>
      <c r="G42" s="8">
        <f t="shared" si="1"/>
        <v>1.1580378157687556E-2</v>
      </c>
      <c r="H42" s="107"/>
    </row>
    <row r="43" spans="1:8" x14ac:dyDescent="0.25">
      <c r="A43" s="63" t="s">
        <v>205</v>
      </c>
      <c r="B43" s="63" t="s">
        <v>123</v>
      </c>
      <c r="C43" s="130" t="s">
        <v>124</v>
      </c>
      <c r="D43" s="63" t="s">
        <v>49</v>
      </c>
      <c r="E43" s="6">
        <v>1000</v>
      </c>
      <c r="F43" s="7">
        <v>769090</v>
      </c>
      <c r="G43" s="8">
        <f t="shared" si="1"/>
        <v>4.2761731979039402E-4</v>
      </c>
      <c r="H43" s="107"/>
    </row>
    <row r="44" spans="1:8" x14ac:dyDescent="0.25">
      <c r="A44" s="108" t="s">
        <v>192</v>
      </c>
      <c r="B44" s="108" t="s">
        <v>107</v>
      </c>
      <c r="C44" s="9" t="s">
        <v>108</v>
      </c>
      <c r="D44" s="125" t="s">
        <v>68</v>
      </c>
      <c r="E44" s="6">
        <v>23500</v>
      </c>
      <c r="F44" s="7">
        <v>21867455</v>
      </c>
      <c r="G44" s="8">
        <f t="shared" si="1"/>
        <v>1.2158398233934975E-2</v>
      </c>
      <c r="H44" s="107"/>
    </row>
    <row r="45" spans="1:8" ht="30" x14ac:dyDescent="0.25">
      <c r="A45" s="5" t="s">
        <v>219</v>
      </c>
      <c r="B45" s="5" t="s">
        <v>146</v>
      </c>
      <c r="C45" s="133" t="s">
        <v>147</v>
      </c>
      <c r="D45" s="5" t="s">
        <v>84</v>
      </c>
      <c r="E45" s="6">
        <v>3250</v>
      </c>
      <c r="F45" s="7">
        <v>3021767.19</v>
      </c>
      <c r="G45" s="8">
        <f t="shared" si="1"/>
        <v>1.6801154439901056E-3</v>
      </c>
      <c r="H45" s="107"/>
    </row>
    <row r="46" spans="1:8" x14ac:dyDescent="0.25">
      <c r="A46" s="5" t="s">
        <v>383</v>
      </c>
      <c r="B46" s="5" t="s">
        <v>127</v>
      </c>
      <c r="C46" s="5" t="s">
        <v>128</v>
      </c>
      <c r="D46" s="123" t="s">
        <v>382</v>
      </c>
      <c r="E46" s="6">
        <v>460</v>
      </c>
      <c r="F46" s="7">
        <v>452676.8</v>
      </c>
      <c r="G46" s="8">
        <f t="shared" si="1"/>
        <v>2.5169023124379749E-4</v>
      </c>
      <c r="H46" s="107"/>
    </row>
    <row r="47" spans="1:8" x14ac:dyDescent="0.25">
      <c r="A47" s="5" t="s">
        <v>38</v>
      </c>
      <c r="B47" s="5" t="s">
        <v>95</v>
      </c>
      <c r="C47" s="130" t="s">
        <v>96</v>
      </c>
      <c r="D47" s="115" t="s">
        <v>60</v>
      </c>
      <c r="E47" s="6">
        <v>25000</v>
      </c>
      <c r="F47" s="7">
        <v>24513127.969999999</v>
      </c>
      <c r="G47" s="8">
        <f t="shared" si="1"/>
        <v>1.3629403687748301E-2</v>
      </c>
      <c r="H47" s="107"/>
    </row>
    <row r="48" spans="1:8" x14ac:dyDescent="0.25">
      <c r="A48" s="127" t="s">
        <v>239</v>
      </c>
      <c r="B48" s="127" t="s">
        <v>254</v>
      </c>
      <c r="C48" s="127" t="s">
        <v>255</v>
      </c>
      <c r="D48" s="127" t="s">
        <v>245</v>
      </c>
      <c r="E48" s="6">
        <v>28800</v>
      </c>
      <c r="F48" s="7">
        <v>16713504</v>
      </c>
      <c r="G48" s="8">
        <f t="shared" si="1"/>
        <v>9.292779498870132E-3</v>
      </c>
      <c r="H48" s="107"/>
    </row>
    <row r="49" spans="1:8" ht="30" x14ac:dyDescent="0.25">
      <c r="A49" s="5" t="s">
        <v>203</v>
      </c>
      <c r="B49" s="5" t="s">
        <v>121</v>
      </c>
      <c r="C49" s="5" t="s">
        <v>122</v>
      </c>
      <c r="D49" s="113" t="s">
        <v>45</v>
      </c>
      <c r="E49" s="6">
        <v>2500</v>
      </c>
      <c r="F49" s="7">
        <v>2188325</v>
      </c>
      <c r="G49" s="8">
        <f t="shared" si="1"/>
        <v>1.2167180321292878E-3</v>
      </c>
      <c r="H49" s="107"/>
    </row>
    <row r="50" spans="1:8" x14ac:dyDescent="0.25">
      <c r="A50" s="5" t="s">
        <v>269</v>
      </c>
      <c r="B50" s="5" t="s">
        <v>178</v>
      </c>
      <c r="C50" s="123" t="s">
        <v>179</v>
      </c>
      <c r="D50" s="5" t="s">
        <v>41</v>
      </c>
      <c r="E50" s="6">
        <v>6555</v>
      </c>
      <c r="F50" s="7">
        <v>5190838.95</v>
      </c>
      <c r="G50" s="8">
        <f t="shared" si="1"/>
        <v>2.886128592573799E-3</v>
      </c>
      <c r="H50" s="107"/>
    </row>
    <row r="51" spans="1:8" ht="30" x14ac:dyDescent="0.25">
      <c r="A51" s="5" t="s">
        <v>330</v>
      </c>
      <c r="B51" s="5" t="s">
        <v>119</v>
      </c>
      <c r="C51" s="115" t="s">
        <v>120</v>
      </c>
      <c r="D51" s="108" t="s">
        <v>328</v>
      </c>
      <c r="E51" s="6">
        <v>9900</v>
      </c>
      <c r="F51" s="7">
        <v>7752195</v>
      </c>
      <c r="G51" s="8">
        <f t="shared" si="1"/>
        <v>4.3102534792969528E-3</v>
      </c>
      <c r="H51" s="107"/>
    </row>
    <row r="52" spans="1:8" x14ac:dyDescent="0.25">
      <c r="A52" s="5" t="s">
        <v>369</v>
      </c>
      <c r="B52" s="5" t="s">
        <v>95</v>
      </c>
      <c r="C52" s="125" t="s">
        <v>96</v>
      </c>
      <c r="D52" s="85" t="s">
        <v>371</v>
      </c>
      <c r="E52" s="6">
        <v>10000</v>
      </c>
      <c r="F52" s="7">
        <v>6424400</v>
      </c>
      <c r="G52" s="8">
        <f t="shared" si="1"/>
        <v>3.5719937969046628E-3</v>
      </c>
      <c r="H52" s="107"/>
    </row>
    <row r="53" spans="1:8" x14ac:dyDescent="0.25">
      <c r="A53" s="5" t="s">
        <v>364</v>
      </c>
      <c r="B53" s="5" t="s">
        <v>362</v>
      </c>
      <c r="C53" s="9" t="s">
        <v>363</v>
      </c>
      <c r="D53" s="5" t="s">
        <v>361</v>
      </c>
      <c r="E53" s="6">
        <v>4000</v>
      </c>
      <c r="F53" s="7">
        <v>2480800</v>
      </c>
      <c r="G53" s="8">
        <f t="shared" si="1"/>
        <v>1.3793353793912408E-3</v>
      </c>
      <c r="H53" s="107"/>
    </row>
    <row r="54" spans="1:8" x14ac:dyDescent="0.25">
      <c r="A54" s="108" t="s">
        <v>359</v>
      </c>
      <c r="B54" s="108" t="s">
        <v>358</v>
      </c>
      <c r="C54" s="9" t="s">
        <v>360</v>
      </c>
      <c r="D54" s="108" t="s">
        <v>357</v>
      </c>
      <c r="E54" s="6">
        <v>3033</v>
      </c>
      <c r="F54" s="7">
        <v>2802795.3</v>
      </c>
      <c r="G54" s="8">
        <f t="shared" si="1"/>
        <v>1.5583661393427468E-3</v>
      </c>
      <c r="H54" s="107"/>
    </row>
    <row r="55" spans="1:8" x14ac:dyDescent="0.25">
      <c r="A55" s="5" t="s">
        <v>387</v>
      </c>
      <c r="B55" s="5" t="s">
        <v>95</v>
      </c>
      <c r="C55" s="133" t="s">
        <v>96</v>
      </c>
      <c r="D55" s="68" t="s">
        <v>386</v>
      </c>
      <c r="E55" s="6">
        <v>15300</v>
      </c>
      <c r="F55" s="7">
        <v>13711161.689999999</v>
      </c>
      <c r="G55" s="8">
        <f t="shared" si="1"/>
        <v>7.6234643709975798E-3</v>
      </c>
      <c r="H55" s="107"/>
    </row>
    <row r="56" spans="1:8" x14ac:dyDescent="0.25">
      <c r="A56" s="70" t="s">
        <v>365</v>
      </c>
      <c r="B56" s="70" t="s">
        <v>127</v>
      </c>
      <c r="C56" s="130" t="s">
        <v>128</v>
      </c>
      <c r="D56" s="70" t="s">
        <v>366</v>
      </c>
      <c r="E56" s="6">
        <v>8000</v>
      </c>
      <c r="F56" s="7">
        <v>8266000</v>
      </c>
      <c r="G56" s="8">
        <f t="shared" si="1"/>
        <v>4.5959312504224433E-3</v>
      </c>
      <c r="H56" s="107"/>
    </row>
    <row r="57" spans="1:8" x14ac:dyDescent="0.25">
      <c r="A57" s="108" t="s">
        <v>367</v>
      </c>
      <c r="B57" s="108" t="s">
        <v>333</v>
      </c>
      <c r="C57" s="9" t="s">
        <v>334</v>
      </c>
      <c r="D57" s="108" t="s">
        <v>368</v>
      </c>
      <c r="E57" s="6">
        <v>68995</v>
      </c>
      <c r="F57" s="7">
        <v>71401545.599999994</v>
      </c>
      <c r="G57" s="8">
        <f t="shared" si="1"/>
        <v>3.9699563846056503E-2</v>
      </c>
      <c r="H57" s="107"/>
    </row>
    <row r="58" spans="1:8" x14ac:dyDescent="0.25">
      <c r="A58" s="5" t="s">
        <v>377</v>
      </c>
      <c r="B58" s="5" t="s">
        <v>376</v>
      </c>
      <c r="C58" s="9" t="s">
        <v>378</v>
      </c>
      <c r="D58" s="5" t="s">
        <v>374</v>
      </c>
      <c r="E58" s="6">
        <v>2000</v>
      </c>
      <c r="F58" s="7">
        <v>1713000</v>
      </c>
      <c r="G58" s="8">
        <f t="shared" si="1"/>
        <v>9.5243530510206206E-4</v>
      </c>
      <c r="H58" s="107"/>
    </row>
    <row r="59" spans="1:8" x14ac:dyDescent="0.25">
      <c r="A59" s="127" t="s">
        <v>431</v>
      </c>
      <c r="B59" s="127" t="s">
        <v>169</v>
      </c>
      <c r="C59" s="133" t="s">
        <v>170</v>
      </c>
      <c r="D59" s="127" t="s">
        <v>432</v>
      </c>
      <c r="E59" s="6">
        <v>20000</v>
      </c>
      <c r="F59" s="7">
        <v>20129800</v>
      </c>
      <c r="G59" s="8">
        <f t="shared" si="1"/>
        <v>1.119225464369147E-2</v>
      </c>
      <c r="H59" s="107"/>
    </row>
    <row r="60" spans="1:8" ht="30" x14ac:dyDescent="0.25">
      <c r="A60" s="5" t="s">
        <v>415</v>
      </c>
      <c r="B60" s="5" t="s">
        <v>416</v>
      </c>
      <c r="C60" s="9" t="s">
        <v>417</v>
      </c>
      <c r="D60" s="53" t="s">
        <v>414</v>
      </c>
      <c r="E60" s="6">
        <v>27500</v>
      </c>
      <c r="F60" s="7">
        <v>26656300</v>
      </c>
      <c r="G60" s="8">
        <f t="shared" si="1"/>
        <v>1.4821016476002391E-2</v>
      </c>
      <c r="H60" s="107"/>
    </row>
    <row r="61" spans="1:8" x14ac:dyDescent="0.25">
      <c r="A61" s="5" t="s">
        <v>407</v>
      </c>
      <c r="B61" s="5" t="s">
        <v>358</v>
      </c>
      <c r="C61" s="9" t="s">
        <v>360</v>
      </c>
      <c r="D61" s="32" t="s">
        <v>408</v>
      </c>
      <c r="E61" s="6">
        <v>2000</v>
      </c>
      <c r="F61" s="7">
        <v>1812080</v>
      </c>
      <c r="G61" s="8">
        <f t="shared" si="1"/>
        <v>1.0075242076295066E-3</v>
      </c>
      <c r="H61" s="107"/>
    </row>
    <row r="62" spans="1:8" x14ac:dyDescent="0.25">
      <c r="A62" s="133" t="s">
        <v>409</v>
      </c>
      <c r="B62" s="133" t="s">
        <v>176</v>
      </c>
      <c r="C62" s="133" t="s">
        <v>177</v>
      </c>
      <c r="D62" s="133" t="s">
        <v>410</v>
      </c>
      <c r="E62" s="6">
        <v>23000</v>
      </c>
      <c r="F62" s="7">
        <v>19260660</v>
      </c>
      <c r="G62" s="8">
        <f t="shared" si="1"/>
        <v>1.0709009097237059E-2</v>
      </c>
      <c r="H62" s="107"/>
    </row>
    <row r="63" spans="1:8" ht="30" x14ac:dyDescent="0.25">
      <c r="A63" s="5" t="s">
        <v>413</v>
      </c>
      <c r="B63" s="5" t="s">
        <v>164</v>
      </c>
      <c r="C63" s="133" t="s">
        <v>165</v>
      </c>
      <c r="D63" s="5" t="s">
        <v>412</v>
      </c>
      <c r="E63" s="6">
        <v>3000</v>
      </c>
      <c r="F63" s="7">
        <v>2579940</v>
      </c>
      <c r="G63" s="8">
        <f t="shared" si="1"/>
        <v>1.4344576421745558E-3</v>
      </c>
      <c r="H63" s="107"/>
    </row>
    <row r="64" spans="1:8" ht="30" x14ac:dyDescent="0.25">
      <c r="A64" s="70" t="s">
        <v>430</v>
      </c>
      <c r="B64" s="70" t="s">
        <v>135</v>
      </c>
      <c r="C64" s="130" t="s">
        <v>136</v>
      </c>
      <c r="D64" s="70" t="s">
        <v>423</v>
      </c>
      <c r="E64" s="6">
        <v>28223</v>
      </c>
      <c r="F64" s="7">
        <v>26840073</v>
      </c>
      <c r="G64" s="8">
        <f t="shared" si="1"/>
        <v>1.4923195047703805E-2</v>
      </c>
      <c r="H64" s="107"/>
    </row>
    <row r="65" spans="1:8" x14ac:dyDescent="0.25">
      <c r="A65" s="130" t="s">
        <v>438</v>
      </c>
      <c r="B65" s="130" t="s">
        <v>440</v>
      </c>
      <c r="C65" s="9" t="s">
        <v>439</v>
      </c>
      <c r="D65" s="130" t="s">
        <v>437</v>
      </c>
      <c r="E65" s="6">
        <v>10000</v>
      </c>
      <c r="F65" s="7">
        <v>10033200</v>
      </c>
      <c r="G65" s="8">
        <f t="shared" si="1"/>
        <v>5.5785019866608342E-3</v>
      </c>
      <c r="H65" s="107"/>
    </row>
    <row r="66" spans="1:8" x14ac:dyDescent="0.25">
      <c r="A66" s="5" t="s">
        <v>442</v>
      </c>
      <c r="B66" s="5" t="s">
        <v>127</v>
      </c>
      <c r="C66" s="127" t="s">
        <v>128</v>
      </c>
      <c r="D66" s="5" t="s">
        <v>443</v>
      </c>
      <c r="E66" s="6">
        <v>15000</v>
      </c>
      <c r="F66" s="7">
        <v>14373450</v>
      </c>
      <c r="G66" s="8">
        <f t="shared" si="1"/>
        <v>7.991699495691321E-3</v>
      </c>
      <c r="H66" s="107"/>
    </row>
    <row r="67" spans="1:8" x14ac:dyDescent="0.25">
      <c r="A67" s="130" t="s">
        <v>445</v>
      </c>
      <c r="B67" s="130" t="s">
        <v>176</v>
      </c>
      <c r="C67" s="133" t="s">
        <v>177</v>
      </c>
      <c r="D67" s="130" t="s">
        <v>444</v>
      </c>
      <c r="E67" s="6">
        <v>10000</v>
      </c>
      <c r="F67" s="7">
        <v>9992900</v>
      </c>
      <c r="G67" s="8">
        <f t="shared" si="1"/>
        <v>5.5560950148011651E-3</v>
      </c>
      <c r="H67" s="107"/>
    </row>
    <row r="68" spans="1:8" ht="30" x14ac:dyDescent="0.25">
      <c r="A68" s="5" t="s">
        <v>448</v>
      </c>
      <c r="B68" s="5" t="s">
        <v>154</v>
      </c>
      <c r="C68" s="9" t="s">
        <v>155</v>
      </c>
      <c r="D68" s="5" t="s">
        <v>449</v>
      </c>
      <c r="E68" s="6">
        <v>15000</v>
      </c>
      <c r="F68" s="7">
        <v>14860500</v>
      </c>
      <c r="G68" s="8">
        <f t="shared" si="1"/>
        <v>8.262501372719902E-3</v>
      </c>
      <c r="H68" s="107"/>
    </row>
    <row r="69" spans="1:8" ht="30" x14ac:dyDescent="0.25">
      <c r="A69" s="5" t="s">
        <v>453</v>
      </c>
      <c r="B69" s="5" t="s">
        <v>381</v>
      </c>
      <c r="C69" s="11">
        <v>1057746555812</v>
      </c>
      <c r="D69" s="63" t="s">
        <v>451</v>
      </c>
      <c r="E69" s="6">
        <v>15000</v>
      </c>
      <c r="F69" s="7">
        <v>14176650</v>
      </c>
      <c r="G69" s="8">
        <f t="shared" ref="G69:G100" si="2">F69/$F$223</f>
        <v>7.8822778564361633E-3</v>
      </c>
      <c r="H69" s="107"/>
    </row>
    <row r="70" spans="1:8" x14ac:dyDescent="0.25">
      <c r="A70" s="5" t="s">
        <v>491</v>
      </c>
      <c r="B70" s="5" t="s">
        <v>95</v>
      </c>
      <c r="C70" s="133" t="s">
        <v>96</v>
      </c>
      <c r="D70" s="5" t="s">
        <v>492</v>
      </c>
      <c r="E70" s="6">
        <v>19000</v>
      </c>
      <c r="F70" s="7">
        <v>15258710</v>
      </c>
      <c r="G70" s="8">
        <f t="shared" si="2"/>
        <v>8.4839078308896008E-3</v>
      </c>
      <c r="H70" s="107"/>
    </row>
    <row r="71" spans="1:8" ht="30" x14ac:dyDescent="0.25">
      <c r="A71" s="64" t="s">
        <v>462</v>
      </c>
      <c r="B71" s="64" t="s">
        <v>154</v>
      </c>
      <c r="C71" s="133" t="s">
        <v>155</v>
      </c>
      <c r="D71" s="64" t="s">
        <v>463</v>
      </c>
      <c r="E71" s="6">
        <v>12000</v>
      </c>
      <c r="F71" s="7">
        <v>10739520</v>
      </c>
      <c r="G71" s="8">
        <f t="shared" si="2"/>
        <v>5.9712189187680663E-3</v>
      </c>
      <c r="H71" s="107"/>
    </row>
    <row r="72" spans="1:8" x14ac:dyDescent="0.25">
      <c r="A72" s="5" t="s">
        <v>460</v>
      </c>
      <c r="B72" s="5" t="s">
        <v>152</v>
      </c>
      <c r="C72" s="125" t="s">
        <v>153</v>
      </c>
      <c r="D72" s="68" t="s">
        <v>461</v>
      </c>
      <c r="E72" s="6">
        <v>11000</v>
      </c>
      <c r="F72" s="7">
        <v>9970730</v>
      </c>
      <c r="G72" s="8">
        <f t="shared" si="2"/>
        <v>5.5437684002570247E-3</v>
      </c>
      <c r="H72" s="107"/>
    </row>
    <row r="73" spans="1:8" x14ac:dyDescent="0.25">
      <c r="A73" s="5" t="s">
        <v>466</v>
      </c>
      <c r="B73" s="5" t="s">
        <v>150</v>
      </c>
      <c r="C73" s="127" t="s">
        <v>151</v>
      </c>
      <c r="D73" s="5" t="s">
        <v>465</v>
      </c>
      <c r="E73" s="6">
        <v>13000</v>
      </c>
      <c r="F73" s="7">
        <v>10767770</v>
      </c>
      <c r="G73" s="8">
        <f t="shared" si="2"/>
        <v>5.9869260392404148E-3</v>
      </c>
      <c r="H73" s="107"/>
    </row>
    <row r="74" spans="1:8" x14ac:dyDescent="0.25">
      <c r="A74" s="117" t="s">
        <v>457</v>
      </c>
      <c r="B74" s="117" t="s">
        <v>458</v>
      </c>
      <c r="C74" s="9" t="s">
        <v>459</v>
      </c>
      <c r="D74" s="117" t="s">
        <v>456</v>
      </c>
      <c r="E74" s="39">
        <v>7000</v>
      </c>
      <c r="F74" s="7">
        <v>6350260</v>
      </c>
      <c r="G74" s="8">
        <f t="shared" si="2"/>
        <v>3.5307716407340459E-3</v>
      </c>
      <c r="H74" s="107"/>
    </row>
    <row r="75" spans="1:8" x14ac:dyDescent="0.25">
      <c r="A75" s="133" t="s">
        <v>472</v>
      </c>
      <c r="B75" s="133" t="s">
        <v>440</v>
      </c>
      <c r="C75" s="9" t="s">
        <v>439</v>
      </c>
      <c r="D75" s="133" t="s">
        <v>471</v>
      </c>
      <c r="E75" s="6">
        <v>8000</v>
      </c>
      <c r="F75" s="7">
        <v>7949600</v>
      </c>
      <c r="G75" s="8">
        <f t="shared" si="2"/>
        <v>4.4200115011321381E-3</v>
      </c>
      <c r="H75" s="107"/>
    </row>
    <row r="76" spans="1:8" x14ac:dyDescent="0.25">
      <c r="A76" s="5" t="s">
        <v>474</v>
      </c>
      <c r="B76" s="5" t="s">
        <v>475</v>
      </c>
      <c r="C76" s="9" t="s">
        <v>476</v>
      </c>
      <c r="D76" s="5" t="s">
        <v>473</v>
      </c>
      <c r="E76" s="6">
        <v>3585</v>
      </c>
      <c r="F76" s="7">
        <v>3259661.25</v>
      </c>
      <c r="G76" s="8">
        <f t="shared" si="2"/>
        <v>1.8123855558512079E-3</v>
      </c>
      <c r="H76" s="107"/>
    </row>
    <row r="77" spans="1:8" ht="30" x14ac:dyDescent="0.25">
      <c r="A77" s="5" t="s">
        <v>595</v>
      </c>
      <c r="B77" s="5" t="s">
        <v>109</v>
      </c>
      <c r="C77" s="133" t="s">
        <v>110</v>
      </c>
      <c r="D77" s="5" t="s">
        <v>594</v>
      </c>
      <c r="E77" s="6">
        <v>14500</v>
      </c>
      <c r="F77" s="7">
        <v>14642245</v>
      </c>
      <c r="G77" s="8">
        <f t="shared" si="2"/>
        <v>8.1411506619697271E-3</v>
      </c>
      <c r="H77" s="107"/>
    </row>
    <row r="78" spans="1:8" x14ac:dyDescent="0.25">
      <c r="A78" s="5" t="s">
        <v>487</v>
      </c>
      <c r="B78" s="5" t="s">
        <v>467</v>
      </c>
      <c r="C78" s="9" t="s">
        <v>175</v>
      </c>
      <c r="D78" s="5" t="s">
        <v>486</v>
      </c>
      <c r="E78" s="6">
        <v>10000</v>
      </c>
      <c r="F78" s="7">
        <v>8803900</v>
      </c>
      <c r="G78" s="8">
        <f t="shared" si="2"/>
        <v>4.8950059443012518E-3</v>
      </c>
      <c r="H78" s="107"/>
    </row>
    <row r="79" spans="1:8" ht="30" x14ac:dyDescent="0.25">
      <c r="A79" s="5" t="s">
        <v>488</v>
      </c>
      <c r="B79" s="5" t="s">
        <v>135</v>
      </c>
      <c r="C79" s="133" t="s">
        <v>136</v>
      </c>
      <c r="D79" s="5" t="s">
        <v>479</v>
      </c>
      <c r="E79" s="6">
        <v>23515</v>
      </c>
      <c r="F79" s="7">
        <v>23705236.350000001</v>
      </c>
      <c r="G79" s="8">
        <f t="shared" si="2"/>
        <v>1.3180212501768093E-2</v>
      </c>
      <c r="H79" s="107"/>
    </row>
    <row r="80" spans="1:8" x14ac:dyDescent="0.25">
      <c r="A80" s="5" t="s">
        <v>480</v>
      </c>
      <c r="B80" s="5" t="s">
        <v>169</v>
      </c>
      <c r="C80" s="125" t="s">
        <v>170</v>
      </c>
      <c r="D80" s="5" t="s">
        <v>481</v>
      </c>
      <c r="E80" s="6">
        <v>18000</v>
      </c>
      <c r="F80" s="7">
        <v>16166160</v>
      </c>
      <c r="G80" s="8">
        <f t="shared" si="2"/>
        <v>8.9884539007173102E-3</v>
      </c>
      <c r="H80" s="107"/>
    </row>
    <row r="81" spans="1:8" ht="30" x14ac:dyDescent="0.25">
      <c r="A81" s="117" t="s">
        <v>504</v>
      </c>
      <c r="B81" s="117" t="s">
        <v>154</v>
      </c>
      <c r="C81" s="133" t="s">
        <v>155</v>
      </c>
      <c r="D81" s="117" t="s">
        <v>503</v>
      </c>
      <c r="E81" s="6">
        <v>20000</v>
      </c>
      <c r="F81" s="7">
        <v>17999200</v>
      </c>
      <c r="G81" s="8">
        <f t="shared" si="2"/>
        <v>1.0007631957730903E-2</v>
      </c>
      <c r="H81" s="107"/>
    </row>
    <row r="82" spans="1:8" x14ac:dyDescent="0.25">
      <c r="A82" s="127" t="s">
        <v>501</v>
      </c>
      <c r="B82" s="127" t="s">
        <v>500</v>
      </c>
      <c r="C82" s="9" t="s">
        <v>502</v>
      </c>
      <c r="D82" s="127" t="s">
        <v>499</v>
      </c>
      <c r="E82" s="39">
        <v>10000</v>
      </c>
      <c r="F82" s="7">
        <v>9252100</v>
      </c>
      <c r="G82" s="8">
        <f t="shared" si="2"/>
        <v>5.1442070556537E-3</v>
      </c>
      <c r="H82" s="107"/>
    </row>
    <row r="83" spans="1:8" x14ac:dyDescent="0.25">
      <c r="A83" s="5" t="s">
        <v>498</v>
      </c>
      <c r="B83" s="5" t="s">
        <v>440</v>
      </c>
      <c r="C83" s="9" t="s">
        <v>439</v>
      </c>
      <c r="D83" s="5" t="s">
        <v>497</v>
      </c>
      <c r="E83" s="6">
        <v>10000</v>
      </c>
      <c r="F83" s="7">
        <v>9035600</v>
      </c>
      <c r="G83" s="8">
        <f t="shared" si="2"/>
        <v>5.023832132387736E-3</v>
      </c>
      <c r="H83" s="107"/>
    </row>
    <row r="84" spans="1:8" ht="30" x14ac:dyDescent="0.25">
      <c r="A84" s="5" t="s">
        <v>523</v>
      </c>
      <c r="B84" s="5" t="s">
        <v>307</v>
      </c>
      <c r="C84" s="130" t="s">
        <v>168</v>
      </c>
      <c r="D84" s="5" t="s">
        <v>522</v>
      </c>
      <c r="E84" s="6">
        <v>14500</v>
      </c>
      <c r="F84" s="7">
        <v>14658050</v>
      </c>
      <c r="G84" s="8">
        <f t="shared" si="2"/>
        <v>8.1499383093702749E-3</v>
      </c>
      <c r="H84" s="107"/>
    </row>
    <row r="85" spans="1:8" ht="30" x14ac:dyDescent="0.25">
      <c r="A85" s="60" t="s">
        <v>516</v>
      </c>
      <c r="B85" s="60" t="s">
        <v>119</v>
      </c>
      <c r="C85" s="133" t="s">
        <v>120</v>
      </c>
      <c r="D85" s="60" t="s">
        <v>515</v>
      </c>
      <c r="E85" s="6">
        <v>64177</v>
      </c>
      <c r="F85" s="7">
        <v>64762936.009999998</v>
      </c>
      <c r="G85" s="8">
        <f t="shared" si="2"/>
        <v>3.6008468603613349E-2</v>
      </c>
      <c r="H85" s="107"/>
    </row>
    <row r="86" spans="1:8" x14ac:dyDescent="0.25">
      <c r="A86" s="5" t="s">
        <v>649</v>
      </c>
      <c r="B86" s="5" t="s">
        <v>143</v>
      </c>
      <c r="C86" s="133" t="s">
        <v>144</v>
      </c>
      <c r="D86" s="5" t="s">
        <v>648</v>
      </c>
      <c r="E86" s="6">
        <v>7150</v>
      </c>
      <c r="F86" s="7">
        <v>7203839.5</v>
      </c>
      <c r="G86" s="8">
        <f t="shared" si="2"/>
        <v>4.0053654828305814E-3</v>
      </c>
      <c r="H86" s="107"/>
    </row>
    <row r="87" spans="1:8" x14ac:dyDescent="0.25">
      <c r="A87" s="5" t="s">
        <v>525</v>
      </c>
      <c r="B87" s="5" t="s">
        <v>139</v>
      </c>
      <c r="C87" s="125" t="s">
        <v>140</v>
      </c>
      <c r="D87" s="5" t="s">
        <v>524</v>
      </c>
      <c r="E87" s="6">
        <v>8709</v>
      </c>
      <c r="F87" s="7">
        <v>8782678.1400000006</v>
      </c>
      <c r="G87" s="8">
        <f t="shared" si="2"/>
        <v>4.883206499640462E-3</v>
      </c>
      <c r="H87" s="107"/>
    </row>
    <row r="88" spans="1:8" x14ac:dyDescent="0.25">
      <c r="A88" s="5" t="s">
        <v>530</v>
      </c>
      <c r="B88" s="5" t="s">
        <v>176</v>
      </c>
      <c r="C88" s="125" t="s">
        <v>177</v>
      </c>
      <c r="D88" s="5" t="s">
        <v>526</v>
      </c>
      <c r="E88" s="6">
        <v>10200</v>
      </c>
      <c r="F88" s="7">
        <v>10176948</v>
      </c>
      <c r="G88" s="8">
        <f t="shared" si="2"/>
        <v>5.6584264876753188E-3</v>
      </c>
      <c r="H88" s="107"/>
    </row>
    <row r="89" spans="1:8" ht="30" x14ac:dyDescent="0.25">
      <c r="A89" s="85" t="s">
        <v>542</v>
      </c>
      <c r="B89" s="85" t="s">
        <v>307</v>
      </c>
      <c r="C89" s="130" t="s">
        <v>168</v>
      </c>
      <c r="D89" s="85" t="s">
        <v>541</v>
      </c>
      <c r="E89" s="6">
        <v>30000</v>
      </c>
      <c r="F89" s="7">
        <v>30426000</v>
      </c>
      <c r="G89" s="8">
        <f t="shared" si="2"/>
        <v>1.6916985751917888E-2</v>
      </c>
      <c r="H89" s="107"/>
    </row>
    <row r="90" spans="1:8" ht="30" x14ac:dyDescent="0.25">
      <c r="A90" s="133" t="s">
        <v>549</v>
      </c>
      <c r="B90" s="133" t="s">
        <v>416</v>
      </c>
      <c r="C90" s="9" t="s">
        <v>417</v>
      </c>
      <c r="D90" s="133" t="s">
        <v>548</v>
      </c>
      <c r="E90" s="6">
        <v>15000</v>
      </c>
      <c r="F90" s="7">
        <v>14138850</v>
      </c>
      <c r="G90" s="8">
        <f t="shared" si="2"/>
        <v>7.8612608952377643E-3</v>
      </c>
      <c r="H90" s="107"/>
    </row>
    <row r="91" spans="1:8" ht="30" x14ac:dyDescent="0.25">
      <c r="A91" s="133" t="s">
        <v>551</v>
      </c>
      <c r="B91" s="133" t="s">
        <v>307</v>
      </c>
      <c r="C91" s="133" t="s">
        <v>168</v>
      </c>
      <c r="D91" s="133" t="s">
        <v>550</v>
      </c>
      <c r="E91" s="6">
        <v>7000</v>
      </c>
      <c r="F91" s="7">
        <v>6958280</v>
      </c>
      <c r="G91" s="8">
        <f t="shared" si="2"/>
        <v>3.8688333536401496E-3</v>
      </c>
      <c r="H91" s="107"/>
    </row>
    <row r="92" spans="1:8" x14ac:dyDescent="0.25">
      <c r="A92" s="133" t="s">
        <v>557</v>
      </c>
      <c r="B92" s="133" t="s">
        <v>440</v>
      </c>
      <c r="C92" s="9" t="s">
        <v>439</v>
      </c>
      <c r="D92" s="133" t="s">
        <v>556</v>
      </c>
      <c r="E92" s="6">
        <v>2000</v>
      </c>
      <c r="F92" s="7">
        <v>1855400</v>
      </c>
      <c r="G92" s="8">
        <f t="shared" si="2"/>
        <v>1.0316103123679894E-3</v>
      </c>
      <c r="H92" s="107"/>
    </row>
    <row r="93" spans="1:8" x14ac:dyDescent="0.25">
      <c r="A93" s="70" t="s">
        <v>569</v>
      </c>
      <c r="B93" s="70" t="s">
        <v>567</v>
      </c>
      <c r="C93" s="9" t="s">
        <v>568</v>
      </c>
      <c r="D93" s="70" t="s">
        <v>566</v>
      </c>
      <c r="E93" s="6">
        <v>3000</v>
      </c>
      <c r="F93" s="7">
        <v>2857950</v>
      </c>
      <c r="G93" s="8">
        <f t="shared" si="2"/>
        <v>1.5890323877504019E-3</v>
      </c>
      <c r="H93" s="107"/>
    </row>
    <row r="94" spans="1:8" x14ac:dyDescent="0.25">
      <c r="A94" s="133" t="s">
        <v>651</v>
      </c>
      <c r="B94" s="133" t="s">
        <v>176</v>
      </c>
      <c r="C94" s="133" t="s">
        <v>177</v>
      </c>
      <c r="D94" s="133" t="s">
        <v>639</v>
      </c>
      <c r="E94" s="6">
        <v>18143</v>
      </c>
      <c r="F94" s="7">
        <v>18333682.93</v>
      </c>
      <c r="G94" s="8">
        <f t="shared" si="2"/>
        <v>1.0193605893216006E-2</v>
      </c>
      <c r="H94" s="107"/>
    </row>
    <row r="95" spans="1:8" x14ac:dyDescent="0.25">
      <c r="A95" s="89" t="s">
        <v>582</v>
      </c>
      <c r="B95" s="89" t="s">
        <v>586</v>
      </c>
      <c r="C95" s="9" t="s">
        <v>583</v>
      </c>
      <c r="D95" s="89" t="s">
        <v>581</v>
      </c>
      <c r="E95" s="6">
        <v>2250</v>
      </c>
      <c r="F95" s="7">
        <v>2130907.5</v>
      </c>
      <c r="G95" s="8">
        <f t="shared" si="2"/>
        <v>1.1847936572719044E-3</v>
      </c>
    </row>
    <row r="96" spans="1:8" x14ac:dyDescent="0.25">
      <c r="A96" s="70" t="s">
        <v>562</v>
      </c>
      <c r="B96" s="70" t="s">
        <v>143</v>
      </c>
      <c r="C96" s="117" t="s">
        <v>144</v>
      </c>
      <c r="D96" s="70" t="s">
        <v>561</v>
      </c>
      <c r="E96" s="6">
        <v>3500</v>
      </c>
      <c r="F96" s="7">
        <v>3598910</v>
      </c>
      <c r="G96" s="8">
        <f t="shared" si="2"/>
        <v>2.0010093075801881E-3</v>
      </c>
      <c r="H96" s="107"/>
    </row>
    <row r="97" spans="1:8" x14ac:dyDescent="0.25">
      <c r="A97" s="5" t="s">
        <v>573</v>
      </c>
      <c r="B97" s="5" t="s">
        <v>572</v>
      </c>
      <c r="C97" s="9" t="s">
        <v>571</v>
      </c>
      <c r="D97" s="5" t="s">
        <v>570</v>
      </c>
      <c r="E97" s="6">
        <v>2250</v>
      </c>
      <c r="F97" s="7">
        <v>2094300</v>
      </c>
      <c r="G97" s="8">
        <f t="shared" si="2"/>
        <v>1.1644397311589309E-3</v>
      </c>
      <c r="H97" s="107"/>
    </row>
    <row r="98" spans="1:8" x14ac:dyDescent="0.25">
      <c r="A98" s="5" t="s">
        <v>576</v>
      </c>
      <c r="B98" s="5" t="s">
        <v>152</v>
      </c>
      <c r="C98" s="125" t="s">
        <v>153</v>
      </c>
      <c r="D98" s="5" t="s">
        <v>575</v>
      </c>
      <c r="E98" s="6">
        <v>1000</v>
      </c>
      <c r="F98" s="7">
        <v>971380</v>
      </c>
      <c r="G98" s="8">
        <f t="shared" si="2"/>
        <v>5.4009142245770058E-4</v>
      </c>
      <c r="H98" s="107"/>
    </row>
    <row r="99" spans="1:8" x14ac:dyDescent="0.25">
      <c r="A99" s="5" t="s">
        <v>585</v>
      </c>
      <c r="B99" s="5" t="s">
        <v>587</v>
      </c>
      <c r="C99" s="9" t="s">
        <v>588</v>
      </c>
      <c r="D99" s="5" t="s">
        <v>584</v>
      </c>
      <c r="E99" s="6">
        <v>1500</v>
      </c>
      <c r="F99" s="7">
        <v>1439130</v>
      </c>
      <c r="G99" s="8">
        <f t="shared" si="2"/>
        <v>8.0016241718127877E-4</v>
      </c>
    </row>
    <row r="100" spans="1:8" ht="30" x14ac:dyDescent="0.25">
      <c r="A100" s="68" t="s">
        <v>678</v>
      </c>
      <c r="B100" s="68" t="s">
        <v>679</v>
      </c>
      <c r="C100" s="9" t="s">
        <v>680</v>
      </c>
      <c r="D100" s="68" t="s">
        <v>677</v>
      </c>
      <c r="E100" s="6">
        <v>12950</v>
      </c>
      <c r="F100" s="7">
        <v>13113429</v>
      </c>
      <c r="G100" s="8">
        <f t="shared" si="2"/>
        <v>7.2911224463217917E-3</v>
      </c>
      <c r="H100" s="107"/>
    </row>
    <row r="101" spans="1:8" x14ac:dyDescent="0.25">
      <c r="A101" s="5" t="s">
        <v>597</v>
      </c>
      <c r="B101" s="5" t="s">
        <v>152</v>
      </c>
      <c r="C101" s="117" t="s">
        <v>153</v>
      </c>
      <c r="D101" s="5" t="s">
        <v>596</v>
      </c>
      <c r="E101" s="6">
        <v>10000</v>
      </c>
      <c r="F101" s="7">
        <v>10061100</v>
      </c>
      <c r="G101" s="8">
        <f t="shared" ref="G101:G132" si="3">F101/$F$223</f>
        <v>5.5940145056406054E-3</v>
      </c>
      <c r="H101" s="107"/>
    </row>
    <row r="102" spans="1:8" x14ac:dyDescent="0.25">
      <c r="A102" s="89" t="s">
        <v>599</v>
      </c>
      <c r="B102" s="89" t="s">
        <v>107</v>
      </c>
      <c r="C102" s="9" t="s">
        <v>108</v>
      </c>
      <c r="D102" s="89" t="s">
        <v>598</v>
      </c>
      <c r="E102" s="6">
        <v>20000</v>
      </c>
      <c r="F102" s="7">
        <v>20239600</v>
      </c>
      <c r="G102" s="8">
        <f t="shared" si="3"/>
        <v>1.125330391193444E-2</v>
      </c>
      <c r="H102" s="107"/>
    </row>
    <row r="103" spans="1:8" ht="30" x14ac:dyDescent="0.25">
      <c r="A103" s="69" t="s">
        <v>614</v>
      </c>
      <c r="B103" s="69" t="s">
        <v>615</v>
      </c>
      <c r="C103" s="9" t="s">
        <v>616</v>
      </c>
      <c r="D103" s="69" t="s">
        <v>613</v>
      </c>
      <c r="E103" s="39">
        <v>15098</v>
      </c>
      <c r="F103" s="7">
        <v>15173339.02</v>
      </c>
      <c r="G103" s="8">
        <f t="shared" si="3"/>
        <v>8.4364412019443807E-3</v>
      </c>
      <c r="H103" s="107"/>
    </row>
    <row r="104" spans="1:8" x14ac:dyDescent="0.25">
      <c r="A104" s="77" t="s">
        <v>623</v>
      </c>
      <c r="B104" s="77" t="s">
        <v>624</v>
      </c>
      <c r="C104" s="9" t="s">
        <v>625</v>
      </c>
      <c r="D104" s="77" t="s">
        <v>622</v>
      </c>
      <c r="E104" s="6">
        <v>8000</v>
      </c>
      <c r="F104" s="7">
        <v>8284240</v>
      </c>
      <c r="G104" s="8">
        <f t="shared" si="3"/>
        <v>4.6060727682070675E-3</v>
      </c>
      <c r="H104" s="107"/>
    </row>
    <row r="105" spans="1:8" ht="30" x14ac:dyDescent="0.25">
      <c r="A105" s="77" t="s">
        <v>650</v>
      </c>
      <c r="B105" s="77" t="s">
        <v>113</v>
      </c>
      <c r="C105" s="133" t="s">
        <v>114</v>
      </c>
      <c r="D105" s="132" t="s">
        <v>642</v>
      </c>
      <c r="E105" s="6">
        <v>10000</v>
      </c>
      <c r="F105" s="7">
        <v>10217900</v>
      </c>
      <c r="G105" s="8">
        <f t="shared" si="3"/>
        <v>5.6811959743154469E-3</v>
      </c>
      <c r="H105" s="107"/>
    </row>
    <row r="106" spans="1:8" ht="30" x14ac:dyDescent="0.25">
      <c r="A106" s="123" t="s">
        <v>644</v>
      </c>
      <c r="B106" s="123" t="s">
        <v>652</v>
      </c>
      <c r="C106" s="9" t="s">
        <v>510</v>
      </c>
      <c r="D106" s="123" t="s">
        <v>643</v>
      </c>
      <c r="E106" s="6">
        <v>11098</v>
      </c>
      <c r="F106" s="7">
        <v>11258810.02</v>
      </c>
      <c r="G106" s="8">
        <f t="shared" si="3"/>
        <v>6.2599463844044681E-3</v>
      </c>
      <c r="H106" s="107"/>
    </row>
    <row r="107" spans="1:8" x14ac:dyDescent="0.25">
      <c r="A107" s="70" t="s">
        <v>682</v>
      </c>
      <c r="B107" s="70" t="s">
        <v>143</v>
      </c>
      <c r="C107" s="133" t="s">
        <v>144</v>
      </c>
      <c r="D107" s="70" t="s">
        <v>681</v>
      </c>
      <c r="E107" s="6">
        <v>143</v>
      </c>
      <c r="F107" s="7">
        <v>145443.87</v>
      </c>
      <c r="G107" s="8">
        <f t="shared" si="3"/>
        <v>8.0867411966535114E-5</v>
      </c>
      <c r="H107" s="107"/>
    </row>
    <row r="108" spans="1:8" ht="30" x14ac:dyDescent="0.25">
      <c r="A108" s="117" t="s">
        <v>683</v>
      </c>
      <c r="B108" s="117" t="s">
        <v>684</v>
      </c>
      <c r="C108" s="9" t="s">
        <v>165</v>
      </c>
      <c r="D108" s="117" t="s">
        <v>658</v>
      </c>
      <c r="E108" s="6">
        <v>20126</v>
      </c>
      <c r="F108" s="7">
        <v>20463513.02</v>
      </c>
      <c r="G108" s="8">
        <f t="shared" si="3"/>
        <v>1.1377800505933287E-2</v>
      </c>
      <c r="H108" s="107"/>
    </row>
    <row r="109" spans="1:8" ht="30" x14ac:dyDescent="0.25">
      <c r="A109" s="89" t="s">
        <v>661</v>
      </c>
      <c r="B109" s="89" t="s">
        <v>416</v>
      </c>
      <c r="C109" s="9" t="s">
        <v>417</v>
      </c>
      <c r="D109" s="89" t="s">
        <v>660</v>
      </c>
      <c r="E109" s="6">
        <v>5089</v>
      </c>
      <c r="F109" s="7">
        <v>5168591.96</v>
      </c>
      <c r="G109" s="8">
        <f t="shared" si="3"/>
        <v>2.8737591712613337E-3</v>
      </c>
      <c r="H109" s="107"/>
    </row>
    <row r="110" spans="1:8" x14ac:dyDescent="0.25">
      <c r="A110" s="129" t="s">
        <v>686</v>
      </c>
      <c r="B110" s="129" t="s">
        <v>152</v>
      </c>
      <c r="C110" s="130" t="s">
        <v>153</v>
      </c>
      <c r="D110" s="133" t="s">
        <v>687</v>
      </c>
      <c r="E110" s="6">
        <v>3000</v>
      </c>
      <c r="F110" s="7">
        <v>3121408.47</v>
      </c>
      <c r="G110" s="8">
        <f t="shared" si="3"/>
        <v>1.735516420591133E-3</v>
      </c>
      <c r="H110" s="107"/>
    </row>
    <row r="111" spans="1:8" x14ac:dyDescent="0.25">
      <c r="A111" s="129" t="s">
        <v>689</v>
      </c>
      <c r="B111" s="129" t="s">
        <v>139</v>
      </c>
      <c r="C111" s="133" t="s">
        <v>140</v>
      </c>
      <c r="D111" s="129" t="s">
        <v>688</v>
      </c>
      <c r="E111" s="6">
        <v>5000</v>
      </c>
      <c r="F111" s="7">
        <v>5004800</v>
      </c>
      <c r="G111" s="8">
        <f t="shared" si="3"/>
        <v>2.7826901430092238E-3</v>
      </c>
      <c r="H111" s="107"/>
    </row>
    <row r="112" spans="1:8" ht="16.5" customHeight="1" x14ac:dyDescent="0.25">
      <c r="A112" s="5" t="s">
        <v>182</v>
      </c>
      <c r="B112" s="5"/>
      <c r="C112" s="5"/>
      <c r="D112" s="5"/>
      <c r="E112" s="6"/>
      <c r="F112" s="7">
        <f>SUM(F5:F111)</f>
        <v>1283523785.5499997</v>
      </c>
      <c r="G112" s="8">
        <f t="shared" si="3"/>
        <v>0.71364469836314515</v>
      </c>
      <c r="H112" s="107"/>
    </row>
    <row r="113" spans="1:8" ht="16.5" customHeight="1" x14ac:dyDescent="0.25">
      <c r="A113" s="13"/>
      <c r="B113" s="13"/>
      <c r="C113" s="13"/>
      <c r="D113" s="13"/>
      <c r="E113" s="14"/>
      <c r="F113" s="15"/>
      <c r="G113" s="16"/>
      <c r="H113" s="107"/>
    </row>
    <row r="114" spans="1:8" ht="16.5" customHeight="1" x14ac:dyDescent="0.25">
      <c r="A114" s="17" t="s">
        <v>273</v>
      </c>
      <c r="B114" s="13"/>
      <c r="C114" s="13"/>
      <c r="D114" s="13"/>
      <c r="E114" s="14"/>
      <c r="F114" s="15"/>
      <c r="G114" s="16"/>
      <c r="H114" s="107"/>
    </row>
    <row r="115" spans="1:8" ht="45" x14ac:dyDescent="0.25">
      <c r="A115" s="5" t="s">
        <v>0</v>
      </c>
      <c r="B115" s="5" t="s">
        <v>20</v>
      </c>
      <c r="C115" s="5" t="s">
        <v>1</v>
      </c>
      <c r="D115" s="5" t="s">
        <v>22</v>
      </c>
      <c r="E115" s="5" t="s">
        <v>10</v>
      </c>
      <c r="F115" s="5" t="s">
        <v>6</v>
      </c>
      <c r="G115" s="5" t="s">
        <v>271</v>
      </c>
      <c r="H115" s="107"/>
    </row>
    <row r="116" spans="1:8" x14ac:dyDescent="0.25">
      <c r="A116" s="123" t="s">
        <v>233</v>
      </c>
      <c r="B116" s="5" t="s">
        <v>143</v>
      </c>
      <c r="C116" s="123" t="s">
        <v>144</v>
      </c>
      <c r="D116" s="123" t="s">
        <v>90</v>
      </c>
      <c r="E116" s="6">
        <v>20000</v>
      </c>
      <c r="F116" s="7">
        <v>3831000</v>
      </c>
      <c r="G116" s="8">
        <f t="shared" ref="G116:G127" si="4">F116/$F$223</f>
        <v>2.1300523373298306E-3</v>
      </c>
      <c r="H116" s="107"/>
    </row>
    <row r="117" spans="1:8" ht="30" x14ac:dyDescent="0.25">
      <c r="A117" s="5" t="s">
        <v>232</v>
      </c>
      <c r="B117" s="5" t="s">
        <v>173</v>
      </c>
      <c r="C117" s="5" t="s">
        <v>174</v>
      </c>
      <c r="D117" s="5" t="s">
        <v>89</v>
      </c>
      <c r="E117" s="6">
        <v>1550</v>
      </c>
      <c r="F117" s="7">
        <v>9514675</v>
      </c>
      <c r="G117" s="8">
        <f t="shared" si="4"/>
        <v>5.2901998754068666E-3</v>
      </c>
      <c r="H117" s="107"/>
    </row>
    <row r="118" spans="1:8" x14ac:dyDescent="0.25">
      <c r="A118" s="5" t="s">
        <v>236</v>
      </c>
      <c r="B118" s="5" t="s">
        <v>261</v>
      </c>
      <c r="C118" s="5" t="s">
        <v>262</v>
      </c>
      <c r="D118" s="5" t="s">
        <v>253</v>
      </c>
      <c r="E118" s="6">
        <v>38</v>
      </c>
      <c r="F118" s="7">
        <v>1831.6</v>
      </c>
      <c r="G118" s="8">
        <f t="shared" si="4"/>
        <v>1.0183774108727011E-6</v>
      </c>
      <c r="H118" s="107"/>
    </row>
    <row r="119" spans="1:8" x14ac:dyDescent="0.25">
      <c r="A119" s="5" t="s">
        <v>238</v>
      </c>
      <c r="B119" s="5" t="s">
        <v>169</v>
      </c>
      <c r="C119" s="5" t="s">
        <v>170</v>
      </c>
      <c r="D119" s="5" t="s">
        <v>93</v>
      </c>
      <c r="E119" s="6">
        <v>55000</v>
      </c>
      <c r="F119" s="7">
        <v>13994200</v>
      </c>
      <c r="G119" s="8">
        <f t="shared" si="4"/>
        <v>7.7808348783766938E-3</v>
      </c>
      <c r="H119" s="107"/>
    </row>
    <row r="120" spans="1:8" ht="16.5" customHeight="1" x14ac:dyDescent="0.25">
      <c r="A120" s="5" t="s">
        <v>237</v>
      </c>
      <c r="B120" s="5" t="s">
        <v>160</v>
      </c>
      <c r="C120" s="5" t="s">
        <v>161</v>
      </c>
      <c r="D120" s="5" t="s">
        <v>94</v>
      </c>
      <c r="E120" s="6">
        <v>4200</v>
      </c>
      <c r="F120" s="7">
        <v>2477580</v>
      </c>
      <c r="G120" s="8">
        <f t="shared" si="4"/>
        <v>1.3775450456595254E-3</v>
      </c>
      <c r="H120" s="107"/>
    </row>
    <row r="121" spans="1:8" ht="30" x14ac:dyDescent="0.25">
      <c r="A121" s="5" t="s">
        <v>344</v>
      </c>
      <c r="B121" s="5" t="s">
        <v>343</v>
      </c>
      <c r="C121" s="5" t="s">
        <v>346</v>
      </c>
      <c r="D121" s="5" t="s">
        <v>341</v>
      </c>
      <c r="E121" s="6">
        <v>6900</v>
      </c>
      <c r="F121" s="7">
        <v>915768</v>
      </c>
      <c r="G121" s="8">
        <f t="shared" si="4"/>
        <v>5.0917091329988622E-4</v>
      </c>
      <c r="H121" s="107"/>
    </row>
    <row r="122" spans="1:8" x14ac:dyDescent="0.25">
      <c r="A122" s="5" t="s">
        <v>345</v>
      </c>
      <c r="B122" s="5" t="s">
        <v>156</v>
      </c>
      <c r="C122" s="5" t="s">
        <v>157</v>
      </c>
      <c r="D122" s="5" t="s">
        <v>342</v>
      </c>
      <c r="E122" s="6">
        <v>1000</v>
      </c>
      <c r="F122" s="7">
        <v>1224400</v>
      </c>
      <c r="G122" s="8">
        <f t="shared" si="4"/>
        <v>6.8077162146349378E-4</v>
      </c>
      <c r="H122" s="107"/>
    </row>
    <row r="123" spans="1:8" ht="16.5" customHeight="1" x14ac:dyDescent="0.25">
      <c r="A123" s="5" t="s">
        <v>355</v>
      </c>
      <c r="B123" s="5" t="s">
        <v>354</v>
      </c>
      <c r="C123" s="18">
        <v>1027402166835</v>
      </c>
      <c r="D123" s="5" t="s">
        <v>353</v>
      </c>
      <c r="E123" s="6">
        <v>22000</v>
      </c>
      <c r="F123" s="7">
        <v>945340</v>
      </c>
      <c r="G123" s="8">
        <f t="shared" si="4"/>
        <v>5.2561307140991441E-4</v>
      </c>
      <c r="H123" s="107"/>
    </row>
    <row r="124" spans="1:8" x14ac:dyDescent="0.25">
      <c r="A124" s="5" t="s">
        <v>574</v>
      </c>
      <c r="B124" s="5" t="s">
        <v>544</v>
      </c>
      <c r="C124" s="9" t="s">
        <v>163</v>
      </c>
      <c r="D124" s="5" t="s">
        <v>543</v>
      </c>
      <c r="E124" s="6">
        <v>3475</v>
      </c>
      <c r="F124" s="7">
        <v>4366337.5</v>
      </c>
      <c r="G124" s="8">
        <f t="shared" si="4"/>
        <v>2.4277022702808375E-3</v>
      </c>
      <c r="H124" s="107"/>
    </row>
    <row r="125" spans="1:8" ht="30" x14ac:dyDescent="0.25">
      <c r="A125" s="5" t="s">
        <v>628</v>
      </c>
      <c r="B125" s="5" t="s">
        <v>629</v>
      </c>
      <c r="C125" s="9" t="s">
        <v>168</v>
      </c>
      <c r="D125" s="5" t="s">
        <v>626</v>
      </c>
      <c r="E125" s="6">
        <v>14000</v>
      </c>
      <c r="F125" s="7">
        <v>224364</v>
      </c>
      <c r="G125" s="8">
        <f t="shared" si="4"/>
        <v>1.2474734080205433E-4</v>
      </c>
      <c r="H125" s="107"/>
    </row>
    <row r="126" spans="1:8" ht="30" x14ac:dyDescent="0.25">
      <c r="A126" s="5" t="s">
        <v>234</v>
      </c>
      <c r="B126" s="5" t="s">
        <v>148</v>
      </c>
      <c r="C126" s="5" t="s">
        <v>149</v>
      </c>
      <c r="D126" s="5" t="s">
        <v>92</v>
      </c>
      <c r="E126" s="6">
        <v>2704</v>
      </c>
      <c r="F126" s="7">
        <v>1286428</v>
      </c>
      <c r="G126" s="8">
        <f t="shared" si="4"/>
        <v>7.1525945398239084E-4</v>
      </c>
      <c r="H126" s="107"/>
    </row>
    <row r="127" spans="1:8" x14ac:dyDescent="0.25">
      <c r="A127" s="125" t="s">
        <v>380</v>
      </c>
      <c r="B127" s="125" t="s">
        <v>150</v>
      </c>
      <c r="C127" s="125" t="s">
        <v>151</v>
      </c>
      <c r="D127" s="125" t="s">
        <v>379</v>
      </c>
      <c r="E127" s="6">
        <v>260</v>
      </c>
      <c r="F127" s="7">
        <v>3117010</v>
      </c>
      <c r="G127" s="8">
        <f t="shared" si="4"/>
        <v>1.7330708525138227E-3</v>
      </c>
      <c r="H127" s="107"/>
    </row>
    <row r="128" spans="1:8" x14ac:dyDescent="0.25">
      <c r="A128" s="129" t="s">
        <v>631</v>
      </c>
      <c r="B128" s="129" t="s">
        <v>632</v>
      </c>
      <c r="C128" s="9" t="s">
        <v>630</v>
      </c>
      <c r="D128" s="129" t="s">
        <v>627</v>
      </c>
      <c r="E128" s="6">
        <v>3000</v>
      </c>
      <c r="F128" s="7">
        <v>273630</v>
      </c>
      <c r="G128" s="8"/>
      <c r="H128" s="107"/>
    </row>
    <row r="129" spans="1:8" x14ac:dyDescent="0.25">
      <c r="A129" s="5" t="s">
        <v>591</v>
      </c>
      <c r="B129" s="5" t="s">
        <v>590</v>
      </c>
      <c r="C129" s="9" t="s">
        <v>592</v>
      </c>
      <c r="D129" s="5" t="s">
        <v>589</v>
      </c>
      <c r="E129" s="6">
        <v>600</v>
      </c>
      <c r="F129" s="7">
        <v>978900</v>
      </c>
      <c r="G129" s="8">
        <f>F129/$F$223</f>
        <v>5.442725745268001E-4</v>
      </c>
      <c r="H129" s="107"/>
    </row>
    <row r="130" spans="1:8" ht="16.5" customHeight="1" x14ac:dyDescent="0.25">
      <c r="A130" s="5" t="s">
        <v>182</v>
      </c>
      <c r="B130" s="5"/>
      <c r="C130" s="5"/>
      <c r="D130" s="5"/>
      <c r="E130" s="6"/>
      <c r="F130" s="7">
        <f>SUM(F116:F129)</f>
        <v>43151464.100000001</v>
      </c>
      <c r="G130" s="8">
        <f>F130/$F$223</f>
        <v>2.3992398059360293E-2</v>
      </c>
    </row>
    <row r="132" spans="1:8" x14ac:dyDescent="0.25">
      <c r="A132" s="3" t="s">
        <v>274</v>
      </c>
    </row>
    <row r="133" spans="1:8" ht="45" customHeight="1" x14ac:dyDescent="0.25">
      <c r="A133" s="5" t="s">
        <v>3</v>
      </c>
      <c r="B133" s="5" t="s">
        <v>1</v>
      </c>
      <c r="C133" s="5" t="s">
        <v>282</v>
      </c>
      <c r="D133" s="5" t="s">
        <v>7</v>
      </c>
      <c r="E133" s="5" t="s">
        <v>5</v>
      </c>
      <c r="F133" s="5" t="s">
        <v>12</v>
      </c>
      <c r="G133" s="5" t="s">
        <v>271</v>
      </c>
    </row>
    <row r="134" spans="1:8" ht="16.5" customHeight="1" x14ac:dyDescent="0.25">
      <c r="A134" s="125" t="s">
        <v>528</v>
      </c>
      <c r="B134" s="11">
        <v>1027739609391</v>
      </c>
      <c r="C134" s="54" t="s">
        <v>593</v>
      </c>
      <c r="D134" s="55">
        <v>45588</v>
      </c>
      <c r="E134" s="2">
        <v>5200000</v>
      </c>
      <c r="F134" s="56">
        <v>5481920.1900000004</v>
      </c>
      <c r="G134" s="57">
        <f t="shared" ref="G134:G149" si="5">F134/$F$223</f>
        <v>3.0479710033320517E-3</v>
      </c>
    </row>
    <row r="135" spans="1:8" ht="16.5" customHeight="1" x14ac:dyDescent="0.25">
      <c r="A135" s="130" t="s">
        <v>528</v>
      </c>
      <c r="B135" s="11">
        <v>1027739609391</v>
      </c>
      <c r="C135" s="54" t="s">
        <v>653</v>
      </c>
      <c r="D135" s="55">
        <v>45593</v>
      </c>
      <c r="E135" s="2">
        <v>4500000</v>
      </c>
      <c r="F135" s="56">
        <v>4578958.13</v>
      </c>
      <c r="G135" s="57">
        <f t="shared" si="5"/>
        <v>2.5459202472831975E-3</v>
      </c>
    </row>
    <row r="136" spans="1:8" ht="16.5" customHeight="1" x14ac:dyDescent="0.25">
      <c r="A136" s="130" t="s">
        <v>184</v>
      </c>
      <c r="B136" s="11">
        <v>1027700167110</v>
      </c>
      <c r="C136" s="54" t="s">
        <v>654</v>
      </c>
      <c r="D136" s="55">
        <v>45551</v>
      </c>
      <c r="E136" s="2">
        <v>7500000</v>
      </c>
      <c r="F136" s="56">
        <v>7616059.4299999997</v>
      </c>
      <c r="G136" s="57">
        <f t="shared" si="5"/>
        <v>4.2345615218257367E-3</v>
      </c>
    </row>
    <row r="137" spans="1:8" ht="16.5" customHeight="1" x14ac:dyDescent="0.25">
      <c r="A137" s="129" t="s">
        <v>184</v>
      </c>
      <c r="B137" s="11">
        <v>1027700167110</v>
      </c>
      <c r="C137" s="54" t="s">
        <v>633</v>
      </c>
      <c r="D137" s="55">
        <v>45561</v>
      </c>
      <c r="E137" s="2">
        <v>4000000</v>
      </c>
      <c r="F137" s="56">
        <v>4117213.11</v>
      </c>
      <c r="G137" s="57">
        <f t="shared" si="5"/>
        <v>2.2891880470479039E-3</v>
      </c>
      <c r="H137" s="107"/>
    </row>
    <row r="138" spans="1:8" ht="16.5" customHeight="1" x14ac:dyDescent="0.25">
      <c r="A138" s="129" t="s">
        <v>184</v>
      </c>
      <c r="B138" s="11">
        <v>1027700167110</v>
      </c>
      <c r="C138" s="54" t="s">
        <v>634</v>
      </c>
      <c r="D138" s="55">
        <v>45575</v>
      </c>
      <c r="E138" s="2">
        <v>7000000</v>
      </c>
      <c r="F138" s="56">
        <v>7257163.9299999997</v>
      </c>
      <c r="G138" s="57">
        <f t="shared" si="5"/>
        <v>4.0350140933130352E-3</v>
      </c>
      <c r="H138" s="107"/>
    </row>
    <row r="139" spans="1:8" ht="16.5" customHeight="1" x14ac:dyDescent="0.25">
      <c r="A139" s="133" t="s">
        <v>528</v>
      </c>
      <c r="B139" s="11">
        <v>1027739609391</v>
      </c>
      <c r="C139" s="54" t="s">
        <v>691</v>
      </c>
      <c r="D139" s="55">
        <v>45551</v>
      </c>
      <c r="E139" s="2">
        <v>13000000</v>
      </c>
      <c r="F139" s="56">
        <v>13175038.25</v>
      </c>
      <c r="G139" s="57">
        <f t="shared" si="5"/>
        <v>7.3253774520549257E-3</v>
      </c>
      <c r="H139" s="107"/>
    </row>
    <row r="140" spans="1:8" ht="16.5" customHeight="1" x14ac:dyDescent="0.25">
      <c r="A140" s="133" t="s">
        <v>184</v>
      </c>
      <c r="B140" s="11">
        <v>1027700167110</v>
      </c>
      <c r="C140" s="54" t="s">
        <v>692</v>
      </c>
      <c r="D140" s="55">
        <v>45593</v>
      </c>
      <c r="E140" s="2">
        <v>16000000</v>
      </c>
      <c r="F140" s="56">
        <v>16176961.75</v>
      </c>
      <c r="G140" s="57">
        <f t="shared" si="5"/>
        <v>8.9944597197814582E-3</v>
      </c>
      <c r="H140" s="107"/>
    </row>
    <row r="141" spans="1:8" ht="16.5" customHeight="1" x14ac:dyDescent="0.25">
      <c r="A141" s="133" t="s">
        <v>184</v>
      </c>
      <c r="B141" s="11">
        <v>1027700167110</v>
      </c>
      <c r="C141" s="54" t="s">
        <v>693</v>
      </c>
      <c r="D141" s="55">
        <v>45607</v>
      </c>
      <c r="E141" s="2">
        <v>22000000</v>
      </c>
      <c r="F141" s="56">
        <v>22244644.809999999</v>
      </c>
      <c r="G141" s="57">
        <f t="shared" si="5"/>
        <v>1.2368117376823905E-2</v>
      </c>
      <c r="H141" s="107"/>
    </row>
    <row r="142" spans="1:8" ht="16.5" customHeight="1" x14ac:dyDescent="0.25">
      <c r="A142" s="133" t="s">
        <v>184</v>
      </c>
      <c r="B142" s="11">
        <v>1027700167110</v>
      </c>
      <c r="C142" s="54" t="s">
        <v>694</v>
      </c>
      <c r="D142" s="55">
        <v>45637</v>
      </c>
      <c r="E142" s="2">
        <v>9000000</v>
      </c>
      <c r="F142" s="56">
        <v>9009442.6199999992</v>
      </c>
      <c r="G142" s="57">
        <f t="shared" si="5"/>
        <v>5.0092885175593814E-3</v>
      </c>
      <c r="H142" s="107"/>
    </row>
    <row r="143" spans="1:8" ht="16.5" customHeight="1" x14ac:dyDescent="0.25">
      <c r="A143" s="133" t="s">
        <v>535</v>
      </c>
      <c r="B143" s="11">
        <v>1027700342890</v>
      </c>
      <c r="C143" s="54" t="s">
        <v>695</v>
      </c>
      <c r="D143" s="55">
        <v>45552</v>
      </c>
      <c r="E143" s="2">
        <v>2400000</v>
      </c>
      <c r="F143" s="56">
        <v>2421827.86</v>
      </c>
      <c r="G143" s="57">
        <f t="shared" si="5"/>
        <v>1.3465466180640829E-3</v>
      </c>
      <c r="H143" s="107"/>
    </row>
    <row r="144" spans="1:8" ht="16.5" customHeight="1" x14ac:dyDescent="0.25">
      <c r="A144" s="58" t="s">
        <v>529</v>
      </c>
      <c r="B144" s="11">
        <v>1027700132195</v>
      </c>
      <c r="C144" s="54" t="s">
        <v>696</v>
      </c>
      <c r="D144" s="55">
        <v>45551</v>
      </c>
      <c r="E144" s="56">
        <v>32000000</v>
      </c>
      <c r="F144" s="56">
        <v>32347890.710000001</v>
      </c>
      <c r="G144" s="57">
        <f t="shared" si="5"/>
        <v>1.7985565182596037E-2</v>
      </c>
    </row>
    <row r="145" spans="1:8" ht="16.5" customHeight="1" x14ac:dyDescent="0.25">
      <c r="A145" s="127" t="s">
        <v>690</v>
      </c>
      <c r="B145" s="11">
        <v>1144400000425</v>
      </c>
      <c r="C145" s="54" t="s">
        <v>697</v>
      </c>
      <c r="D145" s="55">
        <v>45622</v>
      </c>
      <c r="E145" s="56">
        <v>24000000</v>
      </c>
      <c r="F145" s="56">
        <v>23992017.710000001</v>
      </c>
      <c r="G145" s="57">
        <f t="shared" si="5"/>
        <v>1.3339664160909473E-2</v>
      </c>
    </row>
    <row r="146" spans="1:8" ht="16.5" customHeight="1" x14ac:dyDescent="0.25">
      <c r="A146" s="127" t="s">
        <v>184</v>
      </c>
      <c r="B146" s="11">
        <v>1027700167110</v>
      </c>
      <c r="C146" s="54" t="s">
        <v>605</v>
      </c>
      <c r="D146" s="55">
        <v>45546</v>
      </c>
      <c r="E146" s="56">
        <v>12000000</v>
      </c>
      <c r="F146" s="56">
        <v>12599602.609999999</v>
      </c>
      <c r="G146" s="57">
        <f t="shared" si="5"/>
        <v>7.0054327822650832E-3</v>
      </c>
    </row>
    <row r="147" spans="1:8" ht="16.5" customHeight="1" x14ac:dyDescent="0.25">
      <c r="A147" s="127" t="s">
        <v>184</v>
      </c>
      <c r="B147" s="11">
        <v>1027700167110</v>
      </c>
      <c r="C147" s="54" t="s">
        <v>606</v>
      </c>
      <c r="D147" s="55">
        <v>45561</v>
      </c>
      <c r="E147" s="56">
        <v>27400000</v>
      </c>
      <c r="F147" s="56">
        <v>28762589.579999998</v>
      </c>
      <c r="G147" s="57">
        <f t="shared" si="5"/>
        <v>1.599212246477098E-2</v>
      </c>
    </row>
    <row r="148" spans="1:8" ht="16.5" customHeight="1" x14ac:dyDescent="0.25">
      <c r="A148" s="127" t="s">
        <v>184</v>
      </c>
      <c r="B148" s="11">
        <v>1027700167110</v>
      </c>
      <c r="C148" s="54" t="s">
        <v>607</v>
      </c>
      <c r="D148" s="55">
        <v>45575</v>
      </c>
      <c r="E148" s="56">
        <v>3000000</v>
      </c>
      <c r="F148" s="56">
        <v>3121676.09</v>
      </c>
      <c r="G148" s="57">
        <f t="shared" si="5"/>
        <v>1.7356652184524004E-3</v>
      </c>
    </row>
    <row r="149" spans="1:8" ht="17.25" customHeight="1" x14ac:dyDescent="0.25">
      <c r="A149" s="5" t="s">
        <v>182</v>
      </c>
      <c r="B149" s="123"/>
      <c r="C149" s="123"/>
      <c r="D149" s="123"/>
      <c r="E149" s="6"/>
      <c r="F149" s="7">
        <f>SUM(F134:F148)</f>
        <v>192903006.78</v>
      </c>
      <c r="G149" s="8">
        <f t="shared" si="5"/>
        <v>0.10725489440607966</v>
      </c>
      <c r="H149" s="42"/>
    </row>
    <row r="151" spans="1:8" x14ac:dyDescent="0.25">
      <c r="A151" s="3" t="s">
        <v>275</v>
      </c>
    </row>
    <row r="152" spans="1:8" ht="58.5" customHeight="1" x14ac:dyDescent="0.25">
      <c r="A152" s="5" t="s">
        <v>11</v>
      </c>
      <c r="B152" s="5" t="s">
        <v>8</v>
      </c>
      <c r="C152" s="5" t="s">
        <v>9</v>
      </c>
      <c r="D152" s="5" t="s">
        <v>17</v>
      </c>
      <c r="E152" s="5" t="s">
        <v>10</v>
      </c>
      <c r="F152" s="5" t="s">
        <v>6</v>
      </c>
      <c r="G152" s="5" t="s">
        <v>271</v>
      </c>
    </row>
    <row r="153" spans="1:8" ht="45" hidden="1" customHeight="1" x14ac:dyDescent="0.25">
      <c r="A153" s="5"/>
      <c r="B153" s="5"/>
      <c r="C153" s="5"/>
      <c r="D153" s="5"/>
      <c r="E153" s="20"/>
      <c r="F153" s="7"/>
      <c r="G153" s="8">
        <f>F153/$F$223</f>
        <v>0</v>
      </c>
    </row>
    <row r="154" spans="1:8" ht="17.25" customHeight="1" x14ac:dyDescent="0.25">
      <c r="A154" s="5" t="s">
        <v>182</v>
      </c>
      <c r="B154" s="5"/>
      <c r="C154" s="5"/>
      <c r="D154" s="5"/>
      <c r="E154" s="6"/>
      <c r="F154" s="7"/>
      <c r="G154" s="8">
        <f>F154/$F$223</f>
        <v>0</v>
      </c>
    </row>
    <row r="156" spans="1:8" x14ac:dyDescent="0.25">
      <c r="A156" s="3" t="s">
        <v>276</v>
      </c>
    </row>
    <row r="157" spans="1:8" ht="42.75" customHeight="1" x14ac:dyDescent="0.25">
      <c r="A157" s="5" t="s">
        <v>15</v>
      </c>
      <c r="B157" s="5" t="s">
        <v>14</v>
      </c>
      <c r="C157" s="5" t="s">
        <v>16</v>
      </c>
      <c r="D157" s="144" t="s">
        <v>13</v>
      </c>
      <c r="E157" s="145"/>
      <c r="F157" s="5" t="s">
        <v>6</v>
      </c>
      <c r="G157" s="5" t="s">
        <v>271</v>
      </c>
    </row>
    <row r="158" spans="1:8" ht="17.25" customHeight="1" x14ac:dyDescent="0.25">
      <c r="A158" s="5" t="s">
        <v>182</v>
      </c>
      <c r="B158" s="5"/>
      <c r="C158" s="5"/>
      <c r="D158" s="144"/>
      <c r="E158" s="145"/>
      <c r="F158" s="7"/>
      <c r="G158" s="8"/>
    </row>
    <row r="160" spans="1:8" x14ac:dyDescent="0.25">
      <c r="A160" s="3" t="s">
        <v>277</v>
      </c>
    </row>
    <row r="161" spans="1:23" ht="47.25" customHeight="1" x14ac:dyDescent="0.25">
      <c r="A161" s="5" t="s">
        <v>3</v>
      </c>
      <c r="B161" s="5" t="s">
        <v>1</v>
      </c>
      <c r="C161" s="5" t="s">
        <v>282</v>
      </c>
      <c r="D161" s="144" t="s">
        <v>4</v>
      </c>
      <c r="E161" s="145"/>
      <c r="F161" s="10" t="s">
        <v>18</v>
      </c>
      <c r="G161" s="5" t="s">
        <v>271</v>
      </c>
    </row>
    <row r="162" spans="1:23" x14ac:dyDescent="0.25">
      <c r="A162" s="5" t="s">
        <v>184</v>
      </c>
      <c r="B162" s="11">
        <v>1027700167110</v>
      </c>
      <c r="C162" s="23" t="s">
        <v>296</v>
      </c>
      <c r="D162" s="148" t="s">
        <v>183</v>
      </c>
      <c r="E162" s="148"/>
      <c r="F162" s="7">
        <v>153223.25</v>
      </c>
      <c r="G162" s="8">
        <f t="shared" ref="G162:G170" si="6">F162/$F$223</f>
        <v>8.5192780421762716E-5</v>
      </c>
      <c r="V162" s="43"/>
      <c r="W162" s="43"/>
    </row>
    <row r="163" spans="1:23" x14ac:dyDescent="0.25">
      <c r="A163" s="5" t="s">
        <v>184</v>
      </c>
      <c r="B163" s="11">
        <v>1027700167110</v>
      </c>
      <c r="C163" s="23" t="s">
        <v>297</v>
      </c>
      <c r="D163" s="148" t="s">
        <v>183</v>
      </c>
      <c r="E163" s="148"/>
      <c r="F163" s="7">
        <v>77570.42</v>
      </c>
      <c r="G163" s="8">
        <f t="shared" si="6"/>
        <v>4.3129484319670225E-5</v>
      </c>
      <c r="V163" s="43"/>
      <c r="W163" s="43"/>
    </row>
    <row r="164" spans="1:23" ht="30" x14ac:dyDescent="0.25">
      <c r="A164" s="5" t="s">
        <v>263</v>
      </c>
      <c r="B164" s="11">
        <v>1021600000124</v>
      </c>
      <c r="C164" s="23" t="s">
        <v>298</v>
      </c>
      <c r="D164" s="148" t="s">
        <v>183</v>
      </c>
      <c r="E164" s="148"/>
      <c r="F164" s="7">
        <v>44292.77</v>
      </c>
      <c r="G164" s="8">
        <f t="shared" si="6"/>
        <v>2.4626969006868334E-5</v>
      </c>
      <c r="V164" s="43"/>
      <c r="W164" s="43"/>
    </row>
    <row r="165" spans="1:23" ht="30" x14ac:dyDescent="0.25">
      <c r="A165" s="5" t="s">
        <v>263</v>
      </c>
      <c r="B165" s="11">
        <v>1021600000124</v>
      </c>
      <c r="C165" s="23" t="s">
        <v>299</v>
      </c>
      <c r="D165" s="148" t="s">
        <v>183</v>
      </c>
      <c r="E165" s="148"/>
      <c r="F165" s="7">
        <v>1254432.52</v>
      </c>
      <c r="G165" s="8">
        <f t="shared" si="6"/>
        <v>6.9746983065741312E-4</v>
      </c>
      <c r="V165" s="43"/>
      <c r="W165" s="43"/>
    </row>
    <row r="166" spans="1:23" ht="30" x14ac:dyDescent="0.25">
      <c r="A166" s="5" t="s">
        <v>263</v>
      </c>
      <c r="B166" s="11">
        <v>1021600000124</v>
      </c>
      <c r="C166" s="23" t="s">
        <v>300</v>
      </c>
      <c r="D166" s="148" t="s">
        <v>183</v>
      </c>
      <c r="E166" s="148"/>
      <c r="F166" s="7">
        <v>1233969.73</v>
      </c>
      <c r="G166" s="8">
        <f t="shared" si="6"/>
        <v>6.8609243215368308E-4</v>
      </c>
      <c r="V166" s="43"/>
      <c r="W166" s="43"/>
    </row>
    <row r="167" spans="1:23" ht="30" x14ac:dyDescent="0.25">
      <c r="A167" s="127" t="s">
        <v>263</v>
      </c>
      <c r="B167" s="11">
        <v>1021600000124</v>
      </c>
      <c r="C167" s="23" t="s">
        <v>608</v>
      </c>
      <c r="D167" s="148" t="s">
        <v>183</v>
      </c>
      <c r="E167" s="148"/>
      <c r="F167" s="7">
        <v>136200</v>
      </c>
      <c r="G167" s="8">
        <f t="shared" si="6"/>
        <v>7.5727780825978313E-5</v>
      </c>
      <c r="V167" s="43"/>
      <c r="W167" s="43"/>
    </row>
    <row r="168" spans="1:23" ht="30" x14ac:dyDescent="0.25">
      <c r="A168" s="130" t="s">
        <v>263</v>
      </c>
      <c r="B168" s="11">
        <v>1021600000124</v>
      </c>
      <c r="C168" s="65" t="s">
        <v>655</v>
      </c>
      <c r="D168" s="148" t="s">
        <v>183</v>
      </c>
      <c r="E168" s="148"/>
      <c r="F168" s="7">
        <v>34875.839999999997</v>
      </c>
      <c r="G168" s="8">
        <f t="shared" si="6"/>
        <v>1.9391115768295796E-5</v>
      </c>
      <c r="V168" s="43"/>
      <c r="W168" s="43"/>
    </row>
    <row r="169" spans="1:23" x14ac:dyDescent="0.25">
      <c r="A169" s="98" t="s">
        <v>184</v>
      </c>
      <c r="B169" s="11">
        <v>1027700167110</v>
      </c>
      <c r="C169" s="65" t="s">
        <v>422</v>
      </c>
      <c r="D169" s="148" t="s">
        <v>183</v>
      </c>
      <c r="E169" s="148"/>
      <c r="F169" s="7">
        <v>82769.009999999995</v>
      </c>
      <c r="G169" s="8">
        <f t="shared" si="6"/>
        <v>4.6019922529098436E-5</v>
      </c>
      <c r="V169" s="43"/>
      <c r="W169" s="43"/>
    </row>
    <row r="170" spans="1:23" x14ac:dyDescent="0.25">
      <c r="A170" s="5" t="s">
        <v>182</v>
      </c>
      <c r="B170" s="152"/>
      <c r="C170" s="152"/>
      <c r="D170" s="151"/>
      <c r="E170" s="151"/>
      <c r="F170" s="7">
        <f>SUM(F162:F169)</f>
        <v>3017333.5399999996</v>
      </c>
      <c r="G170" s="8">
        <f t="shared" si="6"/>
        <v>1.6776503156827698E-3</v>
      </c>
    </row>
    <row r="172" spans="1:23" ht="15.75" x14ac:dyDescent="0.25">
      <c r="A172" s="3" t="s">
        <v>278</v>
      </c>
      <c r="B172" s="26"/>
    </row>
    <row r="173" spans="1:23" ht="44.25" customHeight="1" x14ac:dyDescent="0.25">
      <c r="A173" s="5" t="s">
        <v>19</v>
      </c>
      <c r="B173" s="12" t="s">
        <v>1</v>
      </c>
      <c r="C173" s="12" t="s">
        <v>287</v>
      </c>
      <c r="D173" s="140" t="s">
        <v>289</v>
      </c>
      <c r="E173" s="141"/>
      <c r="F173" s="10" t="s">
        <v>18</v>
      </c>
      <c r="G173" s="5" t="s">
        <v>271</v>
      </c>
    </row>
    <row r="174" spans="1:23" ht="29.25" customHeight="1" x14ac:dyDescent="0.25">
      <c r="A174" s="5" t="s">
        <v>264</v>
      </c>
      <c r="B174" s="27">
        <v>1027700075941</v>
      </c>
      <c r="C174" s="5" t="s">
        <v>301</v>
      </c>
      <c r="D174" s="146" t="s">
        <v>302</v>
      </c>
      <c r="E174" s="147"/>
      <c r="F174" s="7">
        <v>91693.1</v>
      </c>
      <c r="G174" s="8">
        <f>F174/$F$223</f>
        <v>5.0981754625950898E-5</v>
      </c>
    </row>
    <row r="175" spans="1:23" ht="30" x14ac:dyDescent="0.25">
      <c r="A175" s="5" t="s">
        <v>265</v>
      </c>
      <c r="B175" s="27">
        <v>1027708015576</v>
      </c>
      <c r="C175" s="5" t="s">
        <v>288</v>
      </c>
      <c r="D175" s="146" t="s">
        <v>303</v>
      </c>
      <c r="E175" s="147"/>
      <c r="F175" s="7">
        <v>57127.09</v>
      </c>
      <c r="G175" s="8">
        <f>F175/$F$223</f>
        <v>3.1762905658927585E-5</v>
      </c>
    </row>
    <row r="176" spans="1:23" ht="45" x14ac:dyDescent="0.25">
      <c r="A176" s="5" t="s">
        <v>531</v>
      </c>
      <c r="B176" s="27">
        <v>1047796383030</v>
      </c>
      <c r="C176" s="5" t="s">
        <v>531</v>
      </c>
      <c r="D176" s="146" t="s">
        <v>304</v>
      </c>
      <c r="E176" s="147"/>
      <c r="F176" s="7">
        <v>11977.73</v>
      </c>
      <c r="G176" s="8">
        <f>F176/$F$223</f>
        <v>6.6596689591244144E-6</v>
      </c>
    </row>
    <row r="177" spans="1:7" ht="45" x14ac:dyDescent="0.25">
      <c r="A177" s="133" t="s">
        <v>531</v>
      </c>
      <c r="B177" s="27">
        <v>1047796383030</v>
      </c>
      <c r="C177" s="133" t="s">
        <v>531</v>
      </c>
      <c r="D177" s="146" t="s">
        <v>698</v>
      </c>
      <c r="E177" s="147"/>
      <c r="F177" s="7">
        <v>27144.55</v>
      </c>
      <c r="G177" s="8">
        <f>F177/$F$223</f>
        <v>1.5092485558148382E-5</v>
      </c>
    </row>
    <row r="178" spans="1:7" x14ac:dyDescent="0.25">
      <c r="A178" s="5" t="s">
        <v>182</v>
      </c>
      <c r="B178" s="139"/>
      <c r="C178" s="140"/>
      <c r="D178" s="140"/>
      <c r="E178" s="141"/>
      <c r="F178" s="7">
        <f>SUM(F174:F177)</f>
        <v>187942.47</v>
      </c>
      <c r="G178" s="8">
        <f>F178/$F$223</f>
        <v>1.0449681480215128E-4</v>
      </c>
    </row>
    <row r="180" spans="1:7" x14ac:dyDescent="0.25">
      <c r="A180" s="3" t="s">
        <v>279</v>
      </c>
    </row>
    <row r="181" spans="1:7" ht="47.25" customHeight="1" x14ac:dyDescent="0.25">
      <c r="A181" s="5" t="s">
        <v>20</v>
      </c>
      <c r="B181" s="152" t="s">
        <v>1</v>
      </c>
      <c r="C181" s="152"/>
      <c r="D181" s="152" t="s">
        <v>22</v>
      </c>
      <c r="E181" s="152"/>
      <c r="F181" s="29" t="s">
        <v>21</v>
      </c>
      <c r="G181" s="5" t="s">
        <v>271</v>
      </c>
    </row>
    <row r="182" spans="1:7" hidden="1" x14ac:dyDescent="0.25">
      <c r="A182" s="117" t="s">
        <v>496</v>
      </c>
      <c r="B182" s="142" t="s">
        <v>142</v>
      </c>
      <c r="C182" s="143"/>
      <c r="D182" s="144" t="s">
        <v>558</v>
      </c>
      <c r="E182" s="145"/>
      <c r="F182" s="37"/>
      <c r="G182" s="8">
        <f t="shared" ref="G182:G190" si="7">F182/$F$223</f>
        <v>0</v>
      </c>
    </row>
    <row r="183" spans="1:7" ht="24.75" hidden="1" customHeight="1" x14ac:dyDescent="0.25">
      <c r="A183" s="85" t="s">
        <v>483</v>
      </c>
      <c r="B183" s="142" t="s">
        <v>145</v>
      </c>
      <c r="C183" s="143"/>
      <c r="D183" s="144" t="s">
        <v>356</v>
      </c>
      <c r="E183" s="145"/>
      <c r="F183" s="37"/>
      <c r="G183" s="8">
        <f t="shared" si="7"/>
        <v>0</v>
      </c>
    </row>
    <row r="184" spans="1:7" ht="24.75" hidden="1" customHeight="1" x14ac:dyDescent="0.25">
      <c r="A184" s="85" t="s">
        <v>482</v>
      </c>
      <c r="B184" s="142" t="s">
        <v>260</v>
      </c>
      <c r="C184" s="143"/>
      <c r="D184" s="144" t="s">
        <v>412</v>
      </c>
      <c r="E184" s="145"/>
      <c r="F184" s="37"/>
      <c r="G184" s="8">
        <f t="shared" si="7"/>
        <v>0</v>
      </c>
    </row>
    <row r="185" spans="1:7" ht="24.75" hidden="1" customHeight="1" x14ac:dyDescent="0.25">
      <c r="A185" s="115" t="s">
        <v>95</v>
      </c>
      <c r="B185" s="142" t="s">
        <v>96</v>
      </c>
      <c r="C185" s="143"/>
      <c r="D185" s="144" t="s">
        <v>80</v>
      </c>
      <c r="E185" s="145"/>
      <c r="F185" s="37"/>
      <c r="G185" s="8">
        <f t="shared" si="7"/>
        <v>0</v>
      </c>
    </row>
    <row r="186" spans="1:7" ht="24.75" hidden="1" customHeight="1" x14ac:dyDescent="0.25">
      <c r="A186" s="115" t="s">
        <v>95</v>
      </c>
      <c r="B186" s="142" t="s">
        <v>96</v>
      </c>
      <c r="C186" s="143"/>
      <c r="D186" s="144"/>
      <c r="E186" s="145"/>
      <c r="F186" s="37"/>
      <c r="G186" s="8">
        <f t="shared" si="7"/>
        <v>0</v>
      </c>
    </row>
    <row r="187" spans="1:7" ht="24.75" hidden="1" customHeight="1" x14ac:dyDescent="0.25">
      <c r="A187" s="115" t="s">
        <v>546</v>
      </c>
      <c r="B187" s="142" t="s">
        <v>155</v>
      </c>
      <c r="C187" s="143"/>
      <c r="D187" s="144" t="s">
        <v>463</v>
      </c>
      <c r="E187" s="145"/>
      <c r="F187" s="37"/>
      <c r="G187" s="8">
        <f t="shared" si="7"/>
        <v>0</v>
      </c>
    </row>
    <row r="188" spans="1:7" ht="25.5" hidden="1" customHeight="1" x14ac:dyDescent="0.25">
      <c r="A188" s="85" t="s">
        <v>489</v>
      </c>
      <c r="B188" s="142" t="s">
        <v>490</v>
      </c>
      <c r="C188" s="143"/>
      <c r="D188" s="144" t="s">
        <v>247</v>
      </c>
      <c r="E188" s="145"/>
      <c r="F188" s="37"/>
      <c r="G188" s="8">
        <f t="shared" si="7"/>
        <v>0</v>
      </c>
    </row>
    <row r="189" spans="1:7" ht="25.5" hidden="1" customHeight="1" x14ac:dyDescent="0.25">
      <c r="A189" s="130" t="s">
        <v>95</v>
      </c>
      <c r="B189" s="142" t="s">
        <v>96</v>
      </c>
      <c r="C189" s="143"/>
      <c r="D189" s="144" t="s">
        <v>371</v>
      </c>
      <c r="E189" s="145"/>
      <c r="F189" s="37"/>
      <c r="G189" s="8">
        <f t="shared" si="7"/>
        <v>0</v>
      </c>
    </row>
    <row r="190" spans="1:7" ht="15" customHeight="1" x14ac:dyDescent="0.25">
      <c r="A190" s="5" t="s">
        <v>182</v>
      </c>
      <c r="B190" s="134"/>
      <c r="C190" s="135"/>
      <c r="D190" s="144"/>
      <c r="E190" s="145"/>
      <c r="F190" s="7">
        <f>SUM(F182:F189)</f>
        <v>0</v>
      </c>
      <c r="G190" s="8">
        <f t="shared" si="7"/>
        <v>0</v>
      </c>
    </row>
    <row r="192" spans="1:7" x14ac:dyDescent="0.25">
      <c r="A192" s="3" t="s">
        <v>280</v>
      </c>
    </row>
    <row r="193" spans="1:7" ht="42" customHeight="1" x14ac:dyDescent="0.25">
      <c r="A193" s="5" t="s">
        <v>23</v>
      </c>
      <c r="B193" s="144" t="s">
        <v>20</v>
      </c>
      <c r="C193" s="145"/>
      <c r="D193" s="5" t="s">
        <v>22</v>
      </c>
      <c r="E193" s="5" t="s">
        <v>24</v>
      </c>
      <c r="F193" s="5" t="s">
        <v>21</v>
      </c>
      <c r="G193" s="5" t="s">
        <v>271</v>
      </c>
    </row>
    <row r="194" spans="1:7" ht="42" customHeight="1" x14ac:dyDescent="0.25">
      <c r="A194" s="68" t="s">
        <v>186</v>
      </c>
      <c r="B194" s="134" t="s">
        <v>95</v>
      </c>
      <c r="C194" s="135"/>
      <c r="D194" s="133" t="s">
        <v>674</v>
      </c>
      <c r="E194" s="6">
        <v>69199</v>
      </c>
      <c r="F194" s="7">
        <v>50074392.020000003</v>
      </c>
      <c r="G194" s="8">
        <f t="shared" ref="G194:G201" si="8">F194/$F$223</f>
        <v>2.7841575505761218E-2</v>
      </c>
    </row>
    <row r="195" spans="1:7" ht="42" customHeight="1" x14ac:dyDescent="0.25">
      <c r="A195" s="5" t="s">
        <v>186</v>
      </c>
      <c r="B195" s="134" t="s">
        <v>95</v>
      </c>
      <c r="C195" s="135"/>
      <c r="D195" s="133" t="s">
        <v>348</v>
      </c>
      <c r="E195" s="6">
        <v>75515</v>
      </c>
      <c r="F195" s="7">
        <v>50026397.219999999</v>
      </c>
      <c r="G195" s="8">
        <f t="shared" si="8"/>
        <v>2.7814890192287011E-2</v>
      </c>
    </row>
    <row r="196" spans="1:7" ht="42" customHeight="1" x14ac:dyDescent="0.25">
      <c r="A196" s="117" t="s">
        <v>186</v>
      </c>
      <c r="B196" s="134" t="s">
        <v>95</v>
      </c>
      <c r="C196" s="135"/>
      <c r="D196" s="133" t="s">
        <v>348</v>
      </c>
      <c r="E196" s="6">
        <v>75515</v>
      </c>
      <c r="F196" s="7">
        <v>50026397.219999999</v>
      </c>
      <c r="G196" s="8">
        <f t="shared" si="8"/>
        <v>2.7814890192287011E-2</v>
      </c>
    </row>
    <row r="197" spans="1:7" ht="42" customHeight="1" x14ac:dyDescent="0.25">
      <c r="A197" s="133" t="s">
        <v>186</v>
      </c>
      <c r="B197" s="134" t="s">
        <v>95</v>
      </c>
      <c r="C197" s="135"/>
      <c r="D197" s="133" t="s">
        <v>348</v>
      </c>
      <c r="E197" s="6">
        <v>75474</v>
      </c>
      <c r="F197" s="7">
        <v>50002538.969999999</v>
      </c>
      <c r="G197" s="8">
        <f t="shared" si="8"/>
        <v>2.7801624903543314E-2</v>
      </c>
    </row>
    <row r="198" spans="1:7" ht="42" customHeight="1" x14ac:dyDescent="0.25">
      <c r="A198" s="133" t="s">
        <v>186</v>
      </c>
      <c r="B198" s="134" t="s">
        <v>95</v>
      </c>
      <c r="C198" s="135"/>
      <c r="D198" s="133" t="s">
        <v>635</v>
      </c>
      <c r="E198" s="6">
        <v>33113</v>
      </c>
      <c r="F198" s="7">
        <v>22450384.579999998</v>
      </c>
      <c r="G198" s="8">
        <f t="shared" si="8"/>
        <v>1.2482509566322783E-2</v>
      </c>
    </row>
    <row r="199" spans="1:7" ht="42" customHeight="1" x14ac:dyDescent="0.25">
      <c r="A199" s="133" t="s">
        <v>186</v>
      </c>
      <c r="B199" s="134" t="s">
        <v>95</v>
      </c>
      <c r="C199" s="135"/>
      <c r="D199" s="133" t="s">
        <v>492</v>
      </c>
      <c r="E199" s="6">
        <v>2000</v>
      </c>
      <c r="F199" s="7">
        <v>1512600.76</v>
      </c>
      <c r="G199" s="8">
        <f t="shared" si="8"/>
        <v>8.4101247305791655E-4</v>
      </c>
    </row>
    <row r="200" spans="1:7" ht="42" customHeight="1" x14ac:dyDescent="0.25">
      <c r="A200" s="133" t="s">
        <v>186</v>
      </c>
      <c r="B200" s="134" t="s">
        <v>95</v>
      </c>
      <c r="C200" s="135"/>
      <c r="D200" s="133" t="s">
        <v>77</v>
      </c>
      <c r="E200" s="6">
        <v>95842</v>
      </c>
      <c r="F200" s="7">
        <v>51671102.090000004</v>
      </c>
      <c r="G200" s="8">
        <f t="shared" si="8"/>
        <v>2.8729353113863952E-2</v>
      </c>
    </row>
    <row r="201" spans="1:7" x14ac:dyDescent="0.25">
      <c r="A201" s="5" t="s">
        <v>182</v>
      </c>
      <c r="B201" s="161"/>
      <c r="C201" s="161"/>
      <c r="D201" s="30"/>
      <c r="E201" s="1"/>
      <c r="F201" s="7">
        <f>SUM(F194:F200)</f>
        <v>275763812.86000001</v>
      </c>
      <c r="G201" s="8">
        <f t="shared" si="8"/>
        <v>0.15332585594712322</v>
      </c>
    </row>
    <row r="203" spans="1:7" x14ac:dyDescent="0.25">
      <c r="A203" s="3" t="s">
        <v>281</v>
      </c>
    </row>
    <row r="204" spans="1:7" ht="47.25" customHeight="1" x14ac:dyDescent="0.25">
      <c r="A204" s="162" t="s">
        <v>25</v>
      </c>
      <c r="B204" s="163"/>
      <c r="C204" s="163"/>
      <c r="D204" s="163"/>
      <c r="E204" s="164"/>
      <c r="F204" s="5" t="s">
        <v>21</v>
      </c>
      <c r="G204" s="5" t="s">
        <v>271</v>
      </c>
    </row>
    <row r="205" spans="1:7" ht="15" hidden="1" customHeight="1" x14ac:dyDescent="0.25">
      <c r="A205" s="86" t="s">
        <v>506</v>
      </c>
      <c r="B205" s="51"/>
      <c r="C205" s="51"/>
      <c r="D205" s="51"/>
      <c r="E205" s="52"/>
      <c r="F205" s="7">
        <v>0</v>
      </c>
      <c r="G205" s="8">
        <f t="shared" ref="G205:G221" si="9">F205/$F$223</f>
        <v>0</v>
      </c>
    </row>
    <row r="206" spans="1:7" hidden="1" x14ac:dyDescent="0.25">
      <c r="A206" s="82" t="s">
        <v>507</v>
      </c>
      <c r="B206" s="51"/>
      <c r="C206" s="51"/>
      <c r="D206" s="51"/>
      <c r="E206" s="52"/>
      <c r="F206" s="7">
        <v>0</v>
      </c>
      <c r="G206" s="8">
        <f t="shared" si="9"/>
        <v>0</v>
      </c>
    </row>
    <row r="207" spans="1:7" hidden="1" x14ac:dyDescent="0.25">
      <c r="A207" s="136" t="s">
        <v>647</v>
      </c>
      <c r="B207" s="137"/>
      <c r="C207" s="137"/>
      <c r="D207" s="137"/>
      <c r="E207" s="138"/>
      <c r="F207" s="7">
        <v>0</v>
      </c>
      <c r="G207" s="8">
        <f t="shared" si="9"/>
        <v>0</v>
      </c>
    </row>
    <row r="208" spans="1:7" hidden="1" x14ac:dyDescent="0.25">
      <c r="A208" s="158" t="s">
        <v>609</v>
      </c>
      <c r="B208" s="159"/>
      <c r="C208" s="159"/>
      <c r="D208" s="159"/>
      <c r="E208" s="160"/>
      <c r="F208" s="7"/>
      <c r="G208" s="8">
        <f t="shared" si="9"/>
        <v>0</v>
      </c>
    </row>
    <row r="209" spans="1:7" hidden="1" x14ac:dyDescent="0.25">
      <c r="A209" s="158" t="s">
        <v>610</v>
      </c>
      <c r="B209" s="159"/>
      <c r="C209" s="159"/>
      <c r="D209" s="159"/>
      <c r="E209" s="160"/>
      <c r="F209" s="7"/>
      <c r="G209" s="8">
        <f t="shared" si="9"/>
        <v>0</v>
      </c>
    </row>
    <row r="210" spans="1:7" hidden="1" x14ac:dyDescent="0.25">
      <c r="A210" s="158" t="s">
        <v>637</v>
      </c>
      <c r="B210" s="159"/>
      <c r="C210" s="159"/>
      <c r="D210" s="159"/>
      <c r="E210" s="160"/>
      <c r="F210" s="7"/>
      <c r="G210" s="8">
        <f t="shared" si="9"/>
        <v>0</v>
      </c>
    </row>
    <row r="211" spans="1:7" hidden="1" x14ac:dyDescent="0.25">
      <c r="A211" s="105" t="s">
        <v>520</v>
      </c>
      <c r="B211" s="103"/>
      <c r="C211" s="103"/>
      <c r="D211" s="103"/>
      <c r="E211" s="104"/>
      <c r="F211" s="7"/>
      <c r="G211" s="8">
        <f t="shared" si="9"/>
        <v>0</v>
      </c>
    </row>
    <row r="212" spans="1:7" hidden="1" x14ac:dyDescent="0.25">
      <c r="A212" s="112" t="s">
        <v>540</v>
      </c>
      <c r="B212" s="110"/>
      <c r="C212" s="110"/>
      <c r="D212" s="110"/>
      <c r="E212" s="111"/>
      <c r="F212" s="7"/>
      <c r="G212" s="8">
        <f t="shared" si="9"/>
        <v>0</v>
      </c>
    </row>
    <row r="213" spans="1:7" hidden="1" x14ac:dyDescent="0.25">
      <c r="A213" s="74" t="s">
        <v>636</v>
      </c>
      <c r="B213" s="75"/>
      <c r="C213" s="75"/>
      <c r="D213" s="75"/>
      <c r="E213" s="76"/>
      <c r="F213" s="7"/>
      <c r="G213" s="8">
        <f t="shared" si="9"/>
        <v>0</v>
      </c>
    </row>
    <row r="214" spans="1:7" hidden="1" x14ac:dyDescent="0.25">
      <c r="A214" s="136" t="s">
        <v>514</v>
      </c>
      <c r="B214" s="137"/>
      <c r="C214" s="137"/>
      <c r="D214" s="137"/>
      <c r="E214" s="138"/>
      <c r="F214" s="7"/>
      <c r="G214" s="8">
        <f t="shared" si="9"/>
        <v>0</v>
      </c>
    </row>
    <row r="215" spans="1:7" x14ac:dyDescent="0.25">
      <c r="A215" s="136" t="s">
        <v>699</v>
      </c>
      <c r="B215" s="137"/>
      <c r="C215" s="137"/>
      <c r="D215" s="137"/>
      <c r="E215" s="138"/>
      <c r="F215" s="7">
        <v>10.96</v>
      </c>
      <c r="G215" s="8">
        <f t="shared" si="9"/>
        <v>6.0938067390067724E-9</v>
      </c>
    </row>
    <row r="216" spans="1:7" hidden="1" x14ac:dyDescent="0.25">
      <c r="A216" s="74" t="s">
        <v>454</v>
      </c>
      <c r="B216" s="61"/>
      <c r="C216" s="61"/>
      <c r="D216" s="61"/>
      <c r="E216" s="62"/>
      <c r="F216" s="7"/>
      <c r="G216" s="8">
        <f t="shared" si="9"/>
        <v>0</v>
      </c>
    </row>
    <row r="217" spans="1:7" hidden="1" x14ac:dyDescent="0.25">
      <c r="A217" s="74" t="s">
        <v>455</v>
      </c>
      <c r="B217" s="61"/>
      <c r="C217" s="61"/>
      <c r="D217" s="61"/>
      <c r="E217" s="62"/>
      <c r="F217" s="7"/>
      <c r="G217" s="8">
        <f t="shared" si="9"/>
        <v>0</v>
      </c>
    </row>
    <row r="218" spans="1:7" hidden="1" x14ac:dyDescent="0.25">
      <c r="A218" s="105" t="s">
        <v>521</v>
      </c>
      <c r="B218" s="83"/>
      <c r="C218" s="83"/>
      <c r="D218" s="83"/>
      <c r="E218" s="84"/>
      <c r="F218" s="7"/>
      <c r="G218" s="8">
        <f t="shared" si="9"/>
        <v>0</v>
      </c>
    </row>
    <row r="219" spans="1:7" hidden="1" x14ac:dyDescent="0.25">
      <c r="A219" s="158" t="s">
        <v>580</v>
      </c>
      <c r="B219" s="159"/>
      <c r="C219" s="159"/>
      <c r="D219" s="159"/>
      <c r="E219" s="160"/>
      <c r="F219" s="7"/>
      <c r="G219" s="8">
        <f t="shared" si="9"/>
        <v>0</v>
      </c>
    </row>
    <row r="220" spans="1:7" hidden="1" x14ac:dyDescent="0.25">
      <c r="A220" s="158" t="s">
        <v>638</v>
      </c>
      <c r="B220" s="159"/>
      <c r="C220" s="159"/>
      <c r="D220" s="159"/>
      <c r="E220" s="160"/>
      <c r="F220" s="7"/>
      <c r="G220" s="8">
        <f t="shared" si="9"/>
        <v>0</v>
      </c>
    </row>
    <row r="221" spans="1:7" x14ac:dyDescent="0.25">
      <c r="A221" s="144" t="s">
        <v>182</v>
      </c>
      <c r="B221" s="157"/>
      <c r="C221" s="157"/>
      <c r="D221" s="157"/>
      <c r="E221" s="145"/>
      <c r="F221" s="7">
        <f>SUM(F205:F220)</f>
        <v>10.96</v>
      </c>
      <c r="G221" s="8">
        <f t="shared" si="9"/>
        <v>6.0938067390067724E-9</v>
      </c>
    </row>
    <row r="223" spans="1:7" x14ac:dyDescent="0.25">
      <c r="A223" s="154" t="s">
        <v>26</v>
      </c>
      <c r="B223" s="155"/>
      <c r="C223" s="155"/>
      <c r="D223" s="155"/>
      <c r="E223" s="156"/>
      <c r="F223" s="7">
        <f>F112+F130+F149+F154+F170+F178+F201+F190+F221</f>
        <v>1798547356.2599998</v>
      </c>
      <c r="G223" s="8">
        <f>F223/$F$223</f>
        <v>1</v>
      </c>
    </row>
    <row r="225" spans="6:6" x14ac:dyDescent="0.25">
      <c r="F225" s="43"/>
    </row>
  </sheetData>
  <mergeCells count="60">
    <mergeCell ref="A207:E207"/>
    <mergeCell ref="D183:E183"/>
    <mergeCell ref="D168:E168"/>
    <mergeCell ref="B189:C189"/>
    <mergeCell ref="D189:E189"/>
    <mergeCell ref="D176:E176"/>
    <mergeCell ref="B184:C184"/>
    <mergeCell ref="B186:C186"/>
    <mergeCell ref="D186:E186"/>
    <mergeCell ref="B170:C170"/>
    <mergeCell ref="D170:E170"/>
    <mergeCell ref="B178:E178"/>
    <mergeCell ref="D173:E173"/>
    <mergeCell ref="D174:E174"/>
    <mergeCell ref="D175:E175"/>
    <mergeCell ref="D177:E177"/>
    <mergeCell ref="A210:E210"/>
    <mergeCell ref="A220:E220"/>
    <mergeCell ref="B187:C187"/>
    <mergeCell ref="D187:E187"/>
    <mergeCell ref="B181:C181"/>
    <mergeCell ref="D181:E181"/>
    <mergeCell ref="D184:E184"/>
    <mergeCell ref="B185:C185"/>
    <mergeCell ref="D185:E185"/>
    <mergeCell ref="B182:C182"/>
    <mergeCell ref="D182:E182"/>
    <mergeCell ref="B190:C190"/>
    <mergeCell ref="B188:C188"/>
    <mergeCell ref="D188:E188"/>
    <mergeCell ref="B183:C183"/>
    <mergeCell ref="D190:E190"/>
    <mergeCell ref="B198:C198"/>
    <mergeCell ref="A1:G1"/>
    <mergeCell ref="D157:E157"/>
    <mergeCell ref="D161:E161"/>
    <mergeCell ref="D162:E162"/>
    <mergeCell ref="D158:E158"/>
    <mergeCell ref="D163:E163"/>
    <mergeCell ref="D164:E164"/>
    <mergeCell ref="D165:E165"/>
    <mergeCell ref="D166:E166"/>
    <mergeCell ref="D169:E169"/>
    <mergeCell ref="D167:E167"/>
    <mergeCell ref="B199:C199"/>
    <mergeCell ref="B200:C200"/>
    <mergeCell ref="A223:E223"/>
    <mergeCell ref="B193:C193"/>
    <mergeCell ref="B201:C201"/>
    <mergeCell ref="A204:E204"/>
    <mergeCell ref="A221:E221"/>
    <mergeCell ref="B195:C195"/>
    <mergeCell ref="A215:E215"/>
    <mergeCell ref="B194:C194"/>
    <mergeCell ref="A214:E214"/>
    <mergeCell ref="B196:C196"/>
    <mergeCell ref="A219:E219"/>
    <mergeCell ref="A209:E209"/>
    <mergeCell ref="A208:E208"/>
    <mergeCell ref="B197:C19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2025-02-25T16:21:41Z</dcterms:modified>
</cp:coreProperties>
</file>