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Раскрытие информации\Состав средств ОПС и ПР\2024\"/>
    </mc:Choice>
  </mc:AlternateContent>
  <bookViews>
    <workbookView xWindow="720" yWindow="645" windowWidth="27555" windowHeight="12060" activeTab="1"/>
  </bookViews>
  <sheets>
    <sheet name="Пенсионные накопления" sheetId="1" r:id="rId1"/>
    <sheet name="Пенсионные резервы" sheetId="4" r:id="rId2"/>
  </sheets>
  <definedNames>
    <definedName name="_xlnm._FilterDatabase" localSheetId="0" hidden="1">'Пенсионные накопления'!$A$159:$H$159</definedName>
    <definedName name="_xlnm._FilterDatabase" localSheetId="1" hidden="1">'Пенсионные резервы'!$A$4:$AW$4</definedName>
  </definedNames>
  <calcPr calcId="162913"/>
</workbook>
</file>

<file path=xl/calcChain.xml><?xml version="1.0" encoding="utf-8"?>
<calcChain xmlns="http://schemas.openxmlformats.org/spreadsheetml/2006/main">
  <c r="F175" i="4" l="1"/>
  <c r="F108" i="4"/>
  <c r="F262" i="1" l="1"/>
  <c r="F264" i="1"/>
  <c r="F244" i="1"/>
  <c r="F232" i="1"/>
  <c r="F184" i="1" l="1"/>
  <c r="F170" i="1"/>
  <c r="F156" i="1"/>
  <c r="F198" i="4" l="1"/>
  <c r="F214" i="1" l="1"/>
  <c r="F204" i="1" l="1"/>
  <c r="G243" i="1" l="1"/>
  <c r="G225" i="1"/>
  <c r="G229" i="1"/>
  <c r="G222" i="1"/>
  <c r="G226" i="1"/>
  <c r="G230" i="1"/>
  <c r="G228" i="1"/>
  <c r="G223" i="1"/>
  <c r="G227" i="1"/>
  <c r="G231" i="1"/>
  <c r="G224" i="1"/>
  <c r="G156" i="1"/>
  <c r="G183" i="1"/>
  <c r="G182" i="1"/>
  <c r="G260" i="1"/>
  <c r="G152" i="1"/>
  <c r="G178" i="1"/>
  <c r="G242" i="1"/>
  <c r="G155" i="1"/>
  <c r="G154" i="1"/>
  <c r="G175" i="1"/>
  <c r="G180" i="1"/>
  <c r="G176" i="1"/>
  <c r="G181" i="1"/>
  <c r="G177" i="1"/>
  <c r="G179" i="1"/>
  <c r="G149" i="1"/>
  <c r="G153" i="1"/>
  <c r="G248" i="1"/>
  <c r="G262" i="1"/>
  <c r="F164" i="4" l="1"/>
  <c r="F157" i="4"/>
  <c r="F138" i="4"/>
  <c r="F125" i="4"/>
  <c r="F183" i="4" l="1"/>
  <c r="G150" i="1" l="1"/>
  <c r="G151" i="1"/>
  <c r="G257" i="1"/>
  <c r="G125" i="1"/>
  <c r="G174" i="1"/>
  <c r="G184" i="1"/>
  <c r="G250" i="1"/>
  <c r="G221" i="1"/>
  <c r="G220" i="1"/>
  <c r="G241" i="1"/>
  <c r="G27" i="1"/>
  <c r="G87" i="1"/>
  <c r="G145" i="1"/>
  <c r="G218" i="1"/>
  <c r="G22" i="1"/>
  <c r="G147" i="1"/>
  <c r="G146" i="1"/>
  <c r="G261" i="1"/>
  <c r="G148" i="1"/>
  <c r="G167" i="1"/>
  <c r="G219" i="1"/>
  <c r="G32" i="1"/>
  <c r="G62" i="1"/>
  <c r="G237" i="1"/>
  <c r="G133" i="1"/>
  <c r="G232" i="1"/>
  <c r="G143" i="1"/>
  <c r="G142" i="1"/>
  <c r="G144" i="1"/>
  <c r="G140" i="1"/>
  <c r="G141" i="1"/>
  <c r="G63" i="1"/>
  <c r="G203" i="1"/>
  <c r="G199" i="1"/>
  <c r="G202" i="1"/>
  <c r="G198" i="1"/>
  <c r="G201" i="1"/>
  <c r="G197" i="1"/>
  <c r="G200" i="1"/>
  <c r="G196" i="1"/>
  <c r="G135" i="1"/>
  <c r="G138" i="1"/>
  <c r="G137" i="1"/>
  <c r="G136" i="1"/>
  <c r="G139" i="1"/>
  <c r="G254" i="1"/>
  <c r="G253" i="1"/>
  <c r="G134" i="1"/>
  <c r="G251" i="1"/>
  <c r="G70" i="1"/>
  <c r="G132" i="1"/>
  <c r="G129" i="1"/>
  <c r="G131" i="1"/>
  <c r="G128" i="1"/>
  <c r="G130" i="1"/>
  <c r="G124" i="1"/>
  <c r="G127" i="1"/>
  <c r="G123" i="1"/>
  <c r="G110" i="1"/>
  <c r="G126" i="1"/>
  <c r="G258" i="1"/>
  <c r="G259" i="1"/>
  <c r="G21" i="1"/>
  <c r="G108" i="1"/>
  <c r="G240" i="1" l="1"/>
  <c r="G249" i="1"/>
  <c r="G51" i="1"/>
  <c r="G122" i="1"/>
  <c r="G23" i="1"/>
  <c r="G256" i="1"/>
  <c r="G255" i="1"/>
  <c r="G252" i="1"/>
  <c r="G170" i="1"/>
  <c r="G120" i="1"/>
  <c r="G121" i="1"/>
  <c r="G112" i="1"/>
  <c r="G244" i="1"/>
  <c r="G118" i="1"/>
  <c r="G117" i="1"/>
  <c r="G119" i="1"/>
  <c r="G16" i="1"/>
  <c r="G60" i="1"/>
  <c r="G116" i="1"/>
  <c r="G97" i="1"/>
  <c r="G64" i="1"/>
  <c r="G115" i="1"/>
  <c r="G239" i="1"/>
  <c r="G214" i="1"/>
  <c r="G113" i="1"/>
  <c r="G114" i="1"/>
  <c r="G106" i="1"/>
  <c r="G6" i="1"/>
  <c r="G33" i="1"/>
  <c r="F200" i="4"/>
  <c r="G181" i="4" l="1"/>
  <c r="G171" i="4"/>
  <c r="G172" i="4"/>
  <c r="G173" i="4"/>
  <c r="G104" i="4"/>
  <c r="G132" i="4"/>
  <c r="G107" i="4"/>
  <c r="G200" i="4"/>
  <c r="G190" i="4"/>
  <c r="G179" i="4"/>
  <c r="G198" i="4"/>
  <c r="G131" i="4"/>
  <c r="G135" i="4"/>
  <c r="G137" i="4"/>
  <c r="G136" i="4"/>
  <c r="G133" i="4"/>
  <c r="G134" i="4"/>
  <c r="G106" i="4"/>
  <c r="G103" i="4"/>
  <c r="G105" i="4"/>
  <c r="G189" i="4"/>
  <c r="G99" i="4"/>
  <c r="G175" i="4"/>
  <c r="G197" i="4"/>
  <c r="G236" i="1"/>
  <c r="G89" i="4" l="1"/>
  <c r="G21" i="4"/>
  <c r="G98" i="4"/>
  <c r="G187" i="4"/>
  <c r="G123" i="4"/>
  <c r="G6" i="4"/>
  <c r="G76" i="4"/>
  <c r="G142" i="4"/>
  <c r="G65" i="4"/>
  <c r="G84" i="4"/>
  <c r="G12" i="4"/>
  <c r="G68" i="4"/>
  <c r="G88" i="4"/>
  <c r="G162" i="4"/>
  <c r="G25" i="4"/>
  <c r="G15" i="4"/>
  <c r="G53" i="4"/>
  <c r="G10" i="4"/>
  <c r="G156" i="4"/>
  <c r="G35" i="4"/>
  <c r="G32" i="4"/>
  <c r="G14" i="4"/>
  <c r="G120" i="4"/>
  <c r="G188" i="4"/>
  <c r="G182" i="4"/>
  <c r="G60" i="4"/>
  <c r="G170" i="4"/>
  <c r="G78" i="4"/>
  <c r="G83" i="4"/>
  <c r="G22" i="4"/>
  <c r="G39" i="4"/>
  <c r="G169" i="4"/>
  <c r="G67" i="4"/>
  <c r="G82" i="4"/>
  <c r="G41" i="4"/>
  <c r="G129" i="4"/>
  <c r="G174" i="4"/>
  <c r="G27" i="4"/>
  <c r="G37" i="4"/>
  <c r="G45" i="4"/>
  <c r="G31" i="4"/>
  <c r="G7" i="4"/>
  <c r="G55" i="4"/>
  <c r="G70" i="4"/>
  <c r="G5" i="4"/>
  <c r="G80" i="4"/>
  <c r="G52" i="4"/>
  <c r="G64" i="4"/>
  <c r="G57" i="4"/>
  <c r="G154" i="4"/>
  <c r="G117" i="4"/>
  <c r="G47" i="4"/>
  <c r="G73" i="4"/>
  <c r="G26" i="4"/>
  <c r="G16" i="4"/>
  <c r="G36" i="4"/>
  <c r="G54" i="4"/>
  <c r="G30" i="4"/>
  <c r="G118" i="4"/>
  <c r="G164" i="4"/>
  <c r="G143" i="4"/>
  <c r="G157" i="4"/>
  <c r="G74" i="4"/>
  <c r="G19" i="4"/>
  <c r="G112" i="4"/>
  <c r="G125" i="4"/>
  <c r="G69" i="4"/>
  <c r="G13" i="4"/>
  <c r="G23" i="4"/>
  <c r="G20" i="4"/>
  <c r="G92" i="4"/>
  <c r="G94" i="4"/>
  <c r="G90" i="4"/>
  <c r="G194" i="4"/>
  <c r="G100" i="4"/>
  <c r="G101" i="4"/>
  <c r="G102" i="4"/>
  <c r="G114" i="4"/>
  <c r="G192" i="4"/>
  <c r="G116" i="4"/>
  <c r="G86" i="4"/>
  <c r="G163" i="4"/>
  <c r="G43" i="4"/>
  <c r="G24" i="4"/>
  <c r="G11" i="4"/>
  <c r="G9" i="4"/>
  <c r="G46" i="4"/>
  <c r="G161" i="4"/>
  <c r="G62" i="4"/>
  <c r="G29" i="4"/>
  <c r="G71" i="4"/>
  <c r="G56" i="4"/>
  <c r="G63" i="4"/>
  <c r="G61" i="4"/>
  <c r="G77" i="4"/>
  <c r="G193" i="4"/>
  <c r="G38" i="4"/>
  <c r="G66" i="4"/>
  <c r="G138" i="4"/>
  <c r="G72" i="4"/>
  <c r="G180" i="4"/>
  <c r="G81" i="4"/>
  <c r="G151" i="4"/>
  <c r="G113" i="4"/>
  <c r="G51" i="4"/>
  <c r="G191" i="4"/>
  <c r="G195" i="4"/>
  <c r="G93" i="4"/>
  <c r="G96" i="4"/>
  <c r="G196" i="4"/>
  <c r="G18" i="4"/>
  <c r="G44" i="4"/>
  <c r="G49" i="4"/>
  <c r="G58" i="4"/>
  <c r="G108" i="4"/>
  <c r="G122" i="4"/>
  <c r="G79" i="4"/>
  <c r="G40" i="4"/>
  <c r="G33" i="4"/>
  <c r="G85" i="4"/>
  <c r="G28" i="4"/>
  <c r="G155" i="4"/>
  <c r="G48" i="4"/>
  <c r="G50" i="4"/>
  <c r="G75" i="4"/>
  <c r="G152" i="4"/>
  <c r="G42" i="4"/>
  <c r="G17" i="4"/>
  <c r="G119" i="4"/>
  <c r="G8" i="4"/>
  <c r="G121" i="4"/>
  <c r="G115" i="4"/>
  <c r="G34" i="4"/>
  <c r="G153" i="4"/>
  <c r="G124" i="4"/>
  <c r="G59" i="4"/>
  <c r="G183" i="4"/>
  <c r="G130" i="4"/>
  <c r="G87" i="4"/>
  <c r="G91" i="4"/>
  <c r="G95" i="4"/>
  <c r="G97" i="4"/>
  <c r="G168" i="4"/>
  <c r="G238" i="1"/>
  <c r="G107" i="1"/>
  <c r="G102" i="1"/>
  <c r="G109" i="1"/>
  <c r="G101" i="1"/>
  <c r="G26" i="1"/>
  <c r="G80" i="1"/>
  <c r="G77" i="1"/>
  <c r="G65" i="1"/>
  <c r="G34" i="1"/>
  <c r="G36" i="1"/>
  <c r="G105" i="1"/>
  <c r="G86" i="1"/>
  <c r="G40" i="1"/>
  <c r="G49" i="1"/>
  <c r="G84" i="1"/>
  <c r="G83" i="1"/>
  <c r="G104" i="1"/>
  <c r="G59" i="1"/>
  <c r="G24" i="1"/>
  <c r="G79" i="1"/>
  <c r="G42" i="1"/>
  <c r="G37" i="1"/>
  <c r="G38" i="1"/>
  <c r="G100" i="1"/>
  <c r="G52" i="1"/>
  <c r="G74" i="1"/>
  <c r="G111" i="1"/>
  <c r="G73" i="1"/>
  <c r="G43" i="1"/>
  <c r="G67" i="1"/>
  <c r="G85" i="1"/>
  <c r="G99" i="1"/>
  <c r="G61" i="1"/>
  <c r="G18" i="1"/>
  <c r="G55" i="1"/>
  <c r="G93" i="1"/>
  <c r="G98" i="1"/>
  <c r="G58" i="1"/>
  <c r="G41" i="1"/>
  <c r="G91" i="1"/>
  <c r="G17" i="1"/>
  <c r="G46" i="1"/>
  <c r="G48" i="1"/>
  <c r="G53" i="1"/>
  <c r="G14" i="1"/>
  <c r="G30" i="1"/>
  <c r="G47" i="1"/>
  <c r="G66" i="1"/>
  <c r="G96" i="1"/>
  <c r="G7" i="1"/>
  <c r="G81" i="1"/>
  <c r="G90" i="1"/>
  <c r="G10" i="1"/>
  <c r="G92" i="1"/>
  <c r="G12" i="1"/>
  <c r="G76" i="1"/>
  <c r="G89" i="1"/>
  <c r="G8" i="1"/>
  <c r="G50" i="1"/>
  <c r="G20" i="1"/>
  <c r="G75" i="1"/>
  <c r="G31" i="1"/>
  <c r="G82" i="1"/>
  <c r="G39" i="1"/>
  <c r="G78" i="1"/>
  <c r="G95" i="1"/>
  <c r="G69" i="1"/>
  <c r="G15" i="1"/>
  <c r="G72" i="1"/>
  <c r="G9" i="1"/>
  <c r="G13" i="1"/>
  <c r="G57" i="1"/>
  <c r="G68" i="1"/>
  <c r="G11" i="1"/>
  <c r="G56" i="1"/>
  <c r="G71" i="1"/>
  <c r="G94" i="1"/>
  <c r="G28" i="1"/>
  <c r="G45" i="1"/>
  <c r="G19" i="1"/>
  <c r="G35" i="1"/>
  <c r="G25" i="1"/>
  <c r="G54" i="1"/>
  <c r="G29" i="1"/>
  <c r="G44" i="1"/>
  <c r="G88" i="1"/>
  <c r="G103" i="1"/>
  <c r="G162" i="1"/>
  <c r="G163" i="1"/>
  <c r="G166" i="1"/>
  <c r="G161" i="1"/>
  <c r="G169" i="1"/>
  <c r="G164" i="1"/>
  <c r="G165" i="1"/>
  <c r="G168" i="1"/>
  <c r="G160" i="1"/>
  <c r="G5" i="1"/>
  <c r="G264" i="1"/>
  <c r="G210" i="1"/>
  <c r="G204" i="1"/>
  <c r="G212" i="1"/>
  <c r="G211" i="1"/>
  <c r="G209" i="1"/>
  <c r="G208" i="1"/>
  <c r="G213" i="1"/>
</calcChain>
</file>

<file path=xl/sharedStrings.xml><?xml version="1.0" encoding="utf-8"?>
<sst xmlns="http://schemas.openxmlformats.org/spreadsheetml/2006/main" count="1500" uniqueCount="674">
  <si>
    <t>Наименование ценной бумаги</t>
  </si>
  <si>
    <t>ОГРН</t>
  </si>
  <si>
    <t>Доля от общей стоимости портфеля по ОПС, %</t>
  </si>
  <si>
    <t>Наименование кредитной организации</t>
  </si>
  <si>
    <t>Название валюты</t>
  </si>
  <si>
    <t>Сумма вклада (руб.)</t>
  </si>
  <si>
    <t>Стоимость (руб.)</t>
  </si>
  <si>
    <t>Дата окончания депозита</t>
  </si>
  <si>
    <t>Тип паевого инвестиционного фонда</t>
  </si>
  <si>
    <t>Наименование управляющей компании паевого инвестиционного фонда</t>
  </si>
  <si>
    <t>Количество (шт.)</t>
  </si>
  <si>
    <t>Название паевого инвестиционного фонда</t>
  </si>
  <si>
    <t>Стоимость  (руб.)</t>
  </si>
  <si>
    <t>Кадастровый номер</t>
  </si>
  <si>
    <t>Адрес</t>
  </si>
  <si>
    <t>Вид объекта недвижимого имущества</t>
  </si>
  <si>
    <t>Площадь (кв.м.)</t>
  </si>
  <si>
    <t>Номер государственной регистрации правил доверительного управления паевым инвестиционным фондом</t>
  </si>
  <si>
    <t>Сумма денежных средств (руб.)</t>
  </si>
  <si>
    <t>Наименование брокера</t>
  </si>
  <si>
    <t>Наименование эмитента</t>
  </si>
  <si>
    <t>Сумма дебиторской задолженности (руб.)</t>
  </si>
  <si>
    <t>ISIN</t>
  </si>
  <si>
    <t>Наименование контрагента</t>
  </si>
  <si>
    <t>Количество  (шт.)</t>
  </si>
  <si>
    <t>Наименование дебиторской задолженности</t>
  </si>
  <si>
    <t>Итого рыночная стоимость активов (руб.)</t>
  </si>
  <si>
    <t>облигации федерального займа РФ 26221RMFS</t>
  </si>
  <si>
    <t>облигации федерального займа РФ 26225RMFS</t>
  </si>
  <si>
    <t>облигации федерального займа РФ 26226RMFS</t>
  </si>
  <si>
    <t>облигации федерального займа РФ 26227RMFS</t>
  </si>
  <si>
    <t>облигации федерального займа РФ 26228RMFS</t>
  </si>
  <si>
    <t>облигации федерального займа РФ 26229RMFS</t>
  </si>
  <si>
    <t>облигации федерального займа РФ 26230RMFS</t>
  </si>
  <si>
    <t>облигации федерального займа РФ 26232RMFS</t>
  </si>
  <si>
    <t>облигации федерального займа РФ 26233RMFS</t>
  </si>
  <si>
    <t>облигации федерального займа РФ 29006RMFS</t>
  </si>
  <si>
    <t>облигации федерального займа РФ 29007RMFS</t>
  </si>
  <si>
    <t>облигации федерального займа РФ 52002RMFS</t>
  </si>
  <si>
    <t>облигации федерального займа РФ 52003RMFS</t>
  </si>
  <si>
    <t>государственные ЦБ субъектов РФ RU35016MOO0</t>
  </si>
  <si>
    <t>государственные ЦБ субъектов РФ RU34012LIP0</t>
  </si>
  <si>
    <t>RU000A102H91</t>
  </si>
  <si>
    <t>RU000A100N12</t>
  </si>
  <si>
    <t>RU000A101XN7</t>
  </si>
  <si>
    <t>RU000A1025H2</t>
  </si>
  <si>
    <t>RU000A102G50</t>
  </si>
  <si>
    <t>RU000A0JT6B2</t>
  </si>
  <si>
    <t>RU000A0JS4Z7</t>
  </si>
  <si>
    <t>RU000A1013P1</t>
  </si>
  <si>
    <t>RU000A101QN1</t>
  </si>
  <si>
    <t>RU000A0ZYUW3</t>
  </si>
  <si>
    <t>RU000A0ZYXV9</t>
  </si>
  <si>
    <t>RU000A101137</t>
  </si>
  <si>
    <t>RU000A0JXPG2</t>
  </si>
  <si>
    <t>RU000A1003A4</t>
  </si>
  <si>
    <t>RU000A0JVA10</t>
  </si>
  <si>
    <t>RU000A0JVWJ6</t>
  </si>
  <si>
    <t>RU000A102598</t>
  </si>
  <si>
    <t>RU000A102G35</t>
  </si>
  <si>
    <t>RU000A100HU7</t>
  </si>
  <si>
    <t>RU000A0ZYZ26</t>
  </si>
  <si>
    <t>RU000A102069</t>
  </si>
  <si>
    <t>RU000A101ZH4</t>
  </si>
  <si>
    <t>RU000A1021G3</t>
  </si>
  <si>
    <t>RU000A102K39</t>
  </si>
  <si>
    <t>RU000A0JXZB2</t>
  </si>
  <si>
    <t>RU000A0ZZ4P9</t>
  </si>
  <si>
    <t>RU000A0ZZ9R4</t>
  </si>
  <si>
    <t>RU000A101M04</t>
  </si>
  <si>
    <t>RU000A0JWC82</t>
  </si>
  <si>
    <t>RU000A101R09</t>
  </si>
  <si>
    <t>RU000A0JXQK2</t>
  </si>
  <si>
    <t>RU000A0ZYT40</t>
  </si>
  <si>
    <t>RU000A0ZYVU5</t>
  </si>
  <si>
    <t>RU000A0JV1X3</t>
  </si>
  <si>
    <t>RU000A0JXFM1</t>
  </si>
  <si>
    <t>RU000A0ZYUB7</t>
  </si>
  <si>
    <t>RU000A0ZZYW2</t>
  </si>
  <si>
    <t>RU000A1007F4</t>
  </si>
  <si>
    <t>RU000A100A82</t>
  </si>
  <si>
    <t>RU000A100EG3</t>
  </si>
  <si>
    <t>RU000A100EF5</t>
  </si>
  <si>
    <t>RU000A1014N4</t>
  </si>
  <si>
    <t>RU000A101F94</t>
  </si>
  <si>
    <t>RU000A0JV4L2</t>
  </si>
  <si>
    <t>RU000A0JV4M0</t>
  </si>
  <si>
    <t>RU000A0ZYYE3</t>
  </si>
  <si>
    <t>RU000A101FG8</t>
  </si>
  <si>
    <t>RU000A101T64</t>
  </si>
  <si>
    <t>RU000A100DZ5</t>
  </si>
  <si>
    <t>RU000A101CQ4</t>
  </si>
  <si>
    <t>RU000A1029A9</t>
  </si>
  <si>
    <t>RU000A1014S3</t>
  </si>
  <si>
    <t>RU0007252813</t>
  </si>
  <si>
    <t>RU0007661625</t>
  </si>
  <si>
    <t>RU0007288411</t>
  </si>
  <si>
    <t>RU0009024277</t>
  </si>
  <si>
    <t>RU0007775219</t>
  </si>
  <si>
    <t>RU000A0DKVS5</t>
  </si>
  <si>
    <t>RU000A0J2Q06</t>
  </si>
  <si>
    <t>RU0009029540</t>
  </si>
  <si>
    <t>RU0009033591</t>
  </si>
  <si>
    <t>Министерство финансов Российской Федерации</t>
  </si>
  <si>
    <t>1037739085636</t>
  </si>
  <si>
    <t>Министерство экономики и финансов Московской области</t>
  </si>
  <si>
    <t>1025002870837</t>
  </si>
  <si>
    <t>Управление финансов Липецкой области</t>
  </si>
  <si>
    <t>1024840836217</t>
  </si>
  <si>
    <t>Акционерное общество "ДОМ.РФ"</t>
  </si>
  <si>
    <t>1027700262270</t>
  </si>
  <si>
    <t>Акционерное общество "Минерально-химическая компания "ЕвроХим"</t>
  </si>
  <si>
    <t>1027700002659</t>
  </si>
  <si>
    <t>акционерное общество "Почта России"</t>
  </si>
  <si>
    <t>1197746000000</t>
  </si>
  <si>
    <t>Акционерное общество "РН Банк"</t>
  </si>
  <si>
    <t>1025500003737</t>
  </si>
  <si>
    <t>Акционерное общество "Росагролизинг"</t>
  </si>
  <si>
    <t>1027700103210</t>
  </si>
  <si>
    <t>Акционерное общество "Российский Сельскохозяйственный банк"</t>
  </si>
  <si>
    <t>1027700342890</t>
  </si>
  <si>
    <t>Акционерное общество "Федеральная пассажирская компания"</t>
  </si>
  <si>
    <t>1097746772738</t>
  </si>
  <si>
    <t>Акционерное общество "Холдинговая компания "МЕТАЛЛОИНВЕСТ"</t>
  </si>
  <si>
    <t>1027700006289</t>
  </si>
  <si>
    <t>Акционерное общество Холдинговая компания "Новотранс"</t>
  </si>
  <si>
    <t>1064205128745</t>
  </si>
  <si>
    <t>Акционерное общество "Всероссийский банк развития регионов"</t>
  </si>
  <si>
    <t>1027739186914</t>
  </si>
  <si>
    <t>открытое акционерное общество "Российские железные дороги"</t>
  </si>
  <si>
    <t>1037739877295</t>
  </si>
  <si>
    <t>Общество с ограниченной ответственностью "Восточная Стивидорная Компания"</t>
  </si>
  <si>
    <t>1042501609039</t>
  </si>
  <si>
    <t>Общество с ограниченной ответственностью "Газпром капитал"</t>
  </si>
  <si>
    <t>1087746212388</t>
  </si>
  <si>
    <t>ООО "Группа Компаний "Сегежа"</t>
  </si>
  <si>
    <t>5137746232839</t>
  </si>
  <si>
    <t>Общество с ограниченной ответственностью "ЕвразХолдинг Финанс"</t>
  </si>
  <si>
    <t>1097746549515</t>
  </si>
  <si>
    <t>Общество с ограниченной ответственностью "ИКС 5 ФИНАНС"</t>
  </si>
  <si>
    <t>1067761792053</t>
  </si>
  <si>
    <t>Общество с ограниченной ответственностью "О'КЕЙ"</t>
  </si>
  <si>
    <t>1027810304950</t>
  </si>
  <si>
    <t>Общество с ограниченной ответственностью "РВК-Инвест"</t>
  </si>
  <si>
    <t>1057749239580</t>
  </si>
  <si>
    <t>Общество с ограниченной ответственностью "РЕСО-Лизинг"</t>
  </si>
  <si>
    <t>1037709061015</t>
  </si>
  <si>
    <t>Общество с ограниченной ответственностью "СУЭК-Финанс"</t>
  </si>
  <si>
    <t>1107746282687</t>
  </si>
  <si>
    <t>Публичное акционерное общество "Горно-металлургическая компания "Норильский никель"</t>
  </si>
  <si>
    <t>1028400000298</t>
  </si>
  <si>
    <t>акционерное общество "Государственная транспортная лизинговая компания"</t>
  </si>
  <si>
    <t>1027739407189</t>
  </si>
  <si>
    <t>Публичное акционерное общество "Газпром нефть"</t>
  </si>
  <si>
    <t>1025501701686</t>
  </si>
  <si>
    <t>Публичное акционерное общество "Группа ЛСР"</t>
  </si>
  <si>
    <t>5067847227300</t>
  </si>
  <si>
    <t>Публичное акционерное общество "Мобильные ТелеСистемы"</t>
  </si>
  <si>
    <t>1027700149124</t>
  </si>
  <si>
    <t>Публичное акционерное общество "Магнит"</t>
  </si>
  <si>
    <t>1032304945947</t>
  </si>
  <si>
    <t>Публичное акционерное общество "Нефтегазовая компания "Славнефть"</t>
  </si>
  <si>
    <t>1027739026270</t>
  </si>
  <si>
    <t>публичное акционерное общество "Нефтяная компания "Роснефть"</t>
  </si>
  <si>
    <t>1027700043502</t>
  </si>
  <si>
    <t>Публичное акционерное общество "Полюс"</t>
  </si>
  <si>
    <t>1068400002990</t>
  </si>
  <si>
    <t>Публичное акционерное общество "Ростелеком"</t>
  </si>
  <si>
    <t>1027700198767</t>
  </si>
  <si>
    <t>Публичное акционерное общество "Федеральная гидрогенерирующая компания - РусГидро"</t>
  </si>
  <si>
    <t>1042401810494</t>
  </si>
  <si>
    <t>Публичное акционерное общество "Северсталь"</t>
  </si>
  <si>
    <t>1023501236901</t>
  </si>
  <si>
    <t>Публичное акционерное общество "Совкомбанк"</t>
  </si>
  <si>
    <t>1144400000425</t>
  </si>
  <si>
    <t>Публичное акционерное общество "Татнефть" имени В.Д. Шашина</t>
  </si>
  <si>
    <t>1021601623702</t>
  </si>
  <si>
    <t>Публичное акционерное общество "Транснефть"</t>
  </si>
  <si>
    <t>1027700049486</t>
  </si>
  <si>
    <t>Публичное акционерное общество "Федеральная сетевая компания Единой энергетической системы"</t>
  </si>
  <si>
    <t>1024701893336</t>
  </si>
  <si>
    <t>Публичное акционерное общество "Акционерная нефтяная Компания "Башнефть"</t>
  </si>
  <si>
    <t>1020202555240</t>
  </si>
  <si>
    <t>1027700003891</t>
  </si>
  <si>
    <t>Публичное акционерное общество "Сбербанк России"</t>
  </si>
  <si>
    <t>1027700132195</t>
  </si>
  <si>
    <t>Акционерная компания "АЛРОСА" (публичное акционерное общество)</t>
  </si>
  <si>
    <t>1021400967092</t>
  </si>
  <si>
    <t>Публичное акционерное общество "Газпром"</t>
  </si>
  <si>
    <t>1027700070518</t>
  </si>
  <si>
    <t>Публичное акционерное общество "Нефтяная компания "ЛУКОЙЛ"</t>
  </si>
  <si>
    <t>1027700035769</t>
  </si>
  <si>
    <t>1026303117642</t>
  </si>
  <si>
    <t>государственная корпорация развития "ВЭБ.РФ"</t>
  </si>
  <si>
    <t>1077711000102</t>
  </si>
  <si>
    <t>Государственная компания "Российские автомобильные дороги"</t>
  </si>
  <si>
    <t>1097799013652</t>
  </si>
  <si>
    <t>Федеральное государственное унитарное предприятие "Росморпорт"</t>
  </si>
  <si>
    <t>1037702023831</t>
  </si>
  <si>
    <t>итого:</t>
  </si>
  <si>
    <t>Российский рубль</t>
  </si>
  <si>
    <t>Газпромбанк (Акционерное общество)</t>
  </si>
  <si>
    <t>Филиал “Газпромбанк” (Акционерное общество) в г. Казани</t>
  </si>
  <si>
    <t>Небанковская кредитная организация-центральный контрагент «Национальный Клиринговый Центр» (Акционерное общество)</t>
  </si>
  <si>
    <t>облигации АО "ДОМ.РФ" 4B02-05-00739-A-001P</t>
  </si>
  <si>
    <t>облигации АО "МХК "ЕвроХим" 4B02-08-31153-H-001P</t>
  </si>
  <si>
    <t>облигации АО "Почта России" 4B02-03-00005-T-001P</t>
  </si>
  <si>
    <t>облигации АО "Почта России" 4B02-06-00005-T-001P</t>
  </si>
  <si>
    <t>облигации АО "Почта России" 4B02-10-16643-A-001P</t>
  </si>
  <si>
    <t>облигации АО "Росагролизинг" 4-01-05886-A-001P</t>
  </si>
  <si>
    <t>облигации АО "Россельхозбанк" 4B020903349B</t>
  </si>
  <si>
    <t>облигации АО ХК "Новотранс" 4B02-01-12414-F-001P</t>
  </si>
  <si>
    <t>облигации Банк "ВБРР" (АО) 4B02-05-03287-B-001P</t>
  </si>
  <si>
    <t>облигации ОАО "РЖД" 4-23-65045-D</t>
  </si>
  <si>
    <t>облигации ОАО "РЖД" 4B02-04-65045-D-001P</t>
  </si>
  <si>
    <t>облигации ОАО "РЖД" 4B02-05-65045-D-001P</t>
  </si>
  <si>
    <t>облигации ОАО "РЖД" 4B02-06-65045-D-001P</t>
  </si>
  <si>
    <t>облигации ОАО "РЖД" 4B02-07-65045-D</t>
  </si>
  <si>
    <t>облигации ОАО "РЖД" 4B02-07-65045-D-001P</t>
  </si>
  <si>
    <t>облигации ОАО "РЖД" 4B02-20-65045-D-001P</t>
  </si>
  <si>
    <t>облигации ООО "ВСК" 4B02-01-36527-R-001P</t>
  </si>
  <si>
    <t>облигации ООО "ГАЗПРОМ КАПИТАЛ" 4B02-02-36400-R</t>
  </si>
  <si>
    <t>облигации ООО "ГАЗПРОМ КАПИТАЛ" 4B02-04-36400-R-001P</t>
  </si>
  <si>
    <t>облигации ООО "ЕвразХолдинг Финанс" 4B02-01-36383-R-002P</t>
  </si>
  <si>
    <t>облигации ООО "О'КЕЙ" 4B02-02-36415-R-001P</t>
  </si>
  <si>
    <t>облигации ООО "РВК-Инвест" 4B02-01-00540-R-001P</t>
  </si>
  <si>
    <t>облигации ООО "РЕСО-Лизинг" 4B02-08-36419-R-001P</t>
  </si>
  <si>
    <t>облигации ООО "СУЭК-Финанс" 4B02-05-36393-R-001P</t>
  </si>
  <si>
    <t>облигации ПАО "ГМК "Норильский никель" 4B02-01-40155-F-001P</t>
  </si>
  <si>
    <t>облигации ПАО "ГТЛК" 4B02-03-32432-H-001P</t>
  </si>
  <si>
    <t>облигации ПАО "ГТЛК" 4B02-04-32432-H</t>
  </si>
  <si>
    <t>облигации ПАО "ГТЛК" 4B02-04-32432-H-001P</t>
  </si>
  <si>
    <t>облигации ПАО "ГТЛК" 4B02-06-32432-H</t>
  </si>
  <si>
    <t>облигации ПАО "ГТЛК" 4B02-08-32432-H</t>
  </si>
  <si>
    <t>облигации ПАО "ГТЛК" 4B02-13-32432-H-001P</t>
  </si>
  <si>
    <t>облигации ПАО "Газпром нефть" 4B02-01-00146-A-003P</t>
  </si>
  <si>
    <t>облигации ПАО "Газпром нефть" 4B02-06-00146-A-001P</t>
  </si>
  <si>
    <t>облигации ПАО "МТС" 4B02-06-04715-A-001P</t>
  </si>
  <si>
    <t>облигации ПАО "МТС" 4B02-10-04715-A-001P</t>
  </si>
  <si>
    <t>облигации ПАО "НГК "Славнефть" 4B02-01-00221-A-001P</t>
  </si>
  <si>
    <t>облигации ПАО "НК "Роснефть" 4B02-03-00122-A</t>
  </si>
  <si>
    <t>облигации ПАО "НК "Роснефть" 4B02-04-00122-A-001P</t>
  </si>
  <si>
    <t>облигации ПАО "НК "Роснефть" 4B02-04-00122-A-002P</t>
  </si>
  <si>
    <t>облигации ПАО "НК "Роснефть" 4B02-05-00122-A-002P</t>
  </si>
  <si>
    <t>облигации ПАО "НК "Роснефть" 4B02-09-00122-A</t>
  </si>
  <si>
    <t>облигации ПАО "РОСТЕЛЕКОМ" 4B02-01-00124-A-001P</t>
  </si>
  <si>
    <t>облигации ПАО "РОСТЕЛЕКОМ" 4B02-02-00124-A-001P</t>
  </si>
  <si>
    <t>облигации ПАО "РОСТЕЛЕКОМ" 4B02-03-00124-A-002P</t>
  </si>
  <si>
    <t>облигации ПАО "РОСТЕЛЕКОМ" 4B02-04-00124-A-001P</t>
  </si>
  <si>
    <t>облигации ПАО "Северсталь" 4B02-06-00143-A</t>
  </si>
  <si>
    <t>облигации ПАО "Совкомбанк" 4B020100963B001P</t>
  </si>
  <si>
    <t>облигации ПАО АФК "Система" 4B02-11-01669-A-001P</t>
  </si>
  <si>
    <t>облигации ПАО АФК "Система" 4B02-12-01669-A-001P</t>
  </si>
  <si>
    <t>облигации ПАО АФК "Система" 4B02-14-01669-A-001P</t>
  </si>
  <si>
    <t>акции обыкновенные АК "АЛРОСА" (ПАО) 1-03-40046-N</t>
  </si>
  <si>
    <t>акции обыкновенные ПАО "ГМК "Норильский никель" 1-01-40155-F</t>
  </si>
  <si>
    <t>акции обыкновенные ПАО "Газпром" 1-02-00028-A</t>
  </si>
  <si>
    <t>акции обыкновенные ПАО "ЛУКОЙЛ" 1-01-00077-A</t>
  </si>
  <si>
    <t>акции обыкновенные ПАО "МТС" 1-01-04715-A</t>
  </si>
  <si>
    <t>акции обыкновенные ПАО "НК "Роснефть" 1-02-00122-A</t>
  </si>
  <si>
    <t>акции обыкновенные ПАО "НОВАТЭК" 1-02-00268-E</t>
  </si>
  <si>
    <t>акции привилегированные ПАО "Сургутнефтегаз" 2-01-00155-A</t>
  </si>
  <si>
    <t>акции обыкновенные ПАО "Татнефть" им. В.Д. Шашина 1-03-00161-A</t>
  </si>
  <si>
    <t>акции обыкновенные ПАО Московская Биржа 1-05-08443-H</t>
  </si>
  <si>
    <t>акции обыкновенные ПАО Сбербанк 10301481B</t>
  </si>
  <si>
    <t>государственные ЦБ субъектов РФ RU35003GSP0</t>
  </si>
  <si>
    <t>государственные ЦБ субъектов РФ RU35009RSY0</t>
  </si>
  <si>
    <t>государственные ЦБ субъектов РФ RU35003SVS0</t>
  </si>
  <si>
    <t>облигации АО "ДОМ.РФ" 4-30-00739-A</t>
  </si>
  <si>
    <t>облигации ОАО "РЖД" 4-19-65045-D</t>
  </si>
  <si>
    <t>облигации ООО "ГАЗПРОМ КАПИТАЛ" 4B02-01-36400-R</t>
  </si>
  <si>
    <t>облигации ООО "ГАЗПРОМ КАПИТАЛ" 4B02-03-36400-R-001P</t>
  </si>
  <si>
    <t>облигации ООО "ГАЗПРОМ КАПИТАЛ" 4B02-04-36400-R</t>
  </si>
  <si>
    <t>облигации ПАО "БЕЛУГА ГРУПП" 4B02-01-55052-E-002P</t>
  </si>
  <si>
    <t>облигации ПАО "Россети" 4B02-02-55385-E-001P</t>
  </si>
  <si>
    <t>RU000A102A15</t>
  </si>
  <si>
    <t>RU000A0JXR43</t>
  </si>
  <si>
    <t>RU000A0JWZ77</t>
  </si>
  <si>
    <t>RU000A0JX0Z8</t>
  </si>
  <si>
    <t>RU000A0JUKX4</t>
  </si>
  <si>
    <t>RU000A0JQ7Z2</t>
  </si>
  <si>
    <t>RU000A0ZYUV5</t>
  </si>
  <si>
    <t>RU000A101QM3</t>
  </si>
  <si>
    <t>RU000A0ZYV04</t>
  </si>
  <si>
    <t>RU000A1015E0</t>
  </si>
  <si>
    <t>RU000A101MG4</t>
  </si>
  <si>
    <t>RU0009029524</t>
  </si>
  <si>
    <t>RU000A0JR4A1</t>
  </si>
  <si>
    <t>Комитет финансов Санкт-Петербурга</t>
  </si>
  <si>
    <t>1027810256352</t>
  </si>
  <si>
    <t>Министерство финансов Республики Саха (Якутия)</t>
  </si>
  <si>
    <t>1031402066079</t>
  </si>
  <si>
    <t>Министерство финансов Свердловской области</t>
  </si>
  <si>
    <t>1026605256589</t>
  </si>
  <si>
    <t>Публичное акционерное общество "Белуга Групп"</t>
  </si>
  <si>
    <t>1047796969450</t>
  </si>
  <si>
    <t>Публичное акционерное общество "Российские сети"</t>
  </si>
  <si>
    <t>1087760000019</t>
  </si>
  <si>
    <t>Публичное акционерное общество "Сургутнефтегаз"</t>
  </si>
  <si>
    <t>1028600584540</t>
  </si>
  <si>
    <t>Публичное акционерное общество "Московская Биржа ММВБ-РТС"</t>
  </si>
  <si>
    <t>1027739387411</t>
  </si>
  <si>
    <t>Акционерный коммерческий банк "АК БАРС" (публичное акционерное общество)</t>
  </si>
  <si>
    <t>Общество с ограниченной ответственностью "АЛОР +"</t>
  </si>
  <si>
    <t>Общество с ограниченной ответственностью «Брокерская компания "​РЕГИОН"</t>
  </si>
  <si>
    <t>облигации  ВЭБ.РФ 4-24-00004-T</t>
  </si>
  <si>
    <t>облигации ВЭБ.РФ 4-26-00004-T</t>
  </si>
  <si>
    <t>облигации ВЭБ.РФ 4B02-227-00004-T-001P</t>
  </si>
  <si>
    <t>облигации Государственная компания "Автодор" 4B02-01-00011-T-003P</t>
  </si>
  <si>
    <t>облигации ФГУП "РОСМОРПОРТ" 4B02-01-00008-T-001P</t>
  </si>
  <si>
    <t>Доля от общей стоимости средств пенсионных резервов фонда, %</t>
  </si>
  <si>
    <t>1. Облигации</t>
  </si>
  <si>
    <t>2. Акции российских акционерных обществ</t>
  </si>
  <si>
    <t>3. Депозиты в кредитных организациях</t>
  </si>
  <si>
    <t xml:space="preserve"> 4. Инвестиционные паи паевых инвестиционных фондов, выданные в соответствии с законодательством Российской Федерации</t>
  </si>
  <si>
    <t>5. Объекты недвижимого имущества</t>
  </si>
  <si>
    <t>6. Денежные средства на счетах</t>
  </si>
  <si>
    <t>7. Денежные средства на специальных брокерских счетах</t>
  </si>
  <si>
    <t>8. Дебиторская задолженность по процентному (купонному) доходу по облигациям</t>
  </si>
  <si>
    <t>9. Дебиторская задолженность по сделкам РЕПО</t>
  </si>
  <si>
    <t>10. Прочая дебиторская задолженность</t>
  </si>
  <si>
    <t>Номер банковского счета</t>
  </si>
  <si>
    <t>40701810700000001615</t>
  </si>
  <si>
    <t>40701810400001434785</t>
  </si>
  <si>
    <t>40701810100001514785</t>
  </si>
  <si>
    <t>40701810200001524785</t>
  </si>
  <si>
    <t>Управляющая компания</t>
  </si>
  <si>
    <t>Акционерное общество "РЕГИОН Эссет Менеджмент"</t>
  </si>
  <si>
    <t>Договор доверительного управления</t>
  </si>
  <si>
    <t>НПФ-16ПН от 07.08.2019</t>
  </si>
  <si>
    <t>010216-2/DU/PN от 01.02.2016</t>
  </si>
  <si>
    <t>260516-1/DU/PN от 26.05.2016</t>
  </si>
  <si>
    <t>260516-2/DU/PN от 26.05.2016</t>
  </si>
  <si>
    <t>3-НПФ от 15.04.2005</t>
  </si>
  <si>
    <t>32-НПФ/ДУ/РОПС от 22.12.2017</t>
  </si>
  <si>
    <t>40701810600000000949</t>
  </si>
  <si>
    <t>40701810900000184785</t>
  </si>
  <si>
    <t>40701810800028000086</t>
  </si>
  <si>
    <t>40701810300020100688</t>
  </si>
  <si>
    <t>40701810400020000086</t>
  </si>
  <si>
    <t>ТКБ Инвестмент партнерс (Акционерное общество)</t>
  </si>
  <si>
    <t>ДУ/17-2 от 23.05.2017</t>
  </si>
  <si>
    <t>240903-1/DU/RAM от 24.09.2003</t>
  </si>
  <si>
    <t>5/06-НПФ от 29.09.2006</t>
  </si>
  <si>
    <t>RU000A101QE0</t>
  </si>
  <si>
    <t>облигации федерального займа РФ 26234RMFS</t>
  </si>
  <si>
    <t>"Акционерная финансовая корпорация "Система", Публичное акционерное общество</t>
  </si>
  <si>
    <t>RU000A0JV219</t>
  </si>
  <si>
    <t>RU000A0JVWB3</t>
  </si>
  <si>
    <t>RU000A0ZYWY5</t>
  </si>
  <si>
    <t>RU000A0JWTN2</t>
  </si>
  <si>
    <t>RU000A100SZ3</t>
  </si>
  <si>
    <t>RU000A0JXS59</t>
  </si>
  <si>
    <t>RU000A101LX1</t>
  </si>
  <si>
    <t>RU000A0JXPN8</t>
  </si>
  <si>
    <t>RU000A0JWST1</t>
  </si>
  <si>
    <t>RU000A100P85</t>
  </si>
  <si>
    <t>RU000A0JQRD9</t>
  </si>
  <si>
    <t>RU000A1008W7</t>
  </si>
  <si>
    <t>RU000A101LJ0</t>
  </si>
  <si>
    <t>RU000A100VQ6</t>
  </si>
  <si>
    <t>RU000A0JXE06</t>
  </si>
  <si>
    <t>RU000A0ZYU05</t>
  </si>
  <si>
    <t>RU000A0ZYJ91</t>
  </si>
  <si>
    <t>RU000A1009Z8</t>
  </si>
  <si>
    <t>RU000A101012</t>
  </si>
  <si>
    <t>RU000A1004W6</t>
  </si>
  <si>
    <t>RU000A0ZZES2</t>
  </si>
  <si>
    <t>RU000A100XC2</t>
  </si>
  <si>
    <t>RU000A102QP4</t>
  </si>
  <si>
    <t>RU000A102RT4</t>
  </si>
  <si>
    <t>облигации ПАО "Полюс" 4B02-01-55192-E-001P</t>
  </si>
  <si>
    <t>облигации ОАО "РЖД" 4B02-21-65045-D-001P</t>
  </si>
  <si>
    <t>облигации ПАО "Газпром" 4B02-22-00028-A</t>
  </si>
  <si>
    <t>государственные облигации Санкт-Петербурга RU35003GSP0</t>
  </si>
  <si>
    <t>Публичное акционерное общество "Промсвязьбанк"</t>
  </si>
  <si>
    <t>облигации Промсвязьбанк 4B02-04-03251-B-003P</t>
  </si>
  <si>
    <t>1027739019142</t>
  </si>
  <si>
    <t>RU000A0ZYDD9</t>
  </si>
  <si>
    <t>RU000A101EF3</t>
  </si>
  <si>
    <t>облигации ПАО "Транснефть" 4B02-08-00206-A-001P</t>
  </si>
  <si>
    <t>облигации АО "ХК "МЕТАЛЛОИНВЕСТ" 4B02-04-25642-H</t>
  </si>
  <si>
    <t>облигации ВЭБ.РФ 4-23-00004-T</t>
  </si>
  <si>
    <t>RU000A0JT403</t>
  </si>
  <si>
    <t>RU0009046452</t>
  </si>
  <si>
    <t>RU0009046510</t>
  </si>
  <si>
    <t>Публичное акционерное общество "Новолипецкий металлургический комбинат"</t>
  </si>
  <si>
    <t>акции обыкновенные ПАО "НЛМК" 1-01-00102-A</t>
  </si>
  <si>
    <t>акции обыкновенные ПАО "Северсталь" 1-02-00143-A</t>
  </si>
  <si>
    <t>1024800823123</t>
  </si>
  <si>
    <t>RU000A0JWM07</t>
  </si>
  <si>
    <t>RU000A0ZYUA9</t>
  </si>
  <si>
    <t>RU000A1030S9</t>
  </si>
  <si>
    <t>облигации федерального займа РФ 26219RMFS</t>
  </si>
  <si>
    <t>облигации федерального займа РФ 26224RMFS</t>
  </si>
  <si>
    <t>Правительство Москвы</t>
  </si>
  <si>
    <t>государственные ЦБ субъектов РФ RU25072MOS0</t>
  </si>
  <si>
    <t>1037739031549</t>
  </si>
  <si>
    <t>RU000A0JTU85</t>
  </si>
  <si>
    <t>RU000A101CK7</t>
  </si>
  <si>
    <t>RU000A1030Y7</t>
  </si>
  <si>
    <t>облигации ОАО "РЖД" 4-28-65045-D</t>
  </si>
  <si>
    <t>облигации федерального займа РФ 24021RMFS</t>
  </si>
  <si>
    <t>облигации АО "РН Банк" 4B02-08-00170-B-001P</t>
  </si>
  <si>
    <t>RU000A1012B3</t>
  </si>
  <si>
    <t>облигации АО "ФПК" 4B02-07-55465-E-001P</t>
  </si>
  <si>
    <t>RU0009084396</t>
  </si>
  <si>
    <t>Публичное акционерное общество "Магнитогорский металлургический комбинат"</t>
  </si>
  <si>
    <t>акции обыкновенные ПАО "ММК" 1-03-00078-A</t>
  </si>
  <si>
    <t>облигации ПАО "Магнит" 4B02-04-60525-P-002P</t>
  </si>
  <si>
    <t>RU000A1036H9</t>
  </si>
  <si>
    <t>облигации Промсвязьбанк 4B02-05-03251-B-003P</t>
  </si>
  <si>
    <t>RU000A1038F9</t>
  </si>
  <si>
    <t>RU000A103DS4</t>
  </si>
  <si>
    <t>RU000A103FP5</t>
  </si>
  <si>
    <t>МОСКОВСКИЙ КРЕДИТНЫЙ БАНК (публичное акционерное общество)</t>
  </si>
  <si>
    <t>облигации ПАО "МКБ" 4B02-26-01978-B-001P</t>
  </si>
  <si>
    <t>1027739555282</t>
  </si>
  <si>
    <t>Публичное акционерное общество "СИБУР Холдинг"</t>
  </si>
  <si>
    <t>облигации ПАО "СИБУР Холдинг" 4B02-03-65134-D</t>
  </si>
  <si>
    <t>1057747421247</t>
  </si>
  <si>
    <t>RU000A103DN5</t>
  </si>
  <si>
    <t>Министерство финансов Республики Башкортостан</t>
  </si>
  <si>
    <t>1030203917622</t>
  </si>
  <si>
    <t>государственные ЦБ субъектов РФ RU34012BAS0</t>
  </si>
  <si>
    <t>облигации АО "Россельхозбанк" 4B02-07-03349-B-002P</t>
  </si>
  <si>
    <t>RU000A103GX7</t>
  </si>
  <si>
    <t>облигации ООО "ИКС 5 ФИНАНС" 4B02-01-36241-R-002P</t>
  </si>
  <si>
    <t>RU000A103N76</t>
  </si>
  <si>
    <t>облигации Промсвязьбанк 4B02-07-03251-B-003P</t>
  </si>
  <si>
    <t>RU000A103PE8</t>
  </si>
  <si>
    <t>облигации федерального займа РФ 26239RMFS</t>
  </si>
  <si>
    <t>облигации федерального займа РФ 26237RMFS</t>
  </si>
  <si>
    <t>RU000A103901</t>
  </si>
  <si>
    <t>RU000A1038Z7</t>
  </si>
  <si>
    <t>RU000A103N84</t>
  </si>
  <si>
    <t>RU000A103QK3</t>
  </si>
  <si>
    <t>облигации АО "Россельхозбанк" 4B02-04-03349-B-002P</t>
  </si>
  <si>
    <t>Общество с ограниченной ответственностью "Мэйл.Ру Финанс"</t>
  </si>
  <si>
    <t>облигации  ООО "Мэйл.Ру Финанс" 4B02-01-00566-R-001P</t>
  </si>
  <si>
    <t>1187746811141</t>
  </si>
  <si>
    <t>RU000A1041B2</t>
  </si>
  <si>
    <t>облигации ООО "ГК "Сегежа" 4B02-01-87154-H-002P</t>
  </si>
  <si>
    <t>RU000A0JNAA8</t>
  </si>
  <si>
    <t>акции обыкновенные ПАО "Полюс" 1-01-55192-E</t>
  </si>
  <si>
    <t>RU000A0ZYU88</t>
  </si>
  <si>
    <t>Публичное акционерное общество "РОССЕТИ Московский регион"</t>
  </si>
  <si>
    <t>RU000A101UQ6</t>
  </si>
  <si>
    <t>облигации ООО "ИКС 5 ФИНАНС" 4B02-12-36241-R-001P</t>
  </si>
  <si>
    <t>облигации федерального займа РФ 26223RMFS</t>
  </si>
  <si>
    <t>облигации федерального займа РФ 26207RMFS</t>
  </si>
  <si>
    <t>RU000A0JS3W6</t>
  </si>
  <si>
    <t>RU000A103MX5</t>
  </si>
  <si>
    <t>облигации федерального займа РФ 52004RMFS</t>
  </si>
  <si>
    <t>облигации ПАО "МТС" 4B02-20-04715-A-001P</t>
  </si>
  <si>
    <t>RU000A104SU6</t>
  </si>
  <si>
    <t>облигации ООО "ГК "Сегежа" 4B02-04-87154-H-002P</t>
  </si>
  <si>
    <t>RU000A104UA4</t>
  </si>
  <si>
    <t>облигации ПАО "РОСТЕЛЕКОМ" 4B02-08-00124-A-002P</t>
  </si>
  <si>
    <t>RU000A104VS4</t>
  </si>
  <si>
    <t>облигации АО "Почта России" 4B02-01-16643-A-002P</t>
  </si>
  <si>
    <t>RU000A104V75</t>
  </si>
  <si>
    <t>облигации ПАО "Группа ЛСР" 4B02-06-55234-E-001P</t>
  </si>
  <si>
    <t>облигации ПАО "Группа ЛСР" 4B02-05-55234-E-001P</t>
  </si>
  <si>
    <t>облигации ПАО "Группа ЛСР" 4B02-04-55234-E-001P</t>
  </si>
  <si>
    <t>RU000A102T63</t>
  </si>
  <si>
    <t>RU000A100ZL8</t>
  </si>
  <si>
    <t>RU000A100WA8</t>
  </si>
  <si>
    <t>облигации ПАО АНК "Башнефть" 4B02-08-00013-A</t>
  </si>
  <si>
    <t>RU000A0JWGD0</t>
  </si>
  <si>
    <t>облигации  ВЭБ.РФ 4B02-227-00004-T-001P</t>
  </si>
  <si>
    <t>облигации Государственная компания "Автодор" 4B02-02-00011-T-003P</t>
  </si>
  <si>
    <t>RU000A104XR2</t>
  </si>
  <si>
    <t>облигации ПАО "СИБУР Холдинг" 4B02-01-65134-D-001P</t>
  </si>
  <si>
    <t>RU000A104XW2</t>
  </si>
  <si>
    <t>облигации  ВЭБ.РФ 4B02-02-00004-T-002P</t>
  </si>
  <si>
    <t>RU000A104Z48</t>
  </si>
  <si>
    <t>Акционерное общество "ААА Управление Капиталом"</t>
  </si>
  <si>
    <t>RU000A105559</t>
  </si>
  <si>
    <t>облигации ПАО "ФСК ЕЭС" 4B02-06-65018-D-001P</t>
  </si>
  <si>
    <t>RU000A1052E3</t>
  </si>
  <si>
    <t>облигации АО "ДОМ.РФ" 4B02-11-00739-A-001P</t>
  </si>
  <si>
    <t>RU000A104JQ3</t>
  </si>
  <si>
    <t>облигации ПАО "ГК "САМОЛЕТ" 4B02-11-16493-A-001P</t>
  </si>
  <si>
    <t>публичное акционерное общество "ГРУППА КОМПАНИЙ "САМОЛЕТ"</t>
  </si>
  <si>
    <t>1187746590283</t>
  </si>
  <si>
    <t>RU000A0JXN05</t>
  </si>
  <si>
    <t>облигации ОАО "РЖД" 4B02-01-65045-D-001P</t>
  </si>
  <si>
    <t>RU000A1055Q0</t>
  </si>
  <si>
    <t>облигации АО "ДОМ.РФ" 4B02-12-00739-A-001P</t>
  </si>
  <si>
    <t>40701810200000003375</t>
  </si>
  <si>
    <t>RU000A105A61</t>
  </si>
  <si>
    <t>облигации ПАО "ГМК "Норильский никель" 4B02-02-40155-F-001P</t>
  </si>
  <si>
    <t>40701810500000003376</t>
  </si>
  <si>
    <t>40701810700000003370</t>
  </si>
  <si>
    <t>40701810300000003369</t>
  </si>
  <si>
    <t>оплата комиссий по сделкам Т+ (продажа акций ПАО Новатэк 1-02-00268-E)</t>
  </si>
  <si>
    <t>оплата комиссий по сделкам Т+ (продажа акций ПАО ГМК Норильский никель 1-01-40155-F)</t>
  </si>
  <si>
    <t>облигации  ПАО "ГМК "Норильский никель"  4B02-02-40155-F-001P</t>
  </si>
  <si>
    <t>облигации ПАО Сбербанк 4B02-500-01481-B-001P</t>
  </si>
  <si>
    <t>RU000A103WV8</t>
  </si>
  <si>
    <t>RU000A105GE2</t>
  </si>
  <si>
    <t>RU000A1056S4</t>
  </si>
  <si>
    <t>облигации ПАО "РОССЕТИ" 4B02-05-65018-D-001P</t>
  </si>
  <si>
    <t>облигации ПАО "РОССЕТИ" 4B02-05-65018-D</t>
  </si>
  <si>
    <t>RU000A105HJ9</t>
  </si>
  <si>
    <t>облигации ПАО "Альфа-Банк" 4B02-18-01326-B-002P</t>
  </si>
  <si>
    <t>1027700067328</t>
  </si>
  <si>
    <t>Акционерное общество "Альфа-Банк"</t>
  </si>
  <si>
    <t>государственные ЦБ субъектов РФ RU34013MOO0</t>
  </si>
  <si>
    <t>облигации ООО "ИКС 5 ФИНАНС" 4B02-02-36241-R-002P</t>
  </si>
  <si>
    <t>RU000A105JP2</t>
  </si>
  <si>
    <t>RU000A105JU2</t>
  </si>
  <si>
    <t>облигации  ВЭБ.РФ 4B02-439-00004-T-001P</t>
  </si>
  <si>
    <t>RU000A105KP0</t>
  </si>
  <si>
    <t>облигации ПАО "Газпром нефть" 4B02-05-00146-A-003P</t>
  </si>
  <si>
    <t>облигации ПАО "РусГидро" 4B02-08-55038-E-001P</t>
  </si>
  <si>
    <t>RU000A105MW2</t>
  </si>
  <si>
    <t>облигации ПАО "РОССЕТИ" 4B02-07-65018-D-001P</t>
  </si>
  <si>
    <t>RU000A105PH6</t>
  </si>
  <si>
    <t>RU000A101988</t>
  </si>
  <si>
    <t>облигации ПАО "РОССЕТИ Московский регион" 4B02-07-65018-D-001P</t>
  </si>
  <si>
    <t>RU000A105SF4</t>
  </si>
  <si>
    <t>облигации АО "ДОМ.РФ" 4B02-14-00739-A-001P</t>
  </si>
  <si>
    <t>частичное погашение номинала облигации ПАО АНК "Башнефть" 4-06-00013-A</t>
  </si>
  <si>
    <t>частичное погашение номинала облигации ПАО АНК "Башнефть" 4-08-00013-A</t>
  </si>
  <si>
    <t xml:space="preserve">начисленный процентный доход по подтверждению №11 от 30.01.2023 к Генеральному соглашению №М61-4785/2016 от 15.02.2016 о порядке поддержания МНО на счетах </t>
  </si>
  <si>
    <t xml:space="preserve">начисленный процентный доход по подтверждению №7 от 30.01.2023 к Генеральному соглашению №М22-4785/2015 от 12.05.2015 о порядке поддержания МНО на счетах </t>
  </si>
  <si>
    <t>RU000A105VU7</t>
  </si>
  <si>
    <t>облигации АО "Эталон-Финанс" 4B02-01-55338-H-002P</t>
  </si>
  <si>
    <t>Акционерное общество "Эталон-Финанс"</t>
  </si>
  <si>
    <t>1047796714646</t>
  </si>
  <si>
    <t>облигации  ВЭБ.РФ 4B02-451-00004-T-001P</t>
  </si>
  <si>
    <t>RU000A105UB9</t>
  </si>
  <si>
    <t>облигации ПАО "РОСТЕЛЕКОМ" 4B02-10-00124-A-002P</t>
  </si>
  <si>
    <t>RU000A105UU9</t>
  </si>
  <si>
    <t>облигации ПАО "РусГидро" 4B02-09-55038-E-001P</t>
  </si>
  <si>
    <t>RU000A105SL2</t>
  </si>
  <si>
    <t>облигации ПАО "Полюс" 4B02-03-55192-E-001P</t>
  </si>
  <si>
    <t>RU000A105VC5</t>
  </si>
  <si>
    <t>облигации обыкновенные ПАО "Полюс" 4B02-03-55192-E-001P</t>
  </si>
  <si>
    <t>Публичное акционерное общество "НОВАТЭК"</t>
  </si>
  <si>
    <t>Публичное акционерное общество "Нефтяная компания "Роснефть"</t>
  </si>
  <si>
    <t>RU000A100YQ0</t>
  </si>
  <si>
    <t>облигации ПАО "НК "Роснефть" 4B02-09-00122-A-002P</t>
  </si>
  <si>
    <t>RU000A105ZP8</t>
  </si>
  <si>
    <t>облигации ПАО "МТС" 4B02-24-04715-A-001P</t>
  </si>
  <si>
    <t>RU000A106268</t>
  </si>
  <si>
    <t>облигации ПАО "Альфа-Банк" 4B02-22-01326-B-002P</t>
  </si>
  <si>
    <t>RU000A106516</t>
  </si>
  <si>
    <t>облигации ПАО "ФосАгро" 4B02-01-06556-A-001P</t>
  </si>
  <si>
    <t>Публичное акционерное общество "ФосАгро"</t>
  </si>
  <si>
    <t>1027700190572</t>
  </si>
  <si>
    <t>40701810900000003374</t>
  </si>
  <si>
    <t>RU000A1065S5</t>
  </si>
  <si>
    <t>облигации ПАО "Мегафон" 4B02-03-00822-J-002P</t>
  </si>
  <si>
    <t>Публичное акционерное общество "Мегафон"</t>
  </si>
  <si>
    <t>1027809169585</t>
  </si>
  <si>
    <t>облигации ПАО "ГМК "Норильский никель" 4B02-09-40155-F</t>
  </si>
  <si>
    <t>RU000A1069N8</t>
  </si>
  <si>
    <t>облигации ПАО Сбербанк 4B02-02-01481-B-002P</t>
  </si>
  <si>
    <t>RU000A1069P3</t>
  </si>
  <si>
    <t>ПАО "РОССЕТИ"</t>
  </si>
  <si>
    <t>ПАО "Магнит"</t>
  </si>
  <si>
    <t>АО "Росагролизинг"</t>
  </si>
  <si>
    <t>частичное погашение номинала облигации АО ХК "Новотранс" 4B02-01-12414-F-001P</t>
  </si>
  <si>
    <t>RU000A106938</t>
  </si>
  <si>
    <t>облигации ПАО "НОВАТЭК" 4B02-01-00268-E-001P</t>
  </si>
  <si>
    <t>облигации  ПАО "ГМК "Норильский никель"  4B02-09-40155-F</t>
  </si>
  <si>
    <t>Правительство ЯНАО</t>
  </si>
  <si>
    <t>1028900508735</t>
  </si>
  <si>
    <t>облигации федерального займа РФ 26242RMFS</t>
  </si>
  <si>
    <t>RU000A105RV3</t>
  </si>
  <si>
    <t>RU000A100YF3</t>
  </si>
  <si>
    <t>облигации АО ХК "Металлоинвест" 4B02-03-25642-H</t>
  </si>
  <si>
    <t>Акционерное общество «Холдинговая компания «МЕТАЛЛОИНВЕСТ»</t>
  </si>
  <si>
    <t>RU000A0ZYU21</t>
  </si>
  <si>
    <t>облигации ПАО "Альфа-Банк" 4B024001326B</t>
  </si>
  <si>
    <t>ПАО "Группа ЛСР"</t>
  </si>
  <si>
    <t>RU000A106KV6</t>
  </si>
  <si>
    <t>облигации ПАО "Альфа-Банк" 4B02-24-01326-B-002P</t>
  </si>
  <si>
    <t>RU000A106K27</t>
  </si>
  <si>
    <t>Акционерное общество "Группа компаний "МЕДСИ"</t>
  </si>
  <si>
    <t>облигации АО "Группа компаний "МЕДСИ" 4B02-03-62024-H-001P</t>
  </si>
  <si>
    <t>5067746338732</t>
  </si>
  <si>
    <t>RU000A106GD2</t>
  </si>
  <si>
    <t>облигации ПАО "РусГидро" 4B02-11-55038-E-001P</t>
  </si>
  <si>
    <t>облигации ООО "Газпром капитал" 4B02-07-36400-R-001P</t>
  </si>
  <si>
    <t>RU000A0JXFS8</t>
  </si>
  <si>
    <t>облигации ООО "Газпром капитал" 4B02-05-36400-R</t>
  </si>
  <si>
    <t>начисление дивидендов (акции обыкновенные ПАО "Сургутнефтегаз" 2-01-00155-A )</t>
  </si>
  <si>
    <t>начисление дивидендов (акции обыкновенные ПАО АФК "Система" 1-05-01669-A)</t>
  </si>
  <si>
    <t>облигации ПАО "ЛК "Европлан" 4B02-06-16419-A-001P</t>
  </si>
  <si>
    <t>Публичное акционерное общество «Лизинговая компания «Европлан»</t>
  </si>
  <si>
    <t>1177746637584</t>
  </si>
  <si>
    <t>RU000A106F40</t>
  </si>
  <si>
    <t>облигации федерального займа РФ 29016RMFS</t>
  </si>
  <si>
    <t>RU000A1025B5</t>
  </si>
  <si>
    <t>облигации АО "Почта России" 4B02-02-00005-T-001P</t>
  </si>
  <si>
    <t>RU000A0JXRD5</t>
  </si>
  <si>
    <t>АО "Почта России"</t>
  </si>
  <si>
    <t>Акционерное общество "Почта России"</t>
  </si>
  <si>
    <t>частичное погашение номинала облигации ПАО "Группа ЛСР" 4B02-04-55234-E-001P</t>
  </si>
  <si>
    <t>оплата комиссий по сделкам Т+  (покупка облигаций 26223RMFS)</t>
  </si>
  <si>
    <t>оплата комиссий по сделкам Т+ (продажа облигаций  24021RMFS)</t>
  </si>
  <si>
    <t>положительная переоценка по сделкам Т+ (покупка облигаций  24021RMFS)</t>
  </si>
  <si>
    <t>облигации федерального займа РФ 26241RMFS</t>
  </si>
  <si>
    <t>RU000A105FZ9</t>
  </si>
  <si>
    <t>RU000A106ZL5</t>
  </si>
  <si>
    <t>облигации ОАО "РЖД" 4B02-28-65045-D-001P</t>
  </si>
  <si>
    <t>RU000A107050</t>
  </si>
  <si>
    <t>облигации ООО "Газпром капитал" 4B02-09-36400-R-002P</t>
  </si>
  <si>
    <t>ПАО АФК "Система"</t>
  </si>
  <si>
    <t>начисление дивидендов (акции обыкновенные АК "АЛРОСА" (ПАО) 1-03-40046-N )</t>
  </si>
  <si>
    <t>погашение номинала облигаций ПАО "ЯТЭК" 4B02-01-20510-F-001P</t>
  </si>
  <si>
    <t>оплата комиссий по сделкам Т+  (продажа облигаций АО Россельхозбанк 4B021603349B001P )</t>
  </si>
  <si>
    <t>RU000A106Z46</t>
  </si>
  <si>
    <t>облигации ПАО АФК "Система" 4B02-26-01669-A-001P</t>
  </si>
  <si>
    <t>RU000A107605</t>
  </si>
  <si>
    <t>облигации ПАО "Газпром нефть" 4B02-07-00146-A-003P</t>
  </si>
  <si>
    <t>RU000A107AU7</t>
  </si>
  <si>
    <t>облигации ВЭБ.РФ 4B02-12-00004-T-002P</t>
  </si>
  <si>
    <t>Банк ВТБ (ПАО)</t>
  </si>
  <si>
    <t>ПАО Сбербанк</t>
  </si>
  <si>
    <t>RU000A106E90</t>
  </si>
  <si>
    <t>облигации федерального займа РФ 26243RMFS</t>
  </si>
  <si>
    <t>облигации  ВЭБ.РФ 4B02-12-00004-T-002P</t>
  </si>
  <si>
    <t>42004810043240000039</t>
  </si>
  <si>
    <t>42004810500001376493</t>
  </si>
  <si>
    <t>Общество с ограниченной ответственностью Управляющая компания "АКБФ"</t>
  </si>
  <si>
    <t>Акционерное общество Инвестиционная компания "АКБФ"</t>
  </si>
  <si>
    <t>RU000A107ET1</t>
  </si>
  <si>
    <t>облигации ООО "Газпром капитал" 4B02-11-36400-R-002P</t>
  </si>
  <si>
    <t>АО "ДОМ.РФ"</t>
  </si>
  <si>
    <t>АО "Россельхозбанк"</t>
  </si>
  <si>
    <t>42003810800480064301</t>
  </si>
  <si>
    <t>42004810326800000459</t>
  </si>
  <si>
    <t>42004810279000000275</t>
  </si>
  <si>
    <t>42004810526800000453</t>
  </si>
  <si>
    <t>42004810979000000274</t>
  </si>
  <si>
    <t>42004810826800000454</t>
  </si>
  <si>
    <t>42005810000037577626</t>
  </si>
  <si>
    <t>42005810338000000403</t>
  </si>
  <si>
    <t>ПАО "МТС"</t>
  </si>
  <si>
    <t>ПАО "ЛК "Европлан"</t>
  </si>
  <si>
    <t>RU000A105L19</t>
  </si>
  <si>
    <t xml:space="preserve">начисленный процентный доход по подтверждению №39 от 28.12.2023 к Генеральному соглашению №М65-4785/2016 от 15.06.2016 о порядке поддержания МНО на счетах </t>
  </si>
  <si>
    <t xml:space="preserve">начисленный процентный доход по подтверждению №63 от 28.12.2023 к Генеральному соглашению №М61-4785/2016 от 15.02.2016 о порядке поддержания МНО на счетах </t>
  </si>
  <si>
    <t>начисление дивидендов (акции обыкновенные ПАО "Лукойл" (ПАО) 1-01-00077-A )</t>
  </si>
  <si>
    <t>начисление дивидендов (акции обыкновенные ПАО "ГМК "Норильский никель" 1-01-40155-F )</t>
  </si>
  <si>
    <t>RU000A107GX8</t>
  </si>
  <si>
    <t>облигации ПАО АФК "Система" 4B02-27-01669-A-001P</t>
  </si>
  <si>
    <t>42003810400000876493</t>
  </si>
  <si>
    <t>42004810100001374785</t>
  </si>
  <si>
    <t>42004810626800000463</t>
  </si>
  <si>
    <t>42004810879000000280</t>
  </si>
  <si>
    <t>42003810500000776493</t>
  </si>
  <si>
    <t>Состав средств пенсионных резервов фонда на 31.01.2024</t>
  </si>
  <si>
    <t>Состав инвестиционного портфеля фонда по обязательному пенсионному страхованию на 31.01.2024</t>
  </si>
  <si>
    <t>RU000A1074G2</t>
  </si>
  <si>
    <t>облигации федерального займа РФ 26244RMFS</t>
  </si>
  <si>
    <t>RU0009091573</t>
  </si>
  <si>
    <t>Публичное акционерное общество «Транснефть»</t>
  </si>
  <si>
    <t>акции привилегированные ПАО "Транснефть" 2-01-00206-А</t>
  </si>
  <si>
    <t>42004810426800000469</t>
  </si>
  <si>
    <t>42004810400020000325</t>
  </si>
  <si>
    <t>ПАО "РусГидро"</t>
  </si>
  <si>
    <t>RU000A102BT8</t>
  </si>
  <si>
    <t>RU000A0JV4Q1</t>
  </si>
  <si>
    <t>положительная переоценка по сделкам Т+ (покупка облигаций  26243RMFS)</t>
  </si>
  <si>
    <t>оплата комиссий по сделкам Т+  (продажа облигаций 26243RMFS )</t>
  </si>
  <si>
    <t>42004810300001576493</t>
  </si>
  <si>
    <t>42003810500001076493</t>
  </si>
  <si>
    <t>RU000A105G16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</si>
</sst>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00"/>
    <numFmt numFmtId="165" formatCode="000000"/>
    <numFmt numFmtId="166" formatCode="_-* #,##0.00_р_._-;\-* #,##0.00_р_._-;_-* &quot;-&quot;??_р_._-;_-@_-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8"/>
      <name val="Verdana"/>
      <family val="2"/>
      <charset val="204"/>
    </font>
    <font>
      <sz val="14"/>
      <color theme="1"/>
      <name val="Calibri"/>
      <family val="2"/>
      <charset val="204"/>
      <scheme val="minor"/>
    </font>
    <font>
      <sz val="12"/>
      <color rgb="FF303239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7" fillId="0" borderId="0"/>
    <xf numFmtId="166" fontId="7" fillId="0" borderId="0" applyFont="0" applyFill="0" applyBorder="0" applyAlignment="0" applyProtection="0"/>
  </cellStyleXfs>
  <cellXfs count="160">
    <xf numFmtId="0" fontId="0" fillId="0" borderId="0" xfId="0"/>
    <xf numFmtId="0" fontId="3" fillId="0" borderId="1" xfId="0" applyFont="1" applyFill="1" applyBorder="1" applyAlignment="1">
      <alignment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/>
    <xf numFmtId="0" fontId="0" fillId="0" borderId="1" xfId="0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10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3" fontId="0" fillId="0" borderId="0" xfId="0" applyNumberFormat="1" applyFill="1" applyBorder="1" applyAlignment="1">
      <alignment horizontal="center" vertical="center" wrapText="1"/>
    </xf>
    <xf numFmtId="4" fontId="0" fillId="0" borderId="0" xfId="0" applyNumberFormat="1" applyFill="1" applyBorder="1" applyAlignment="1">
      <alignment horizontal="center" vertical="center" wrapText="1"/>
    </xf>
    <xf numFmtId="10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165" fontId="0" fillId="0" borderId="1" xfId="0" applyNumberFormat="1" applyFill="1" applyBorder="1" applyAlignment="1">
      <alignment horizontal="center" vertical="center" wrapText="1"/>
    </xf>
    <xf numFmtId="49" fontId="0" fillId="0" borderId="1" xfId="0" quotePrefix="1" applyNumberForma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" fontId="0" fillId="0" borderId="4" xfId="0" quotePrefix="1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5" fillId="0" borderId="0" xfId="0" applyFont="1" applyFill="1"/>
    <xf numFmtId="1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" fontId="0" fillId="0" borderId="3" xfId="0" applyNumberFormat="1" applyFill="1" applyBorder="1" applyAlignment="1">
      <alignment horizontal="center" vertical="center" wrapText="1"/>
    </xf>
    <xf numFmtId="1" fontId="0" fillId="0" borderId="1" xfId="0" quotePrefix="1" applyNumberFormat="1" applyFill="1" applyBorder="1" applyAlignment="1">
      <alignment horizontal="center" vertical="center" wrapText="1"/>
    </xf>
    <xf numFmtId="1" fontId="0" fillId="0" borderId="3" xfId="0" applyNumberFormat="1" applyFill="1" applyBorder="1" applyAlignment="1">
      <alignment horizontal="center" vertical="center"/>
    </xf>
    <xf numFmtId="4" fontId="0" fillId="0" borderId="5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 wrapText="1"/>
    </xf>
    <xf numFmtId="10" fontId="0" fillId="2" borderId="1" xfId="0" applyNumberFormat="1" applyFill="1" applyBorder="1" applyAlignment="1">
      <alignment horizontal="center" vertical="center" wrapText="1"/>
    </xf>
    <xf numFmtId="14" fontId="0" fillId="0" borderId="0" xfId="0" applyNumberFormat="1" applyFill="1"/>
    <xf numFmtId="4" fontId="0" fillId="0" borderId="0" xfId="0" applyNumberFormat="1" applyFill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3" fontId="0" fillId="0" borderId="1" xfId="0" applyNumberFormat="1" applyFill="1" applyBorder="1" applyAlignment="1">
      <alignment horizontal="center" vertical="center"/>
    </xf>
    <xf numFmtId="0" fontId="0" fillId="0" borderId="5" xfId="0" applyFill="1" applyBorder="1" applyAlignment="1"/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49" fontId="6" fillId="0" borderId="1" xfId="0" quotePrefix="1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4" xfId="0" quotePrefix="1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8" fillId="0" borderId="0" xfId="0" applyFont="1"/>
    <xf numFmtId="0" fontId="0" fillId="0" borderId="3" xfId="0" applyFill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 applyProtection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4" fontId="0" fillId="0" borderId="1" xfId="0" applyNumberForma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3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1" fontId="0" fillId="0" borderId="5" xfId="0" applyNumberFormat="1" applyFill="1" applyBorder="1" applyAlignment="1">
      <alignment horizontal="center" vertical="center"/>
    </xf>
    <xf numFmtId="1" fontId="0" fillId="0" borderId="4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1" fillId="0" borderId="3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3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</cellXfs>
  <cellStyles count="4">
    <cellStyle name="Обычный" xfId="0" builtinId="0"/>
    <cellStyle name="Обычный 2" xfId="2"/>
    <cellStyle name="Обычный 3" xfId="1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5"/>
  <sheetViews>
    <sheetView zoomScale="80" zoomScaleNormal="80" workbookViewId="0">
      <selection activeCell="C28" sqref="C28"/>
    </sheetView>
  </sheetViews>
  <sheetFormatPr defaultRowHeight="15" x14ac:dyDescent="0.25"/>
  <cols>
    <col min="1" max="1" width="52.7109375" style="3" customWidth="1"/>
    <col min="2" max="2" width="56.28515625" style="3" customWidth="1"/>
    <col min="3" max="3" width="50.42578125" style="3" customWidth="1"/>
    <col min="4" max="4" width="31.42578125" style="3" customWidth="1"/>
    <col min="5" max="5" width="18.7109375" style="3" customWidth="1"/>
    <col min="6" max="6" width="25.85546875" style="3" customWidth="1"/>
    <col min="7" max="7" width="27.28515625" style="3" customWidth="1"/>
    <col min="8" max="8" width="22.7109375" style="3" customWidth="1"/>
    <col min="9" max="9" width="13.85546875" style="3" customWidth="1"/>
    <col min="10" max="10" width="20.42578125" style="3" customWidth="1"/>
    <col min="11" max="16384" width="9.140625" style="3"/>
  </cols>
  <sheetData>
    <row r="1" spans="1:8" ht="33.75" customHeight="1" x14ac:dyDescent="0.25">
      <c r="A1" s="139" t="s">
        <v>658</v>
      </c>
      <c r="B1" s="140"/>
      <c r="C1" s="140"/>
      <c r="D1" s="140"/>
      <c r="E1" s="140"/>
      <c r="F1" s="140"/>
      <c r="G1" s="140"/>
    </row>
    <row r="2" spans="1:8" ht="18.75" x14ac:dyDescent="0.3">
      <c r="A2" s="4"/>
      <c r="B2" s="4"/>
      <c r="C2" s="4"/>
    </row>
    <row r="3" spans="1:8" x14ac:dyDescent="0.25">
      <c r="A3" s="3" t="s">
        <v>311</v>
      </c>
    </row>
    <row r="4" spans="1:8" ht="30" x14ac:dyDescent="0.25">
      <c r="A4" s="25" t="s">
        <v>0</v>
      </c>
      <c r="B4" s="25" t="s">
        <v>20</v>
      </c>
      <c r="C4" s="25" t="s">
        <v>1</v>
      </c>
      <c r="D4" s="25" t="s">
        <v>22</v>
      </c>
      <c r="E4" s="25" t="s">
        <v>10</v>
      </c>
      <c r="F4" s="25" t="s">
        <v>6</v>
      </c>
      <c r="G4" s="25" t="s">
        <v>2</v>
      </c>
    </row>
    <row r="5" spans="1:8" ht="30" x14ac:dyDescent="0.25">
      <c r="A5" s="25" t="s">
        <v>213</v>
      </c>
      <c r="B5" s="25" t="s">
        <v>129</v>
      </c>
      <c r="C5" s="25" t="s">
        <v>130</v>
      </c>
      <c r="D5" s="25" t="s">
        <v>357</v>
      </c>
      <c r="E5" s="39">
        <v>5718</v>
      </c>
      <c r="F5" s="7">
        <v>5444107.7999999998</v>
      </c>
      <c r="G5" s="8">
        <f t="shared" ref="G5:G36" si="0">F5/$F$264</f>
        <v>9.7422443278575384E-4</v>
      </c>
      <c r="H5" s="96"/>
    </row>
    <row r="6" spans="1:8" x14ac:dyDescent="0.25">
      <c r="A6" s="105" t="s">
        <v>450</v>
      </c>
      <c r="B6" s="105" t="s">
        <v>103</v>
      </c>
      <c r="C6" s="105" t="s">
        <v>104</v>
      </c>
      <c r="D6" s="105" t="s">
        <v>451</v>
      </c>
      <c r="E6" s="39">
        <v>10000</v>
      </c>
      <c r="F6" s="7">
        <v>9578600</v>
      </c>
      <c r="G6" s="8">
        <f t="shared" si="0"/>
        <v>1.7140928311304973E-3</v>
      </c>
      <c r="H6" s="96"/>
    </row>
    <row r="7" spans="1:8" x14ac:dyDescent="0.25">
      <c r="A7" s="80" t="s">
        <v>306</v>
      </c>
      <c r="B7" s="80" t="s">
        <v>193</v>
      </c>
      <c r="C7" s="9" t="s">
        <v>194</v>
      </c>
      <c r="D7" s="80" t="s">
        <v>48</v>
      </c>
      <c r="E7" s="39">
        <v>4000</v>
      </c>
      <c r="F7" s="7">
        <v>4031240</v>
      </c>
      <c r="G7" s="8">
        <f t="shared" si="0"/>
        <v>7.2139139170301566E-4</v>
      </c>
      <c r="H7" s="96"/>
    </row>
    <row r="8" spans="1:8" x14ac:dyDescent="0.25">
      <c r="A8" s="105" t="s">
        <v>382</v>
      </c>
      <c r="B8" s="105" t="s">
        <v>193</v>
      </c>
      <c r="C8" s="9" t="s">
        <v>194</v>
      </c>
      <c r="D8" s="105" t="s">
        <v>383</v>
      </c>
      <c r="E8" s="39">
        <v>986</v>
      </c>
      <c r="F8" s="7">
        <v>969888.76</v>
      </c>
      <c r="G8" s="8">
        <f t="shared" si="0"/>
        <v>1.7356183268014608E-4</v>
      </c>
      <c r="H8" s="96"/>
    </row>
    <row r="9" spans="1:8" x14ac:dyDescent="0.25">
      <c r="A9" s="25" t="s">
        <v>305</v>
      </c>
      <c r="B9" s="25" t="s">
        <v>193</v>
      </c>
      <c r="C9" s="105" t="s">
        <v>194</v>
      </c>
      <c r="D9" s="25" t="s">
        <v>47</v>
      </c>
      <c r="E9" s="39">
        <v>49172</v>
      </c>
      <c r="F9" s="7">
        <v>49738002.659999996</v>
      </c>
      <c r="G9" s="8">
        <f t="shared" si="0"/>
        <v>8.9006278364537183E-3</v>
      </c>
      <c r="H9" s="96"/>
    </row>
    <row r="10" spans="1:8" ht="30" x14ac:dyDescent="0.25">
      <c r="A10" s="25" t="s">
        <v>240</v>
      </c>
      <c r="B10" s="25" t="s">
        <v>163</v>
      </c>
      <c r="C10" s="25" t="s">
        <v>164</v>
      </c>
      <c r="D10" s="25" t="s">
        <v>75</v>
      </c>
      <c r="E10" s="39">
        <v>53130</v>
      </c>
      <c r="F10" s="7">
        <v>52225196.100000001</v>
      </c>
      <c r="G10" s="8">
        <f t="shared" si="0"/>
        <v>9.3457117156363571E-3</v>
      </c>
      <c r="H10" s="96"/>
    </row>
    <row r="11" spans="1:8" ht="30" x14ac:dyDescent="0.25">
      <c r="A11" s="72" t="s">
        <v>244</v>
      </c>
      <c r="B11" s="72" t="s">
        <v>163</v>
      </c>
      <c r="C11" s="72" t="s">
        <v>164</v>
      </c>
      <c r="D11" s="33" t="s">
        <v>347</v>
      </c>
      <c r="E11" s="39">
        <v>18</v>
      </c>
      <c r="F11" s="7">
        <v>17781.66</v>
      </c>
      <c r="G11" s="8">
        <f t="shared" si="0"/>
        <v>3.1820324401895805E-6</v>
      </c>
      <c r="H11" s="96"/>
    </row>
    <row r="12" spans="1:8" x14ac:dyDescent="0.25">
      <c r="A12" s="61" t="s">
        <v>36</v>
      </c>
      <c r="B12" s="61" t="s">
        <v>103</v>
      </c>
      <c r="C12" s="69" t="s">
        <v>104</v>
      </c>
      <c r="D12" s="61" t="s">
        <v>85</v>
      </c>
      <c r="E12" s="39">
        <v>91337</v>
      </c>
      <c r="F12" s="7">
        <v>92341707</v>
      </c>
      <c r="G12" s="8">
        <f t="shared" si="0"/>
        <v>1.6524571229934736E-2</v>
      </c>
      <c r="H12" s="96"/>
    </row>
    <row r="13" spans="1:8" x14ac:dyDescent="0.25">
      <c r="A13" s="71" t="s">
        <v>37</v>
      </c>
      <c r="B13" s="71" t="s">
        <v>103</v>
      </c>
      <c r="C13" s="71" t="s">
        <v>104</v>
      </c>
      <c r="D13" s="105" t="s">
        <v>86</v>
      </c>
      <c r="E13" s="39">
        <v>32000</v>
      </c>
      <c r="F13" s="7">
        <v>33732160</v>
      </c>
      <c r="G13" s="8">
        <f t="shared" si="0"/>
        <v>6.0363783469971509E-3</v>
      </c>
      <c r="H13" s="96"/>
    </row>
    <row r="14" spans="1:8" ht="30" x14ac:dyDescent="0.25">
      <c r="A14" s="83" t="s">
        <v>210</v>
      </c>
      <c r="B14" s="83" t="s">
        <v>119</v>
      </c>
      <c r="C14" s="9" t="s">
        <v>120</v>
      </c>
      <c r="D14" s="83" t="s">
        <v>348</v>
      </c>
      <c r="E14" s="39">
        <v>225</v>
      </c>
      <c r="F14" s="7">
        <v>226719</v>
      </c>
      <c r="G14" s="8">
        <f t="shared" si="0"/>
        <v>4.0571420936365979E-5</v>
      </c>
      <c r="H14" s="96"/>
    </row>
    <row r="15" spans="1:8" ht="30" x14ac:dyDescent="0.25">
      <c r="A15" s="71" t="s">
        <v>232</v>
      </c>
      <c r="B15" s="71" t="s">
        <v>151</v>
      </c>
      <c r="C15" s="71" t="s">
        <v>152</v>
      </c>
      <c r="D15" s="71" t="s">
        <v>57</v>
      </c>
      <c r="E15" s="39">
        <v>34629</v>
      </c>
      <c r="F15" s="7">
        <v>33010786.829999998</v>
      </c>
      <c r="G15" s="8">
        <f t="shared" si="0"/>
        <v>5.9072884404067433E-3</v>
      </c>
      <c r="H15" s="96"/>
    </row>
    <row r="16" spans="1:8" ht="30" x14ac:dyDescent="0.25">
      <c r="A16" s="93" t="s">
        <v>468</v>
      </c>
      <c r="B16" s="93" t="s">
        <v>181</v>
      </c>
      <c r="C16" s="93" t="s">
        <v>182</v>
      </c>
      <c r="D16" s="93" t="s">
        <v>469</v>
      </c>
      <c r="E16" s="39">
        <v>1455</v>
      </c>
      <c r="F16" s="7">
        <v>1472139.9</v>
      </c>
      <c r="G16" s="8">
        <f t="shared" si="0"/>
        <v>2.6343979798834556E-4</v>
      </c>
      <c r="H16" s="96"/>
    </row>
    <row r="17" spans="1:8" ht="28.5" customHeight="1" x14ac:dyDescent="0.25">
      <c r="A17" s="25" t="s">
        <v>393</v>
      </c>
      <c r="B17" s="25" t="s">
        <v>103</v>
      </c>
      <c r="C17" s="69" t="s">
        <v>104</v>
      </c>
      <c r="D17" s="71" t="s">
        <v>390</v>
      </c>
      <c r="E17" s="39">
        <v>13000</v>
      </c>
      <c r="F17" s="7">
        <v>12289940</v>
      </c>
      <c r="G17" s="8">
        <f t="shared" si="0"/>
        <v>2.1992877924773917E-3</v>
      </c>
      <c r="H17" s="96"/>
    </row>
    <row r="18" spans="1:8" ht="28.5" customHeight="1" x14ac:dyDescent="0.25">
      <c r="A18" s="126" t="s">
        <v>233</v>
      </c>
      <c r="B18" s="126" t="s">
        <v>151</v>
      </c>
      <c r="C18" s="126" t="s">
        <v>152</v>
      </c>
      <c r="D18" s="126" t="s">
        <v>355</v>
      </c>
      <c r="E18" s="39">
        <v>7087</v>
      </c>
      <c r="F18" s="7">
        <v>6865106.0300000003</v>
      </c>
      <c r="G18" s="8">
        <f t="shared" si="0"/>
        <v>1.2285124163211481E-3</v>
      </c>
      <c r="H18" s="96"/>
    </row>
    <row r="19" spans="1:8" ht="32.25" customHeight="1" x14ac:dyDescent="0.25">
      <c r="A19" s="90" t="s">
        <v>245</v>
      </c>
      <c r="B19" s="90" t="s">
        <v>167</v>
      </c>
      <c r="C19" s="90" t="s">
        <v>168</v>
      </c>
      <c r="D19" s="90" t="s">
        <v>350</v>
      </c>
      <c r="E19" s="39">
        <v>3030</v>
      </c>
      <c r="F19" s="7">
        <v>3009955.01</v>
      </c>
      <c r="G19" s="8">
        <f t="shared" si="0"/>
        <v>5.3863219099516873E-4</v>
      </c>
      <c r="H19" s="96"/>
    </row>
    <row r="20" spans="1:8" ht="33.75" customHeight="1" x14ac:dyDescent="0.25">
      <c r="A20" s="80" t="s">
        <v>229</v>
      </c>
      <c r="B20" s="80" t="s">
        <v>151</v>
      </c>
      <c r="C20" s="80" t="s">
        <v>152</v>
      </c>
      <c r="D20" s="80" t="s">
        <v>361</v>
      </c>
      <c r="E20" s="39">
        <v>34526</v>
      </c>
      <c r="F20" s="7">
        <v>35514134.119999997</v>
      </c>
      <c r="G20" s="8">
        <f t="shared" si="0"/>
        <v>6.3552630550288121E-3</v>
      </c>
      <c r="H20" s="96"/>
    </row>
    <row r="21" spans="1:8" x14ac:dyDescent="0.25">
      <c r="A21" s="65" t="s">
        <v>27</v>
      </c>
      <c r="B21" s="65" t="s">
        <v>103</v>
      </c>
      <c r="C21" s="69" t="s">
        <v>104</v>
      </c>
      <c r="D21" s="65" t="s">
        <v>76</v>
      </c>
      <c r="E21" s="39">
        <v>17000</v>
      </c>
      <c r="F21" s="7">
        <v>13729200</v>
      </c>
      <c r="G21" s="8">
        <f t="shared" si="0"/>
        <v>2.4568437242558226E-3</v>
      </c>
      <c r="H21" s="96"/>
    </row>
    <row r="22" spans="1:8" ht="30" x14ac:dyDescent="0.25">
      <c r="A22" s="25" t="s">
        <v>589</v>
      </c>
      <c r="B22" s="25" t="s">
        <v>133</v>
      </c>
      <c r="C22" s="9" t="s">
        <v>134</v>
      </c>
      <c r="D22" s="25" t="s">
        <v>588</v>
      </c>
      <c r="E22" s="39">
        <v>950</v>
      </c>
      <c r="F22" s="7">
        <v>989111.5</v>
      </c>
      <c r="G22" s="8">
        <f t="shared" si="0"/>
        <v>1.7700174674156272E-4</v>
      </c>
      <c r="H22" s="96"/>
    </row>
    <row r="23" spans="1:8" ht="30" x14ac:dyDescent="0.25">
      <c r="A23" s="69" t="s">
        <v>487</v>
      </c>
      <c r="B23" s="69" t="s">
        <v>129</v>
      </c>
      <c r="C23" s="126" t="s">
        <v>130</v>
      </c>
      <c r="D23" s="69" t="s">
        <v>486</v>
      </c>
      <c r="E23" s="39">
        <v>20000</v>
      </c>
      <c r="F23" s="7">
        <v>19303400</v>
      </c>
      <c r="G23" s="8">
        <f t="shared" si="0"/>
        <v>3.4543481882993799E-3</v>
      </c>
      <c r="H23" s="96"/>
    </row>
    <row r="24" spans="1:8" ht="30" x14ac:dyDescent="0.25">
      <c r="A24" s="25" t="s">
        <v>231</v>
      </c>
      <c r="B24" s="25" t="s">
        <v>151</v>
      </c>
      <c r="C24" s="25" t="s">
        <v>152</v>
      </c>
      <c r="D24" s="25" t="s">
        <v>54</v>
      </c>
      <c r="E24" s="39">
        <v>63997</v>
      </c>
      <c r="F24" s="7">
        <v>61313605.789999999</v>
      </c>
      <c r="G24" s="8">
        <f t="shared" si="0"/>
        <v>1.0972084869960156E-2</v>
      </c>
      <c r="H24" s="96"/>
    </row>
    <row r="25" spans="1:8" x14ac:dyDescent="0.25">
      <c r="A25" s="25" t="s">
        <v>246</v>
      </c>
      <c r="B25" s="25" t="s">
        <v>167</v>
      </c>
      <c r="C25" s="105" t="s">
        <v>168</v>
      </c>
      <c r="D25" s="25" t="s">
        <v>354</v>
      </c>
      <c r="E25" s="39">
        <v>5501</v>
      </c>
      <c r="F25" s="7">
        <v>5689519.2699999996</v>
      </c>
      <c r="G25" s="8">
        <f t="shared" si="0"/>
        <v>1.0181408758363245E-3</v>
      </c>
      <c r="H25" s="96"/>
    </row>
    <row r="26" spans="1:8" ht="30" x14ac:dyDescent="0.25">
      <c r="A26" s="105" t="s">
        <v>241</v>
      </c>
      <c r="B26" s="105" t="s">
        <v>163</v>
      </c>
      <c r="C26" s="105" t="s">
        <v>164</v>
      </c>
      <c r="D26" s="105" t="s">
        <v>72</v>
      </c>
      <c r="E26" s="39">
        <v>121595</v>
      </c>
      <c r="F26" s="7">
        <v>122639501.05</v>
      </c>
      <c r="G26" s="8">
        <f t="shared" si="0"/>
        <v>2.1946368943606173E-2</v>
      </c>
      <c r="H26" s="96"/>
    </row>
    <row r="27" spans="1:8" x14ac:dyDescent="0.25">
      <c r="A27" s="25" t="s">
        <v>598</v>
      </c>
      <c r="B27" s="25" t="s">
        <v>113</v>
      </c>
      <c r="C27" s="9" t="s">
        <v>114</v>
      </c>
      <c r="D27" s="25" t="s">
        <v>599</v>
      </c>
      <c r="E27" s="39">
        <v>10546</v>
      </c>
      <c r="F27" s="7">
        <v>10467643.220000001</v>
      </c>
      <c r="G27" s="8">
        <f t="shared" si="0"/>
        <v>1.8731873344991704E-3</v>
      </c>
      <c r="H27" s="96"/>
    </row>
    <row r="28" spans="1:8" x14ac:dyDescent="0.25">
      <c r="A28" s="80" t="s">
        <v>206</v>
      </c>
      <c r="B28" s="80" t="s">
        <v>113</v>
      </c>
      <c r="C28" s="80" t="s">
        <v>114</v>
      </c>
      <c r="D28" s="80" t="s">
        <v>352</v>
      </c>
      <c r="E28" s="39">
        <v>4731</v>
      </c>
      <c r="F28" s="7">
        <v>4397729.0599999996</v>
      </c>
      <c r="G28" s="8">
        <f t="shared" si="0"/>
        <v>7.8697469932978296E-4</v>
      </c>
      <c r="H28" s="96"/>
    </row>
    <row r="29" spans="1:8" ht="30" x14ac:dyDescent="0.25">
      <c r="A29" s="25" t="s">
        <v>214</v>
      </c>
      <c r="B29" s="25" t="s">
        <v>129</v>
      </c>
      <c r="C29" s="25" t="s">
        <v>130</v>
      </c>
      <c r="D29" s="25" t="s">
        <v>66</v>
      </c>
      <c r="E29" s="39">
        <v>17452</v>
      </c>
      <c r="F29" s="7">
        <v>16864391.16</v>
      </c>
      <c r="G29" s="8">
        <f t="shared" si="0"/>
        <v>3.0178869551642754E-3</v>
      </c>
      <c r="H29" s="96"/>
    </row>
    <row r="30" spans="1:8" ht="30" x14ac:dyDescent="0.25">
      <c r="A30" s="25" t="s">
        <v>242</v>
      </c>
      <c r="B30" s="25" t="s">
        <v>163</v>
      </c>
      <c r="C30" s="69" t="s">
        <v>164</v>
      </c>
      <c r="D30" s="69" t="s">
        <v>73</v>
      </c>
      <c r="E30" s="39">
        <v>8520</v>
      </c>
      <c r="F30" s="7">
        <v>8485408.8000000007</v>
      </c>
      <c r="G30" s="8">
        <f t="shared" si="0"/>
        <v>1.5184659964182278E-3</v>
      </c>
      <c r="H30" s="96"/>
    </row>
    <row r="31" spans="1:8" ht="30" x14ac:dyDescent="0.25">
      <c r="A31" s="93" t="s">
        <v>215</v>
      </c>
      <c r="B31" s="93" t="s">
        <v>129</v>
      </c>
      <c r="C31" s="93" t="s">
        <v>130</v>
      </c>
      <c r="D31" s="93" t="s">
        <v>362</v>
      </c>
      <c r="E31" s="39">
        <v>57683</v>
      </c>
      <c r="F31" s="7">
        <v>53241409</v>
      </c>
      <c r="G31" s="8">
        <f t="shared" si="0"/>
        <v>9.5275632645884303E-3</v>
      </c>
      <c r="H31" s="96"/>
    </row>
    <row r="32" spans="1:8" x14ac:dyDescent="0.25">
      <c r="A32" s="25" t="s">
        <v>577</v>
      </c>
      <c r="B32" s="25" t="s">
        <v>508</v>
      </c>
      <c r="C32" s="9" t="s">
        <v>507</v>
      </c>
      <c r="D32" s="25" t="s">
        <v>576</v>
      </c>
      <c r="E32" s="39">
        <v>202</v>
      </c>
      <c r="F32" s="7">
        <v>205928.9</v>
      </c>
      <c r="G32" s="8">
        <f t="shared" si="0"/>
        <v>3.6851027416594179E-5</v>
      </c>
      <c r="H32" s="96"/>
    </row>
    <row r="33" spans="1:8" x14ac:dyDescent="0.25">
      <c r="A33" s="69" t="s">
        <v>449</v>
      </c>
      <c r="B33" s="69" t="s">
        <v>103</v>
      </c>
      <c r="C33" s="126" t="s">
        <v>104</v>
      </c>
      <c r="D33" s="69" t="s">
        <v>445</v>
      </c>
      <c r="E33" s="39">
        <v>131135</v>
      </c>
      <c r="F33" s="7">
        <v>133915062</v>
      </c>
      <c r="G33" s="8">
        <f t="shared" si="0"/>
        <v>2.3964133355041037E-2</v>
      </c>
      <c r="H33" s="96"/>
    </row>
    <row r="34" spans="1:8" x14ac:dyDescent="0.25">
      <c r="A34" s="90" t="s">
        <v>394</v>
      </c>
      <c r="B34" s="90" t="s">
        <v>103</v>
      </c>
      <c r="C34" s="90" t="s">
        <v>104</v>
      </c>
      <c r="D34" s="90" t="s">
        <v>391</v>
      </c>
      <c r="E34" s="39">
        <v>5000</v>
      </c>
      <c r="F34" s="7">
        <v>4155050</v>
      </c>
      <c r="G34" s="8">
        <f t="shared" si="0"/>
        <v>7.4354722172225297E-4</v>
      </c>
      <c r="H34" s="96"/>
    </row>
    <row r="35" spans="1:8" x14ac:dyDescent="0.25">
      <c r="A35" s="25" t="s">
        <v>28</v>
      </c>
      <c r="B35" s="25" t="s">
        <v>103</v>
      </c>
      <c r="C35" s="83" t="s">
        <v>104</v>
      </c>
      <c r="D35" s="25" t="s">
        <v>77</v>
      </c>
      <c r="E35" s="39">
        <v>29000</v>
      </c>
      <c r="F35" s="7">
        <v>21937920</v>
      </c>
      <c r="G35" s="8">
        <f t="shared" si="0"/>
        <v>3.9257961917100997E-3</v>
      </c>
      <c r="H35" s="96"/>
    </row>
    <row r="36" spans="1:8" ht="30" x14ac:dyDescent="0.25">
      <c r="A36" s="25" t="s">
        <v>221</v>
      </c>
      <c r="B36" s="25" t="s">
        <v>133</v>
      </c>
      <c r="C36" s="105" t="s">
        <v>134</v>
      </c>
      <c r="D36" s="25" t="s">
        <v>51</v>
      </c>
      <c r="E36" s="39">
        <v>5000</v>
      </c>
      <c r="F36" s="7">
        <v>4804150</v>
      </c>
      <c r="G36" s="8">
        <f t="shared" si="0"/>
        <v>8.5970382672578231E-4</v>
      </c>
      <c r="H36" s="96"/>
    </row>
    <row r="37" spans="1:8" ht="30" x14ac:dyDescent="0.25">
      <c r="A37" s="25" t="s">
        <v>243</v>
      </c>
      <c r="B37" s="25" t="s">
        <v>163</v>
      </c>
      <c r="C37" s="93" t="s">
        <v>164</v>
      </c>
      <c r="D37" s="25" t="s">
        <v>74</v>
      </c>
      <c r="E37" s="39">
        <v>15070</v>
      </c>
      <c r="F37" s="7">
        <v>15475383</v>
      </c>
      <c r="G37" s="8">
        <f t="shared" ref="G37:G68" si="1">F37/$F$264</f>
        <v>2.7693236025409522E-3</v>
      </c>
      <c r="H37" s="96"/>
    </row>
    <row r="38" spans="1:8" ht="30" x14ac:dyDescent="0.25">
      <c r="A38" s="25" t="s">
        <v>454</v>
      </c>
      <c r="B38" s="25" t="s">
        <v>157</v>
      </c>
      <c r="C38" s="9" t="s">
        <v>158</v>
      </c>
      <c r="D38" s="25" t="s">
        <v>349</v>
      </c>
      <c r="E38" s="39">
        <v>1943</v>
      </c>
      <c r="F38" s="7">
        <v>1892851.17</v>
      </c>
      <c r="G38" s="8">
        <f t="shared" si="1"/>
        <v>3.3872618346041946E-4</v>
      </c>
      <c r="H38" s="96"/>
    </row>
    <row r="39" spans="1:8" x14ac:dyDescent="0.25">
      <c r="A39" s="25" t="s">
        <v>236</v>
      </c>
      <c r="B39" s="25" t="s">
        <v>153</v>
      </c>
      <c r="C39" s="126" t="s">
        <v>154</v>
      </c>
      <c r="D39" s="25" t="s">
        <v>52</v>
      </c>
      <c r="E39" s="39">
        <v>20000</v>
      </c>
      <c r="F39" s="7">
        <v>20462000</v>
      </c>
      <c r="G39" s="8">
        <f t="shared" si="1"/>
        <v>3.6616799438949567E-3</v>
      </c>
      <c r="H39" s="96"/>
    </row>
    <row r="40" spans="1:8" x14ac:dyDescent="0.25">
      <c r="A40" s="65" t="s">
        <v>248</v>
      </c>
      <c r="B40" s="65" t="s">
        <v>167</v>
      </c>
      <c r="C40" s="65" t="s">
        <v>168</v>
      </c>
      <c r="D40" s="65" t="s">
        <v>87</v>
      </c>
      <c r="E40" s="39">
        <v>52488</v>
      </c>
      <c r="F40" s="7">
        <v>53574501.600000001</v>
      </c>
      <c r="G40" s="8">
        <f t="shared" si="1"/>
        <v>9.5871702674659512E-3</v>
      </c>
      <c r="H40" s="96"/>
    </row>
    <row r="41" spans="1:8" x14ac:dyDescent="0.25">
      <c r="A41" s="66" t="s">
        <v>38</v>
      </c>
      <c r="B41" s="66" t="s">
        <v>103</v>
      </c>
      <c r="C41" s="66" t="s">
        <v>104</v>
      </c>
      <c r="D41" s="66" t="s">
        <v>61</v>
      </c>
      <c r="E41" s="39">
        <v>112363</v>
      </c>
      <c r="F41" s="7">
        <v>150587706.40000001</v>
      </c>
      <c r="G41" s="8">
        <f t="shared" si="1"/>
        <v>2.6947707180237625E-2</v>
      </c>
      <c r="H41" s="96"/>
    </row>
    <row r="42" spans="1:8" ht="30" x14ac:dyDescent="0.25">
      <c r="A42" s="65" t="s">
        <v>216</v>
      </c>
      <c r="B42" s="65" t="s">
        <v>129</v>
      </c>
      <c r="C42" s="105" t="s">
        <v>130</v>
      </c>
      <c r="D42" s="65" t="s">
        <v>67</v>
      </c>
      <c r="E42" s="39">
        <v>60000</v>
      </c>
      <c r="F42" s="7">
        <v>58518000</v>
      </c>
      <c r="G42" s="8">
        <f t="shared" si="1"/>
        <v>1.0471810524721195E-2</v>
      </c>
      <c r="H42" s="96"/>
    </row>
    <row r="43" spans="1:8" ht="30" x14ac:dyDescent="0.25">
      <c r="A43" s="25" t="s">
        <v>218</v>
      </c>
      <c r="B43" s="25" t="s">
        <v>129</v>
      </c>
      <c r="C43" s="93" t="s">
        <v>130</v>
      </c>
      <c r="D43" s="25" t="s">
        <v>68</v>
      </c>
      <c r="E43" s="39">
        <v>28470</v>
      </c>
      <c r="F43" s="7">
        <v>28094196</v>
      </c>
      <c r="G43" s="8">
        <f t="shared" si="1"/>
        <v>5.0274632994357308E-3</v>
      </c>
      <c r="H43" s="96"/>
    </row>
    <row r="44" spans="1:8" x14ac:dyDescent="0.25">
      <c r="A44" s="65" t="s">
        <v>373</v>
      </c>
      <c r="B44" s="65" t="s">
        <v>188</v>
      </c>
      <c r="C44" s="9" t="s">
        <v>189</v>
      </c>
      <c r="D44" s="65" t="s">
        <v>367</v>
      </c>
      <c r="E44" s="39">
        <v>47</v>
      </c>
      <c r="F44" s="7">
        <v>43337.760000000002</v>
      </c>
      <c r="G44" s="8">
        <f t="shared" si="1"/>
        <v>7.7553028347831641E-6</v>
      </c>
      <c r="H44" s="96"/>
    </row>
    <row r="45" spans="1:8" x14ac:dyDescent="0.25">
      <c r="A45" s="83" t="s">
        <v>29</v>
      </c>
      <c r="B45" s="83" t="s">
        <v>103</v>
      </c>
      <c r="C45" s="126" t="s">
        <v>104</v>
      </c>
      <c r="D45" s="83" t="s">
        <v>78</v>
      </c>
      <c r="E45" s="39">
        <v>110673</v>
      </c>
      <c r="F45" s="7">
        <v>104408908.2</v>
      </c>
      <c r="G45" s="8">
        <f t="shared" si="1"/>
        <v>1.8683999859246882E-2</v>
      </c>
      <c r="H45" s="96"/>
    </row>
    <row r="46" spans="1:8" ht="30" x14ac:dyDescent="0.25">
      <c r="A46" s="83" t="s">
        <v>234</v>
      </c>
      <c r="B46" s="83" t="s">
        <v>151</v>
      </c>
      <c r="C46" s="83" t="s">
        <v>152</v>
      </c>
      <c r="D46" s="83" t="s">
        <v>55</v>
      </c>
      <c r="E46" s="39">
        <v>9426</v>
      </c>
      <c r="F46" s="7">
        <v>8421565.4399999995</v>
      </c>
      <c r="G46" s="8">
        <f t="shared" si="1"/>
        <v>1.5070412114088019E-3</v>
      </c>
      <c r="H46" s="96"/>
    </row>
    <row r="47" spans="1:8" x14ac:dyDescent="0.25">
      <c r="A47" s="25" t="s">
        <v>204</v>
      </c>
      <c r="B47" s="25" t="s">
        <v>109</v>
      </c>
      <c r="C47" s="9" t="s">
        <v>110</v>
      </c>
      <c r="D47" s="25" t="s">
        <v>366</v>
      </c>
      <c r="E47" s="39">
        <v>2500</v>
      </c>
      <c r="F47" s="7">
        <v>2579485.5</v>
      </c>
      <c r="G47" s="8">
        <f t="shared" si="1"/>
        <v>4.6159956606968303E-4</v>
      </c>
      <c r="H47" s="96"/>
    </row>
    <row r="48" spans="1:8" x14ac:dyDescent="0.25">
      <c r="A48" s="25" t="s">
        <v>30</v>
      </c>
      <c r="B48" s="25" t="s">
        <v>103</v>
      </c>
      <c r="C48" s="25" t="s">
        <v>104</v>
      </c>
      <c r="D48" s="25" t="s">
        <v>79</v>
      </c>
      <c r="E48" s="39">
        <v>84000</v>
      </c>
      <c r="F48" s="7">
        <v>82141920</v>
      </c>
      <c r="G48" s="8">
        <f t="shared" si="1"/>
        <v>1.4699316832031279E-2</v>
      </c>
      <c r="H48" s="96"/>
    </row>
    <row r="49" spans="1:8" x14ac:dyDescent="0.25">
      <c r="A49" s="25" t="s">
        <v>249</v>
      </c>
      <c r="B49" s="25" t="s">
        <v>171</v>
      </c>
      <c r="C49" s="105" t="s">
        <v>172</v>
      </c>
      <c r="D49" s="25" t="s">
        <v>358</v>
      </c>
      <c r="E49" s="39">
        <v>26783</v>
      </c>
      <c r="F49" s="7">
        <v>27306339.82</v>
      </c>
      <c r="G49" s="8">
        <f t="shared" si="1"/>
        <v>4.8864762418177219E-3</v>
      </c>
      <c r="H49" s="96"/>
    </row>
    <row r="50" spans="1:8" x14ac:dyDescent="0.25">
      <c r="A50" s="25" t="s">
        <v>224</v>
      </c>
      <c r="B50" s="25" t="s">
        <v>141</v>
      </c>
      <c r="C50" s="93" t="s">
        <v>142</v>
      </c>
      <c r="D50" s="25" t="s">
        <v>364</v>
      </c>
      <c r="E50" s="39">
        <v>49775</v>
      </c>
      <c r="F50" s="7">
        <v>47000043.75</v>
      </c>
      <c r="G50" s="8">
        <f t="shared" si="1"/>
        <v>8.4106694146007487E-3</v>
      </c>
      <c r="H50" s="96"/>
    </row>
    <row r="51" spans="1:8" x14ac:dyDescent="0.25">
      <c r="A51" s="25" t="s">
        <v>31</v>
      </c>
      <c r="B51" s="25" t="s">
        <v>103</v>
      </c>
      <c r="C51" s="25" t="s">
        <v>104</v>
      </c>
      <c r="D51" s="25" t="s">
        <v>80</v>
      </c>
      <c r="E51" s="39">
        <v>26000</v>
      </c>
      <c r="F51" s="7">
        <v>22157460</v>
      </c>
      <c r="G51" s="8">
        <f t="shared" si="1"/>
        <v>3.9650829288268375E-3</v>
      </c>
      <c r="H51" s="96"/>
    </row>
    <row r="52" spans="1:8" x14ac:dyDescent="0.25">
      <c r="A52" s="25" t="s">
        <v>250</v>
      </c>
      <c r="B52" s="25" t="s">
        <v>173</v>
      </c>
      <c r="C52" s="80" t="s">
        <v>174</v>
      </c>
      <c r="D52" s="25" t="s">
        <v>90</v>
      </c>
      <c r="E52" s="39">
        <v>80000</v>
      </c>
      <c r="F52" s="7">
        <v>82151200</v>
      </c>
      <c r="G52" s="8">
        <f t="shared" si="1"/>
        <v>1.4700977490318805E-2</v>
      </c>
      <c r="H52" s="96"/>
    </row>
    <row r="53" spans="1:8" x14ac:dyDescent="0.25">
      <c r="A53" s="25" t="s">
        <v>33</v>
      </c>
      <c r="B53" s="25" t="s">
        <v>103</v>
      </c>
      <c r="C53" s="72" t="s">
        <v>104</v>
      </c>
      <c r="D53" s="25" t="s">
        <v>82</v>
      </c>
      <c r="E53" s="39">
        <v>24000</v>
      </c>
      <c r="F53" s="7">
        <v>17975760</v>
      </c>
      <c r="G53" s="8">
        <f t="shared" si="1"/>
        <v>3.2167666830353438E-3</v>
      </c>
      <c r="H53" s="96"/>
    </row>
    <row r="54" spans="1:8" x14ac:dyDescent="0.25">
      <c r="A54" s="25" t="s">
        <v>32</v>
      </c>
      <c r="B54" s="25" t="s">
        <v>103</v>
      </c>
      <c r="C54" s="9" t="s">
        <v>104</v>
      </c>
      <c r="D54" s="25" t="s">
        <v>81</v>
      </c>
      <c r="E54" s="39">
        <v>102469</v>
      </c>
      <c r="F54" s="7">
        <v>95067664.129999995</v>
      </c>
      <c r="G54" s="8">
        <f t="shared" si="1"/>
        <v>1.7012381930298259E-2</v>
      </c>
      <c r="H54" s="96"/>
    </row>
    <row r="55" spans="1:8" ht="30" x14ac:dyDescent="0.25">
      <c r="A55" s="25" t="s">
        <v>238</v>
      </c>
      <c r="B55" s="25" t="s">
        <v>157</v>
      </c>
      <c r="C55" s="9" t="s">
        <v>158</v>
      </c>
      <c r="D55" s="25" t="s">
        <v>60</v>
      </c>
      <c r="E55" s="39">
        <v>35060</v>
      </c>
      <c r="F55" s="7">
        <v>32997420.199999999</v>
      </c>
      <c r="G55" s="8">
        <f t="shared" si="1"/>
        <v>5.9048964786733611E-3</v>
      </c>
      <c r="H55" s="96"/>
    </row>
    <row r="56" spans="1:8" ht="30" x14ac:dyDescent="0.25">
      <c r="A56" s="25" t="s">
        <v>251</v>
      </c>
      <c r="B56" s="25" t="s">
        <v>346</v>
      </c>
      <c r="C56" s="9" t="s">
        <v>183</v>
      </c>
      <c r="D56" s="25" t="s">
        <v>43</v>
      </c>
      <c r="E56" s="39">
        <v>23250</v>
      </c>
      <c r="F56" s="7">
        <v>21024742.5</v>
      </c>
      <c r="G56" s="8">
        <f t="shared" si="1"/>
        <v>3.7623828529863121E-3</v>
      </c>
      <c r="H56" s="96"/>
    </row>
    <row r="57" spans="1:8" ht="30" x14ac:dyDescent="0.25">
      <c r="A57" s="25" t="s">
        <v>223</v>
      </c>
      <c r="B57" s="25" t="s">
        <v>137</v>
      </c>
      <c r="C57" s="9" t="s">
        <v>138</v>
      </c>
      <c r="D57" s="25" t="s">
        <v>356</v>
      </c>
      <c r="E57" s="39">
        <v>12197</v>
      </c>
      <c r="F57" s="7">
        <v>11777911.08</v>
      </c>
      <c r="G57" s="8">
        <f t="shared" si="1"/>
        <v>2.1076600910279637E-3</v>
      </c>
      <c r="H57" s="96"/>
    </row>
    <row r="58" spans="1:8" x14ac:dyDescent="0.25">
      <c r="A58" s="25" t="s">
        <v>207</v>
      </c>
      <c r="B58" s="25" t="s">
        <v>113</v>
      </c>
      <c r="C58" s="9" t="s">
        <v>114</v>
      </c>
      <c r="D58" s="25" t="s">
        <v>351</v>
      </c>
      <c r="E58" s="39">
        <v>4000</v>
      </c>
      <c r="F58" s="7">
        <v>3827726.16</v>
      </c>
      <c r="G58" s="8">
        <f t="shared" si="1"/>
        <v>6.8497253986873517E-4</v>
      </c>
      <c r="H58" s="96"/>
    </row>
    <row r="59" spans="1:8" ht="30" x14ac:dyDescent="0.25">
      <c r="A59" s="25" t="s">
        <v>228</v>
      </c>
      <c r="B59" s="25" t="s">
        <v>149</v>
      </c>
      <c r="C59" s="9" t="s">
        <v>150</v>
      </c>
      <c r="D59" s="25" t="s">
        <v>360</v>
      </c>
      <c r="E59" s="39">
        <v>25264</v>
      </c>
      <c r="F59" s="7">
        <v>24855986.399999999</v>
      </c>
      <c r="G59" s="8">
        <f t="shared" si="1"/>
        <v>4.4479848932951717E-3</v>
      </c>
      <c r="H59" s="96"/>
    </row>
    <row r="60" spans="1:8" x14ac:dyDescent="0.25">
      <c r="A60" s="25" t="s">
        <v>464</v>
      </c>
      <c r="B60" s="25" t="s">
        <v>155</v>
      </c>
      <c r="C60" s="9" t="s">
        <v>156</v>
      </c>
      <c r="D60" s="25" t="s">
        <v>467</v>
      </c>
      <c r="E60" s="50">
        <v>1424</v>
      </c>
      <c r="F60" s="7">
        <v>550504.16</v>
      </c>
      <c r="G60" s="8">
        <f t="shared" si="1"/>
        <v>9.8512855131597133E-5</v>
      </c>
      <c r="H60" s="96"/>
    </row>
    <row r="61" spans="1:8" x14ac:dyDescent="0.25">
      <c r="A61" s="66" t="s">
        <v>371</v>
      </c>
      <c r="B61" s="66" t="s">
        <v>165</v>
      </c>
      <c r="C61" s="9" t="s">
        <v>166</v>
      </c>
      <c r="D61" s="66" t="s">
        <v>368</v>
      </c>
      <c r="E61" s="39">
        <v>69802</v>
      </c>
      <c r="F61" s="7">
        <v>67966905.420000002</v>
      </c>
      <c r="G61" s="8">
        <f t="shared" si="1"/>
        <v>1.2162694478790903E-2</v>
      </c>
      <c r="H61" s="96"/>
    </row>
    <row r="62" spans="1:8" ht="30" x14ac:dyDescent="0.25">
      <c r="A62" s="61" t="s">
        <v>574</v>
      </c>
      <c r="B62" s="61" t="s">
        <v>575</v>
      </c>
      <c r="C62" s="9" t="s">
        <v>124</v>
      </c>
      <c r="D62" s="61" t="s">
        <v>573</v>
      </c>
      <c r="E62" s="39">
        <v>14500</v>
      </c>
      <c r="F62" s="7">
        <v>13700638.199999999</v>
      </c>
      <c r="G62" s="8">
        <f t="shared" si="1"/>
        <v>2.4517325831053221E-3</v>
      </c>
      <c r="H62" s="96"/>
    </row>
    <row r="63" spans="1:8" ht="30" x14ac:dyDescent="0.25">
      <c r="A63" s="25" t="s">
        <v>544</v>
      </c>
      <c r="B63" s="25" t="s">
        <v>163</v>
      </c>
      <c r="C63" s="126" t="s">
        <v>164</v>
      </c>
      <c r="D63" s="33" t="s">
        <v>543</v>
      </c>
      <c r="E63" s="39">
        <v>1228</v>
      </c>
      <c r="F63" s="7">
        <v>1213440.1200000001</v>
      </c>
      <c r="G63" s="8">
        <f t="shared" si="1"/>
        <v>2.1714540858769866E-4</v>
      </c>
      <c r="H63" s="96"/>
    </row>
    <row r="64" spans="1:8" x14ac:dyDescent="0.25">
      <c r="A64" s="25" t="s">
        <v>463</v>
      </c>
      <c r="B64" s="25" t="s">
        <v>155</v>
      </c>
      <c r="C64" s="9" t="s">
        <v>156</v>
      </c>
      <c r="D64" s="126" t="s">
        <v>466</v>
      </c>
      <c r="E64" s="50">
        <v>15054</v>
      </c>
      <c r="F64" s="7">
        <v>5749273.1399999997</v>
      </c>
      <c r="G64" s="8">
        <f t="shared" si="1"/>
        <v>1.0288338456021886E-3</v>
      </c>
      <c r="H64" s="96"/>
    </row>
    <row r="65" spans="1:8" ht="30" x14ac:dyDescent="0.25">
      <c r="A65" s="25" t="s">
        <v>252</v>
      </c>
      <c r="B65" s="25" t="s">
        <v>346</v>
      </c>
      <c r="C65" s="9" t="s">
        <v>183</v>
      </c>
      <c r="D65" s="25" t="s">
        <v>365</v>
      </c>
      <c r="E65" s="39">
        <v>55000</v>
      </c>
      <c r="F65" s="7">
        <v>52733450</v>
      </c>
      <c r="G65" s="8">
        <f t="shared" si="1"/>
        <v>9.4366638763262387E-3</v>
      </c>
      <c r="H65" s="96"/>
    </row>
    <row r="66" spans="1:8" x14ac:dyDescent="0.25">
      <c r="A66" s="68" t="s">
        <v>235</v>
      </c>
      <c r="B66" s="68" t="s">
        <v>153</v>
      </c>
      <c r="C66" s="9" t="s">
        <v>154</v>
      </c>
      <c r="D66" s="68" t="s">
        <v>53</v>
      </c>
      <c r="E66" s="39">
        <v>2000</v>
      </c>
      <c r="F66" s="7">
        <v>1934900</v>
      </c>
      <c r="G66" s="8">
        <f t="shared" si="1"/>
        <v>3.4625083195398063E-4</v>
      </c>
      <c r="H66" s="96"/>
    </row>
    <row r="67" spans="1:8" x14ac:dyDescent="0.25">
      <c r="A67" s="113" t="s">
        <v>307</v>
      </c>
      <c r="B67" s="113" t="s">
        <v>193</v>
      </c>
      <c r="C67" s="9" t="s">
        <v>194</v>
      </c>
      <c r="D67" s="113" t="s">
        <v>49</v>
      </c>
      <c r="E67" s="39">
        <v>13459</v>
      </c>
      <c r="F67" s="7">
        <v>11775817.460000001</v>
      </c>
      <c r="G67" s="8">
        <f t="shared" si="1"/>
        <v>2.1072854372128852E-3</v>
      </c>
      <c r="H67" s="96"/>
    </row>
    <row r="68" spans="1:8" x14ac:dyDescent="0.25">
      <c r="A68" s="25" t="s">
        <v>34</v>
      </c>
      <c r="B68" s="25" t="s">
        <v>103</v>
      </c>
      <c r="C68" s="9" t="s">
        <v>104</v>
      </c>
      <c r="D68" s="105" t="s">
        <v>83</v>
      </c>
      <c r="E68" s="39">
        <v>63000</v>
      </c>
      <c r="F68" s="7">
        <v>53928630</v>
      </c>
      <c r="G68" s="8">
        <f t="shared" si="1"/>
        <v>9.6505416319388072E-3</v>
      </c>
      <c r="H68" s="96"/>
    </row>
    <row r="69" spans="1:8" ht="30" x14ac:dyDescent="0.25">
      <c r="A69" s="113" t="s">
        <v>211</v>
      </c>
      <c r="B69" s="113" t="s">
        <v>125</v>
      </c>
      <c r="C69" s="9" t="s">
        <v>126</v>
      </c>
      <c r="D69" s="113" t="s">
        <v>93</v>
      </c>
      <c r="E69" s="39">
        <v>3850</v>
      </c>
      <c r="F69" s="7">
        <v>1898435</v>
      </c>
      <c r="G69" s="8">
        <f t="shared" ref="G69:G100" si="2">F69/$F$264</f>
        <v>3.3972541121533682E-4</v>
      </c>
      <c r="H69" s="96"/>
    </row>
    <row r="70" spans="1:8" x14ac:dyDescent="0.25">
      <c r="A70" s="25" t="s">
        <v>509</v>
      </c>
      <c r="B70" s="25" t="s">
        <v>105</v>
      </c>
      <c r="C70" s="9" t="s">
        <v>106</v>
      </c>
      <c r="D70" s="25" t="s">
        <v>520</v>
      </c>
      <c r="E70" s="39">
        <v>23000</v>
      </c>
      <c r="F70" s="7">
        <v>8774730</v>
      </c>
      <c r="G70" s="8">
        <f t="shared" si="2"/>
        <v>1.5702400964760724E-3</v>
      </c>
      <c r="H70" s="96"/>
    </row>
    <row r="71" spans="1:8" x14ac:dyDescent="0.25">
      <c r="A71" s="113" t="s">
        <v>402</v>
      </c>
      <c r="B71" s="113" t="s">
        <v>103</v>
      </c>
      <c r="C71" s="9" t="s">
        <v>104</v>
      </c>
      <c r="D71" s="113" t="s">
        <v>399</v>
      </c>
      <c r="E71" s="39">
        <v>48400</v>
      </c>
      <c r="F71" s="7">
        <v>48556816</v>
      </c>
      <c r="G71" s="8">
        <f t="shared" si="2"/>
        <v>8.6892541924835174E-3</v>
      </c>
      <c r="H71" s="96"/>
    </row>
    <row r="72" spans="1:8" ht="30" x14ac:dyDescent="0.25">
      <c r="A72" s="25" t="s">
        <v>227</v>
      </c>
      <c r="B72" s="25" t="s">
        <v>147</v>
      </c>
      <c r="C72" s="9" t="s">
        <v>148</v>
      </c>
      <c r="D72" s="25" t="s">
        <v>91</v>
      </c>
      <c r="E72" s="39">
        <v>15698</v>
      </c>
      <c r="F72" s="7">
        <v>14627710.359999999</v>
      </c>
      <c r="G72" s="8">
        <f t="shared" si="2"/>
        <v>2.6176323746611514E-3</v>
      </c>
      <c r="H72" s="96"/>
    </row>
    <row r="73" spans="1:8" x14ac:dyDescent="0.25">
      <c r="A73" s="80" t="s">
        <v>35</v>
      </c>
      <c r="B73" s="80" t="s">
        <v>103</v>
      </c>
      <c r="C73" s="9" t="s">
        <v>104</v>
      </c>
      <c r="D73" s="80" t="s">
        <v>84</v>
      </c>
      <c r="E73" s="39">
        <v>15000</v>
      </c>
      <c r="F73" s="7">
        <v>9832650</v>
      </c>
      <c r="G73" s="8">
        <f t="shared" si="2"/>
        <v>1.7595551412539706E-3</v>
      </c>
      <c r="H73" s="96"/>
    </row>
    <row r="74" spans="1:8" x14ac:dyDescent="0.25">
      <c r="A74" s="25" t="s">
        <v>247</v>
      </c>
      <c r="B74" s="25" t="s">
        <v>167</v>
      </c>
      <c r="C74" s="9" t="s">
        <v>168</v>
      </c>
      <c r="D74" s="25" t="s">
        <v>88</v>
      </c>
      <c r="E74" s="39">
        <v>1310</v>
      </c>
      <c r="F74" s="7">
        <v>1145215.1000000001</v>
      </c>
      <c r="G74" s="8">
        <f t="shared" si="2"/>
        <v>2.0493652444119137E-4</v>
      </c>
      <c r="H74" s="96"/>
    </row>
    <row r="75" spans="1:8" ht="30" x14ac:dyDescent="0.25">
      <c r="A75" s="25" t="s">
        <v>205</v>
      </c>
      <c r="B75" s="25" t="s">
        <v>111</v>
      </c>
      <c r="C75" s="9" t="s">
        <v>112</v>
      </c>
      <c r="D75" s="25" t="s">
        <v>359</v>
      </c>
      <c r="E75" s="39">
        <v>7200</v>
      </c>
      <c r="F75" s="7">
        <v>6872976</v>
      </c>
      <c r="G75" s="8">
        <f t="shared" si="2"/>
        <v>1.2299207493926001E-3</v>
      </c>
      <c r="H75" s="96"/>
    </row>
    <row r="76" spans="1:8" ht="30" x14ac:dyDescent="0.25">
      <c r="A76" s="25" t="s">
        <v>503</v>
      </c>
      <c r="B76" s="25" t="s">
        <v>179</v>
      </c>
      <c r="C76" s="9" t="s">
        <v>180</v>
      </c>
      <c r="D76" s="25" t="s">
        <v>353</v>
      </c>
      <c r="E76" s="39">
        <v>5550</v>
      </c>
      <c r="F76" s="7">
        <v>5116908.58</v>
      </c>
      <c r="G76" s="8">
        <f t="shared" si="2"/>
        <v>9.15672051711955E-4</v>
      </c>
      <c r="H76" s="96"/>
    </row>
    <row r="77" spans="1:8" ht="30" x14ac:dyDescent="0.25">
      <c r="A77" s="25" t="s">
        <v>219</v>
      </c>
      <c r="B77" s="25" t="s">
        <v>129</v>
      </c>
      <c r="C77" s="9" t="s">
        <v>130</v>
      </c>
      <c r="D77" s="25" t="s">
        <v>69</v>
      </c>
      <c r="E77" s="39">
        <v>35992</v>
      </c>
      <c r="F77" s="7">
        <v>31652804.48</v>
      </c>
      <c r="G77" s="8">
        <f t="shared" si="2"/>
        <v>5.6642771641308006E-3</v>
      </c>
      <c r="H77" s="96"/>
    </row>
    <row r="78" spans="1:8" x14ac:dyDescent="0.25">
      <c r="A78" s="25" t="s">
        <v>345</v>
      </c>
      <c r="B78" s="25" t="s">
        <v>103</v>
      </c>
      <c r="C78" s="9" t="s">
        <v>104</v>
      </c>
      <c r="D78" s="25" t="s">
        <v>344</v>
      </c>
      <c r="E78" s="39">
        <v>8756</v>
      </c>
      <c r="F78" s="7">
        <v>7766572</v>
      </c>
      <c r="G78" s="8">
        <f t="shared" si="2"/>
        <v>1.3898299738645363E-3</v>
      </c>
      <c r="H78" s="96"/>
    </row>
    <row r="79" spans="1:8" ht="30" x14ac:dyDescent="0.25">
      <c r="A79" s="46" t="s">
        <v>222</v>
      </c>
      <c r="B79" s="46" t="s">
        <v>133</v>
      </c>
      <c r="C79" s="9" t="s">
        <v>134</v>
      </c>
      <c r="D79" s="46" t="s">
        <v>50</v>
      </c>
      <c r="E79" s="39">
        <v>220</v>
      </c>
      <c r="F79" s="7">
        <v>182699</v>
      </c>
      <c r="G79" s="8">
        <f t="shared" si="2"/>
        <v>3.2694031085410256E-5</v>
      </c>
      <c r="H79" s="96"/>
    </row>
    <row r="80" spans="1:8" x14ac:dyDescent="0.25">
      <c r="A80" s="25" t="s">
        <v>209</v>
      </c>
      <c r="B80" s="25" t="s">
        <v>117</v>
      </c>
      <c r="C80" s="9" t="s">
        <v>118</v>
      </c>
      <c r="D80" s="25" t="s">
        <v>71</v>
      </c>
      <c r="E80" s="39">
        <v>38000</v>
      </c>
      <c r="F80" s="7">
        <v>35073620</v>
      </c>
      <c r="G80" s="8">
        <f t="shared" si="2"/>
        <v>6.2764329446678251E-3</v>
      </c>
      <c r="H80" s="96"/>
    </row>
    <row r="81" spans="1:8" ht="30" x14ac:dyDescent="0.25">
      <c r="A81" s="25" t="s">
        <v>239</v>
      </c>
      <c r="B81" s="25" t="s">
        <v>161</v>
      </c>
      <c r="C81" s="9" t="s">
        <v>162</v>
      </c>
      <c r="D81" s="25" t="s">
        <v>89</v>
      </c>
      <c r="E81" s="39">
        <v>2492</v>
      </c>
      <c r="F81" s="7">
        <v>2248681.12</v>
      </c>
      <c r="G81" s="8">
        <f t="shared" si="2"/>
        <v>4.024020407252101E-4</v>
      </c>
      <c r="H81" s="96"/>
    </row>
    <row r="82" spans="1:8" ht="30" x14ac:dyDescent="0.25">
      <c r="A82" s="25" t="s">
        <v>253</v>
      </c>
      <c r="B82" s="25" t="s">
        <v>346</v>
      </c>
      <c r="C82" s="9" t="s">
        <v>183</v>
      </c>
      <c r="D82" s="25" t="s">
        <v>44</v>
      </c>
      <c r="E82" s="39">
        <v>13949</v>
      </c>
      <c r="F82" s="7">
        <v>12624263.470000001</v>
      </c>
      <c r="G82" s="8">
        <f t="shared" si="2"/>
        <v>2.2591150598448226E-3</v>
      </c>
      <c r="H82" s="96"/>
    </row>
    <row r="83" spans="1:8" x14ac:dyDescent="0.25">
      <c r="A83" s="25" t="s">
        <v>208</v>
      </c>
      <c r="B83" s="25" t="s">
        <v>113</v>
      </c>
      <c r="C83" s="9" t="s">
        <v>114</v>
      </c>
      <c r="D83" s="25" t="s">
        <v>63</v>
      </c>
      <c r="E83" s="39">
        <v>25000</v>
      </c>
      <c r="F83" s="7">
        <v>23914000</v>
      </c>
      <c r="G83" s="8">
        <f t="shared" si="2"/>
        <v>4.2794161948149743E-3</v>
      </c>
      <c r="H83" s="96"/>
    </row>
    <row r="84" spans="1:8" x14ac:dyDescent="0.25">
      <c r="A84" s="25" t="s">
        <v>39</v>
      </c>
      <c r="B84" s="25" t="s">
        <v>103</v>
      </c>
      <c r="C84" s="9" t="s">
        <v>104</v>
      </c>
      <c r="D84" s="25" t="s">
        <v>62</v>
      </c>
      <c r="E84" s="39">
        <v>40301</v>
      </c>
      <c r="F84" s="7">
        <v>46916033.600000001</v>
      </c>
      <c r="G84" s="8">
        <f t="shared" si="2"/>
        <v>8.3956357775496985E-3</v>
      </c>
      <c r="H84" s="96"/>
    </row>
    <row r="85" spans="1:8" x14ac:dyDescent="0.25">
      <c r="A85" s="25" t="s">
        <v>225</v>
      </c>
      <c r="B85" s="25" t="s">
        <v>143</v>
      </c>
      <c r="C85" s="9" t="s">
        <v>144</v>
      </c>
      <c r="D85" s="25" t="s">
        <v>64</v>
      </c>
      <c r="E85" s="39">
        <v>7100</v>
      </c>
      <c r="F85" s="7">
        <v>7022681</v>
      </c>
      <c r="G85" s="8">
        <f t="shared" si="2"/>
        <v>1.2567104960449701E-3</v>
      </c>
      <c r="H85" s="96"/>
    </row>
    <row r="86" spans="1:8" x14ac:dyDescent="0.25">
      <c r="A86" s="25" t="s">
        <v>41</v>
      </c>
      <c r="B86" s="25" t="s">
        <v>107</v>
      </c>
      <c r="C86" s="9" t="s">
        <v>108</v>
      </c>
      <c r="D86" s="25" t="s">
        <v>58</v>
      </c>
      <c r="E86" s="39">
        <v>2000</v>
      </c>
      <c r="F86" s="7">
        <v>745773.38</v>
      </c>
      <c r="G86" s="8">
        <f t="shared" si="2"/>
        <v>1.3345633018457397E-4</v>
      </c>
      <c r="H86" s="96"/>
    </row>
    <row r="87" spans="1:8" x14ac:dyDescent="0.25">
      <c r="A87" s="71" t="s">
        <v>596</v>
      </c>
      <c r="B87" s="71" t="s">
        <v>103</v>
      </c>
      <c r="C87" s="126" t="s">
        <v>104</v>
      </c>
      <c r="D87" s="71" t="s">
        <v>597</v>
      </c>
      <c r="E87" s="39">
        <v>100000</v>
      </c>
      <c r="F87" s="7">
        <v>101358000</v>
      </c>
      <c r="G87" s="8">
        <f t="shared" si="2"/>
        <v>1.8138039084806226E-2</v>
      </c>
      <c r="H87" s="96"/>
    </row>
    <row r="88" spans="1:8" ht="30" x14ac:dyDescent="0.25">
      <c r="A88" s="25" t="s">
        <v>212</v>
      </c>
      <c r="B88" s="25" t="s">
        <v>127</v>
      </c>
      <c r="C88" s="9" t="s">
        <v>128</v>
      </c>
      <c r="D88" s="25" t="s">
        <v>45</v>
      </c>
      <c r="E88" s="39">
        <v>28650</v>
      </c>
      <c r="F88" s="7">
        <v>28722810.260000002</v>
      </c>
      <c r="G88" s="8">
        <f t="shared" si="2"/>
        <v>5.1399539762165131E-3</v>
      </c>
      <c r="H88" s="96"/>
    </row>
    <row r="89" spans="1:8" ht="30" x14ac:dyDescent="0.25">
      <c r="A89" s="25" t="s">
        <v>309</v>
      </c>
      <c r="B89" s="25" t="s">
        <v>197</v>
      </c>
      <c r="C89" s="9" t="s">
        <v>198</v>
      </c>
      <c r="D89" s="25" t="s">
        <v>92</v>
      </c>
      <c r="E89" s="39">
        <v>12000</v>
      </c>
      <c r="F89" s="7">
        <v>5627126.4000000004</v>
      </c>
      <c r="G89" s="8">
        <f t="shared" si="2"/>
        <v>1.0069756563699458E-3</v>
      </c>
      <c r="H89" s="96"/>
    </row>
    <row r="90" spans="1:8" ht="30" x14ac:dyDescent="0.25">
      <c r="A90" s="25" t="s">
        <v>374</v>
      </c>
      <c r="B90" s="25" t="s">
        <v>288</v>
      </c>
      <c r="C90" s="9" t="s">
        <v>289</v>
      </c>
      <c r="D90" s="25" t="s">
        <v>275</v>
      </c>
      <c r="E90" s="39">
        <v>2780</v>
      </c>
      <c r="F90" s="7">
        <v>1725954.7</v>
      </c>
      <c r="G90" s="8">
        <f t="shared" si="2"/>
        <v>3.0886001901384209E-4</v>
      </c>
      <c r="H90" s="96"/>
    </row>
    <row r="91" spans="1:8" x14ac:dyDescent="0.25">
      <c r="A91" s="25" t="s">
        <v>40</v>
      </c>
      <c r="B91" s="25" t="s">
        <v>105</v>
      </c>
      <c r="C91" s="9" t="s">
        <v>106</v>
      </c>
      <c r="D91" s="25" t="s">
        <v>59</v>
      </c>
      <c r="E91" s="39">
        <v>10500</v>
      </c>
      <c r="F91" s="7">
        <v>7199272.5</v>
      </c>
      <c r="G91" s="8">
        <f t="shared" si="2"/>
        <v>1.2883115884998781E-3</v>
      </c>
      <c r="H91" s="96"/>
    </row>
    <row r="92" spans="1:8" ht="30" x14ac:dyDescent="0.25">
      <c r="A92" s="61" t="s">
        <v>220</v>
      </c>
      <c r="B92" s="61" t="s">
        <v>131</v>
      </c>
      <c r="C92" s="9" t="s">
        <v>132</v>
      </c>
      <c r="D92" s="61" t="s">
        <v>46</v>
      </c>
      <c r="E92" s="39">
        <v>7959</v>
      </c>
      <c r="F92" s="7">
        <v>7025011.3499999996</v>
      </c>
      <c r="G92" s="8">
        <f t="shared" si="2"/>
        <v>1.2571275127519028E-3</v>
      </c>
      <c r="H92" s="96"/>
    </row>
    <row r="93" spans="1:8" ht="30" x14ac:dyDescent="0.25">
      <c r="A93" s="25" t="s">
        <v>308</v>
      </c>
      <c r="B93" s="25" t="s">
        <v>195</v>
      </c>
      <c r="C93" s="9" t="s">
        <v>196</v>
      </c>
      <c r="D93" s="25" t="s">
        <v>42</v>
      </c>
      <c r="E93" s="39">
        <v>74800</v>
      </c>
      <c r="F93" s="7">
        <v>59110064.200000003</v>
      </c>
      <c r="G93" s="8">
        <f t="shared" si="2"/>
        <v>1.0577760559255366E-2</v>
      </c>
      <c r="H93" s="96"/>
    </row>
    <row r="94" spans="1:8" ht="30" x14ac:dyDescent="0.25">
      <c r="A94" s="25" t="s">
        <v>226</v>
      </c>
      <c r="B94" s="25" t="s">
        <v>145</v>
      </c>
      <c r="C94" s="9" t="s">
        <v>146</v>
      </c>
      <c r="D94" s="25" t="s">
        <v>65</v>
      </c>
      <c r="E94" s="39">
        <v>15000</v>
      </c>
      <c r="F94" s="7">
        <v>15303300</v>
      </c>
      <c r="G94" s="8">
        <f t="shared" si="2"/>
        <v>2.7385293072723924E-3</v>
      </c>
      <c r="H94" s="96"/>
    </row>
    <row r="95" spans="1:8" ht="30" x14ac:dyDescent="0.25">
      <c r="A95" s="25" t="s">
        <v>372</v>
      </c>
      <c r="B95" s="25" t="s">
        <v>129</v>
      </c>
      <c r="C95" s="9" t="s">
        <v>130</v>
      </c>
      <c r="D95" s="25" t="s">
        <v>369</v>
      </c>
      <c r="E95" s="39">
        <v>56100</v>
      </c>
      <c r="F95" s="7">
        <v>47450502</v>
      </c>
      <c r="G95" s="8">
        <f t="shared" si="2"/>
        <v>8.4912790294764708E-3</v>
      </c>
      <c r="H95" s="96"/>
    </row>
    <row r="96" spans="1:8" x14ac:dyDescent="0.25">
      <c r="A96" s="25" t="s">
        <v>376</v>
      </c>
      <c r="B96" s="25" t="s">
        <v>375</v>
      </c>
      <c r="C96" s="9" t="s">
        <v>377</v>
      </c>
      <c r="D96" s="25" t="s">
        <v>370</v>
      </c>
      <c r="E96" s="39">
        <v>40000</v>
      </c>
      <c r="F96" s="7">
        <v>41054400</v>
      </c>
      <c r="G96" s="8">
        <f t="shared" si="2"/>
        <v>7.3466949999335899E-3</v>
      </c>
      <c r="H96" s="96"/>
    </row>
    <row r="97" spans="1:8" x14ac:dyDescent="0.25">
      <c r="A97" s="25" t="s">
        <v>462</v>
      </c>
      <c r="B97" s="25" t="s">
        <v>155</v>
      </c>
      <c r="C97" s="9" t="s">
        <v>156</v>
      </c>
      <c r="D97" s="25" t="s">
        <v>465</v>
      </c>
      <c r="E97" s="50">
        <v>1829</v>
      </c>
      <c r="F97" s="7">
        <v>1710169.87</v>
      </c>
      <c r="G97" s="8">
        <f t="shared" si="2"/>
        <v>3.0603531979437232E-4</v>
      </c>
      <c r="H97" s="96"/>
    </row>
    <row r="98" spans="1:8" x14ac:dyDescent="0.25">
      <c r="A98" s="25" t="s">
        <v>396</v>
      </c>
      <c r="B98" s="25" t="s">
        <v>395</v>
      </c>
      <c r="C98" s="9" t="s">
        <v>397</v>
      </c>
      <c r="D98" s="25" t="s">
        <v>392</v>
      </c>
      <c r="E98" s="39">
        <v>19368</v>
      </c>
      <c r="F98" s="7">
        <v>19365482.16</v>
      </c>
      <c r="G98" s="8">
        <f t="shared" si="2"/>
        <v>3.4654578061346685E-3</v>
      </c>
      <c r="H98" s="96"/>
    </row>
    <row r="99" spans="1:8" x14ac:dyDescent="0.25">
      <c r="A99" s="66" t="s">
        <v>409</v>
      </c>
      <c r="B99" s="66" t="s">
        <v>159</v>
      </c>
      <c r="C99" s="9" t="s">
        <v>160</v>
      </c>
      <c r="D99" s="66" t="s">
        <v>410</v>
      </c>
      <c r="E99" s="39">
        <v>10000</v>
      </c>
      <c r="F99" s="7">
        <v>9875700</v>
      </c>
      <c r="G99" s="8">
        <f t="shared" si="2"/>
        <v>1.7672589493658208E-3</v>
      </c>
      <c r="H99" s="96"/>
    </row>
    <row r="100" spans="1:8" x14ac:dyDescent="0.25">
      <c r="A100" s="25" t="s">
        <v>411</v>
      </c>
      <c r="B100" s="25" t="s">
        <v>375</v>
      </c>
      <c r="C100" s="9" t="s">
        <v>377</v>
      </c>
      <c r="D100" s="25" t="s">
        <v>412</v>
      </c>
      <c r="E100" s="39">
        <v>10000</v>
      </c>
      <c r="F100" s="7">
        <v>9859400</v>
      </c>
      <c r="G100" s="8">
        <f t="shared" si="2"/>
        <v>1.7643420603478612E-3</v>
      </c>
      <c r="H100" s="96"/>
    </row>
    <row r="101" spans="1:8" x14ac:dyDescent="0.25">
      <c r="A101" s="25" t="s">
        <v>432</v>
      </c>
      <c r="B101" s="25" t="s">
        <v>103</v>
      </c>
      <c r="C101" s="9" t="s">
        <v>104</v>
      </c>
      <c r="D101" s="25" t="s">
        <v>434</v>
      </c>
      <c r="E101" s="39">
        <v>32509</v>
      </c>
      <c r="F101" s="7">
        <v>27324464.68</v>
      </c>
      <c r="G101" s="8">
        <f t="shared" ref="G101:G132" si="3">F101/$F$264</f>
        <v>4.8897196899825102E-3</v>
      </c>
      <c r="H101" s="96"/>
    </row>
    <row r="102" spans="1:8" x14ac:dyDescent="0.25">
      <c r="A102" s="83" t="s">
        <v>431</v>
      </c>
      <c r="B102" s="83" t="s">
        <v>103</v>
      </c>
      <c r="C102" s="9" t="s">
        <v>104</v>
      </c>
      <c r="D102" s="83" t="s">
        <v>433</v>
      </c>
      <c r="E102" s="39">
        <v>30000</v>
      </c>
      <c r="F102" s="7">
        <v>23139600</v>
      </c>
      <c r="G102" s="8">
        <f t="shared" si="3"/>
        <v>4.1408371239249212E-3</v>
      </c>
      <c r="H102" s="96"/>
    </row>
    <row r="103" spans="1:8" x14ac:dyDescent="0.25">
      <c r="A103" s="25" t="s">
        <v>419</v>
      </c>
      <c r="B103" s="25" t="s">
        <v>418</v>
      </c>
      <c r="C103" s="9" t="s">
        <v>420</v>
      </c>
      <c r="D103" s="25" t="s">
        <v>413</v>
      </c>
      <c r="E103" s="39">
        <v>10000</v>
      </c>
      <c r="F103" s="7">
        <v>9308100</v>
      </c>
      <c r="G103" s="8">
        <f t="shared" si="3"/>
        <v>1.6656867894520892E-3</v>
      </c>
      <c r="H103" s="96"/>
    </row>
    <row r="104" spans="1:8" ht="30" x14ac:dyDescent="0.25">
      <c r="A104" s="25" t="s">
        <v>416</v>
      </c>
      <c r="B104" s="25" t="s">
        <v>415</v>
      </c>
      <c r="C104" s="9" t="s">
        <v>417</v>
      </c>
      <c r="D104" s="25" t="s">
        <v>414</v>
      </c>
      <c r="E104" s="39">
        <v>28500</v>
      </c>
      <c r="F104" s="7">
        <v>27640155</v>
      </c>
      <c r="G104" s="8">
        <f t="shared" si="3"/>
        <v>4.946212550564359E-3</v>
      </c>
      <c r="H104" s="96"/>
    </row>
    <row r="105" spans="1:8" ht="30" x14ac:dyDescent="0.25">
      <c r="A105" s="25" t="s">
        <v>425</v>
      </c>
      <c r="B105" s="25" t="s">
        <v>119</v>
      </c>
      <c r="C105" s="9" t="s">
        <v>120</v>
      </c>
      <c r="D105" s="25" t="s">
        <v>426</v>
      </c>
      <c r="E105" s="39">
        <v>16000</v>
      </c>
      <c r="F105" s="7">
        <v>16174240</v>
      </c>
      <c r="G105" s="8">
        <f t="shared" si="3"/>
        <v>2.8943842349596115E-3</v>
      </c>
      <c r="H105" s="96"/>
    </row>
    <row r="106" spans="1:8" x14ac:dyDescent="0.25">
      <c r="A106" s="68" t="s">
        <v>453</v>
      </c>
      <c r="B106" s="68" t="s">
        <v>103</v>
      </c>
      <c r="C106" s="9" t="s">
        <v>104</v>
      </c>
      <c r="D106" s="68" t="s">
        <v>452</v>
      </c>
      <c r="E106" s="39">
        <v>49444</v>
      </c>
      <c r="F106" s="7">
        <v>54053720.68</v>
      </c>
      <c r="G106" s="8">
        <f t="shared" si="3"/>
        <v>9.6729266399597329E-3</v>
      </c>
      <c r="H106" s="96"/>
    </row>
    <row r="107" spans="1:8" ht="30" x14ac:dyDescent="0.25">
      <c r="A107" s="25" t="s">
        <v>427</v>
      </c>
      <c r="B107" s="25" t="s">
        <v>139</v>
      </c>
      <c r="C107" s="9" t="s">
        <v>140</v>
      </c>
      <c r="D107" s="25" t="s">
        <v>428</v>
      </c>
      <c r="E107" s="39">
        <v>22000</v>
      </c>
      <c r="F107" s="7">
        <v>21797820</v>
      </c>
      <c r="G107" s="8">
        <f t="shared" si="3"/>
        <v>3.9007252621753672E-3</v>
      </c>
      <c r="H107" s="96"/>
    </row>
    <row r="108" spans="1:8" ht="30" x14ac:dyDescent="0.25">
      <c r="A108" s="25" t="s">
        <v>437</v>
      </c>
      <c r="B108" s="25" t="s">
        <v>119</v>
      </c>
      <c r="C108" s="9" t="s">
        <v>120</v>
      </c>
      <c r="D108" s="25" t="s">
        <v>435</v>
      </c>
      <c r="E108" s="39">
        <v>2562</v>
      </c>
      <c r="F108" s="7">
        <v>2623488</v>
      </c>
      <c r="G108" s="8">
        <f t="shared" si="3"/>
        <v>4.6947382429132501E-4</v>
      </c>
      <c r="H108" s="96"/>
    </row>
    <row r="109" spans="1:8" x14ac:dyDescent="0.25">
      <c r="A109" s="25" t="s">
        <v>429</v>
      </c>
      <c r="B109" s="25" t="s">
        <v>375</v>
      </c>
      <c r="C109" s="82" t="s">
        <v>377</v>
      </c>
      <c r="D109" s="25" t="s">
        <v>430</v>
      </c>
      <c r="E109" s="39">
        <v>91000</v>
      </c>
      <c r="F109" s="7">
        <v>90488580</v>
      </c>
      <c r="G109" s="8">
        <f t="shared" si="3"/>
        <v>1.6192953696487846E-2</v>
      </c>
      <c r="H109" s="96"/>
    </row>
    <row r="110" spans="1:8" x14ac:dyDescent="0.25">
      <c r="A110" s="25" t="s">
        <v>499</v>
      </c>
      <c r="B110" s="25" t="s">
        <v>184</v>
      </c>
      <c r="C110" s="9" t="s">
        <v>185</v>
      </c>
      <c r="D110" s="25" t="s">
        <v>500</v>
      </c>
      <c r="E110" s="39">
        <v>70000</v>
      </c>
      <c r="F110" s="7">
        <v>68837300</v>
      </c>
      <c r="G110" s="8">
        <f t="shared" si="3"/>
        <v>1.2318451803434674E-2</v>
      </c>
      <c r="H110" s="96"/>
    </row>
    <row r="111" spans="1:8" x14ac:dyDescent="0.25">
      <c r="A111" s="25" t="s">
        <v>442</v>
      </c>
      <c r="B111" s="25" t="s">
        <v>135</v>
      </c>
      <c r="C111" s="9" t="s">
        <v>136</v>
      </c>
      <c r="D111" s="25" t="s">
        <v>441</v>
      </c>
      <c r="E111" s="39">
        <v>27000</v>
      </c>
      <c r="F111" s="7">
        <v>24885360</v>
      </c>
      <c r="G111" s="8">
        <f t="shared" si="3"/>
        <v>4.4532413062557813E-3</v>
      </c>
      <c r="H111" s="96"/>
    </row>
    <row r="112" spans="1:8" ht="30" x14ac:dyDescent="0.25">
      <c r="A112" s="25" t="s">
        <v>483</v>
      </c>
      <c r="B112" s="25" t="s">
        <v>484</v>
      </c>
      <c r="C112" s="9" t="s">
        <v>485</v>
      </c>
      <c r="D112" s="25" t="s">
        <v>482</v>
      </c>
      <c r="E112" s="39">
        <v>52444</v>
      </c>
      <c r="F112" s="7">
        <v>53975364.799999997</v>
      </c>
      <c r="G112" s="8">
        <f t="shared" si="3"/>
        <v>9.6589048359189619E-3</v>
      </c>
      <c r="H112" s="96"/>
    </row>
    <row r="113" spans="1:8" ht="30" x14ac:dyDescent="0.25">
      <c r="A113" s="25" t="s">
        <v>237</v>
      </c>
      <c r="B113" s="25" t="s">
        <v>157</v>
      </c>
      <c r="C113" s="9" t="s">
        <v>158</v>
      </c>
      <c r="D113" s="25" t="s">
        <v>455</v>
      </c>
      <c r="E113" s="39">
        <v>45000</v>
      </c>
      <c r="F113" s="7">
        <v>45848250</v>
      </c>
      <c r="G113" s="8">
        <f t="shared" si="3"/>
        <v>8.2045556391204168E-3</v>
      </c>
      <c r="H113" s="96"/>
    </row>
    <row r="114" spans="1:8" x14ac:dyDescent="0.25">
      <c r="A114" s="25" t="s">
        <v>456</v>
      </c>
      <c r="B114" s="61" t="s">
        <v>135</v>
      </c>
      <c r="C114" s="9" t="s">
        <v>136</v>
      </c>
      <c r="D114" s="25" t="s">
        <v>457</v>
      </c>
      <c r="E114" s="39">
        <v>34080</v>
      </c>
      <c r="F114" s="7">
        <v>34155316.799999997</v>
      </c>
      <c r="G114" s="8">
        <f t="shared" si="3"/>
        <v>6.112102360665549E-3</v>
      </c>
      <c r="H114" s="96"/>
    </row>
    <row r="115" spans="1:8" x14ac:dyDescent="0.25">
      <c r="A115" s="25" t="s">
        <v>460</v>
      </c>
      <c r="B115" s="25" t="s">
        <v>113</v>
      </c>
      <c r="C115" s="9" t="s">
        <v>114</v>
      </c>
      <c r="D115" s="25" t="s">
        <v>461</v>
      </c>
      <c r="E115" s="39">
        <v>36999</v>
      </c>
      <c r="F115" s="7">
        <v>35156079.810000002</v>
      </c>
      <c r="G115" s="8">
        <f t="shared" si="3"/>
        <v>6.2911891479937171E-3</v>
      </c>
      <c r="H115" s="96"/>
    </row>
    <row r="116" spans="1:8" x14ac:dyDescent="0.25">
      <c r="A116" s="25" t="s">
        <v>458</v>
      </c>
      <c r="B116" s="25" t="s">
        <v>167</v>
      </c>
      <c r="C116" s="9" t="s">
        <v>168</v>
      </c>
      <c r="D116" s="25" t="s">
        <v>459</v>
      </c>
      <c r="E116" s="39">
        <v>9498</v>
      </c>
      <c r="F116" s="7">
        <v>9258555.4199999999</v>
      </c>
      <c r="G116" s="8">
        <f t="shared" si="3"/>
        <v>1.6568207746483212E-3</v>
      </c>
      <c r="H116" s="96"/>
    </row>
    <row r="117" spans="1:8" ht="30" x14ac:dyDescent="0.25">
      <c r="A117" s="46" t="s">
        <v>471</v>
      </c>
      <c r="B117" s="46" t="s">
        <v>195</v>
      </c>
      <c r="C117" s="9" t="s">
        <v>196</v>
      </c>
      <c r="D117" s="46" t="s">
        <v>472</v>
      </c>
      <c r="E117" s="39">
        <v>10000</v>
      </c>
      <c r="F117" s="7">
        <v>9727300</v>
      </c>
      <c r="G117" s="8">
        <f t="shared" si="3"/>
        <v>1.740702732785134E-3</v>
      </c>
      <c r="H117" s="96"/>
    </row>
    <row r="118" spans="1:8" x14ac:dyDescent="0.25">
      <c r="A118" s="25" t="s">
        <v>473</v>
      </c>
      <c r="B118" s="25" t="s">
        <v>418</v>
      </c>
      <c r="C118" s="9" t="s">
        <v>420</v>
      </c>
      <c r="D118" s="25" t="s">
        <v>474</v>
      </c>
      <c r="E118" s="39">
        <v>8000</v>
      </c>
      <c r="F118" s="7">
        <v>7585760</v>
      </c>
      <c r="G118" s="8">
        <f t="shared" si="3"/>
        <v>1.3574736218942727E-3</v>
      </c>
      <c r="H118" s="96"/>
    </row>
    <row r="119" spans="1:8" x14ac:dyDescent="0.25">
      <c r="A119" s="71" t="s">
        <v>475</v>
      </c>
      <c r="B119" s="71" t="s">
        <v>193</v>
      </c>
      <c r="C119" s="9" t="s">
        <v>194</v>
      </c>
      <c r="D119" s="71" t="s">
        <v>476</v>
      </c>
      <c r="E119" s="39">
        <v>67000</v>
      </c>
      <c r="F119" s="7">
        <v>61514710</v>
      </c>
      <c r="G119" s="8">
        <f t="shared" si="3"/>
        <v>1.1008072517911961E-2</v>
      </c>
      <c r="H119" s="96"/>
    </row>
    <row r="120" spans="1:8" x14ac:dyDescent="0.25">
      <c r="A120" s="72" t="s">
        <v>481</v>
      </c>
      <c r="B120" s="72" t="s">
        <v>109</v>
      </c>
      <c r="C120" s="9" t="s">
        <v>110</v>
      </c>
      <c r="D120" s="72" t="s">
        <v>480</v>
      </c>
      <c r="E120" s="39">
        <v>50000</v>
      </c>
      <c r="F120" s="7">
        <v>50409500</v>
      </c>
      <c r="G120" s="8">
        <f t="shared" si="3"/>
        <v>9.0207924509712063E-3</v>
      </c>
      <c r="H120" s="96"/>
    </row>
    <row r="121" spans="1:8" ht="30" x14ac:dyDescent="0.25">
      <c r="A121" s="71" t="s">
        <v>479</v>
      </c>
      <c r="B121" s="71" t="s">
        <v>179</v>
      </c>
      <c r="C121" s="9" t="s">
        <v>180</v>
      </c>
      <c r="D121" s="71" t="s">
        <v>478</v>
      </c>
      <c r="E121" s="39">
        <v>10000</v>
      </c>
      <c r="F121" s="7">
        <v>9169200</v>
      </c>
      <c r="G121" s="8">
        <f t="shared" si="3"/>
        <v>1.6408306002131581E-3</v>
      </c>
      <c r="H121" s="96"/>
    </row>
    <row r="122" spans="1:8" x14ac:dyDescent="0.25">
      <c r="A122" s="25" t="s">
        <v>489</v>
      </c>
      <c r="B122" s="25" t="s">
        <v>109</v>
      </c>
      <c r="C122" s="9" t="s">
        <v>110</v>
      </c>
      <c r="D122" s="25" t="s">
        <v>488</v>
      </c>
      <c r="E122" s="39">
        <v>10000</v>
      </c>
      <c r="F122" s="7">
        <v>9794747.0999999996</v>
      </c>
      <c r="G122" s="8">
        <f t="shared" si="3"/>
        <v>1.7527724079558836E-3</v>
      </c>
      <c r="H122" s="96"/>
    </row>
    <row r="123" spans="1:8" ht="30" x14ac:dyDescent="0.25">
      <c r="A123" s="62" t="s">
        <v>504</v>
      </c>
      <c r="B123" s="62" t="s">
        <v>179</v>
      </c>
      <c r="C123" s="9" t="s">
        <v>180</v>
      </c>
      <c r="D123" s="62" t="s">
        <v>502</v>
      </c>
      <c r="E123" s="39">
        <v>19991</v>
      </c>
      <c r="F123" s="7">
        <v>18352137.82</v>
      </c>
      <c r="G123" s="8">
        <f t="shared" si="3"/>
        <v>3.2841195867016966E-3</v>
      </c>
      <c r="H123" s="96"/>
    </row>
    <row r="124" spans="1:8" ht="30" x14ac:dyDescent="0.25">
      <c r="A124" s="25" t="s">
        <v>492</v>
      </c>
      <c r="B124" s="25" t="s">
        <v>149</v>
      </c>
      <c r="C124" s="9" t="s">
        <v>150</v>
      </c>
      <c r="D124" s="25" t="s">
        <v>491</v>
      </c>
      <c r="E124" s="39">
        <v>75154</v>
      </c>
      <c r="F124" s="7">
        <v>72679930.319999993</v>
      </c>
      <c r="G124" s="8">
        <f t="shared" si="3"/>
        <v>1.3006091446409292E-2</v>
      </c>
      <c r="H124" s="96"/>
    </row>
    <row r="125" spans="1:8" x14ac:dyDescent="0.25">
      <c r="A125" s="25" t="s">
        <v>606</v>
      </c>
      <c r="B125" s="25" t="s">
        <v>103</v>
      </c>
      <c r="C125" s="126" t="s">
        <v>104</v>
      </c>
      <c r="D125" s="25" t="s">
        <v>607</v>
      </c>
      <c r="E125" s="39">
        <v>115969</v>
      </c>
      <c r="F125" s="7">
        <v>104431244.19</v>
      </c>
      <c r="G125" s="8">
        <f t="shared" si="3"/>
        <v>1.8687996890163216E-2</v>
      </c>
      <c r="H125" s="96"/>
    </row>
    <row r="126" spans="1:8" ht="30" x14ac:dyDescent="0.25">
      <c r="A126" s="72" t="s">
        <v>587</v>
      </c>
      <c r="B126" s="72" t="s">
        <v>133</v>
      </c>
      <c r="C126" s="9" t="s">
        <v>134</v>
      </c>
      <c r="D126" s="72" t="s">
        <v>501</v>
      </c>
      <c r="E126" s="39">
        <v>14987</v>
      </c>
      <c r="F126" s="7">
        <v>14287856.449999999</v>
      </c>
      <c r="G126" s="8">
        <f t="shared" si="3"/>
        <v>2.5568154336924639E-3</v>
      </c>
      <c r="H126" s="96"/>
    </row>
    <row r="127" spans="1:8" x14ac:dyDescent="0.25">
      <c r="A127" s="25" t="s">
        <v>506</v>
      </c>
      <c r="B127" s="25" t="s">
        <v>508</v>
      </c>
      <c r="C127" s="9" t="s">
        <v>507</v>
      </c>
      <c r="D127" s="25" t="s">
        <v>505</v>
      </c>
      <c r="E127" s="39">
        <v>33000</v>
      </c>
      <c r="F127" s="7">
        <v>32108010</v>
      </c>
      <c r="G127" s="8">
        <f t="shared" si="3"/>
        <v>5.7457363041432266E-3</v>
      </c>
      <c r="H127" s="96"/>
    </row>
    <row r="128" spans="1:8" ht="30" x14ac:dyDescent="0.25">
      <c r="A128" s="123" t="s">
        <v>510</v>
      </c>
      <c r="B128" s="123" t="s">
        <v>139</v>
      </c>
      <c r="C128" s="9" t="s">
        <v>140</v>
      </c>
      <c r="D128" s="123" t="s">
        <v>511</v>
      </c>
      <c r="E128" s="39">
        <v>30000</v>
      </c>
      <c r="F128" s="7">
        <v>28761600</v>
      </c>
      <c r="G128" s="8">
        <f t="shared" si="3"/>
        <v>5.1468954097512063E-3</v>
      </c>
      <c r="H128" s="96"/>
    </row>
    <row r="129" spans="1:8" ht="29.25" customHeight="1" x14ac:dyDescent="0.25">
      <c r="A129" s="25" t="s">
        <v>513</v>
      </c>
      <c r="B129" s="25" t="s">
        <v>193</v>
      </c>
      <c r="C129" s="9" t="s">
        <v>194</v>
      </c>
      <c r="D129" s="69" t="s">
        <v>512</v>
      </c>
      <c r="E129" s="39">
        <v>30000</v>
      </c>
      <c r="F129" s="7">
        <v>29406000</v>
      </c>
      <c r="G129" s="8">
        <f t="shared" si="3"/>
        <v>5.2622109485961832E-3</v>
      </c>
      <c r="H129" s="96"/>
    </row>
    <row r="130" spans="1:8" ht="36" customHeight="1" x14ac:dyDescent="0.25">
      <c r="A130" s="25" t="s">
        <v>515</v>
      </c>
      <c r="B130" s="25" t="s">
        <v>153</v>
      </c>
      <c r="C130" s="9" t="s">
        <v>154</v>
      </c>
      <c r="D130" s="25" t="s">
        <v>514</v>
      </c>
      <c r="E130" s="39">
        <v>48000</v>
      </c>
      <c r="F130" s="7">
        <v>45180000</v>
      </c>
      <c r="G130" s="8">
        <f t="shared" si="3"/>
        <v>8.0849721368963998E-3</v>
      </c>
      <c r="H130" s="96"/>
    </row>
    <row r="131" spans="1:8" ht="26.25" customHeight="1" x14ac:dyDescent="0.25">
      <c r="A131" s="25" t="s">
        <v>516</v>
      </c>
      <c r="B131" s="25" t="s">
        <v>169</v>
      </c>
      <c r="C131" s="9" t="s">
        <v>170</v>
      </c>
      <c r="D131" s="25" t="s">
        <v>517</v>
      </c>
      <c r="E131" s="39">
        <v>47500</v>
      </c>
      <c r="F131" s="7">
        <v>45861250</v>
      </c>
      <c r="G131" s="8">
        <f t="shared" si="3"/>
        <v>8.2068819923249228E-3</v>
      </c>
      <c r="H131" s="96"/>
    </row>
    <row r="132" spans="1:8" ht="27.75" customHeight="1" x14ac:dyDescent="0.25">
      <c r="A132" s="54" t="s">
        <v>518</v>
      </c>
      <c r="B132" s="54" t="s">
        <v>179</v>
      </c>
      <c r="C132" s="9" t="s">
        <v>180</v>
      </c>
      <c r="D132" s="54" t="s">
        <v>519</v>
      </c>
      <c r="E132" s="39">
        <v>72500</v>
      </c>
      <c r="F132" s="7">
        <v>68634300</v>
      </c>
      <c r="G132" s="8">
        <f t="shared" si="3"/>
        <v>1.2282124903395055E-2</v>
      </c>
      <c r="H132" s="96"/>
    </row>
    <row r="133" spans="1:8" ht="27.75" customHeight="1" x14ac:dyDescent="0.25">
      <c r="A133" s="91" t="s">
        <v>571</v>
      </c>
      <c r="B133" s="91" t="s">
        <v>103</v>
      </c>
      <c r="C133" s="126" t="s">
        <v>104</v>
      </c>
      <c r="D133" s="91" t="s">
        <v>572</v>
      </c>
      <c r="E133" s="39">
        <v>51450</v>
      </c>
      <c r="F133" s="7">
        <v>48005422.5</v>
      </c>
      <c r="G133" s="8">
        <f t="shared" ref="G133:G156" si="4">F133/$F$264</f>
        <v>8.5905821897396973E-3</v>
      </c>
      <c r="H133" s="96"/>
    </row>
    <row r="134" spans="1:8" ht="31.5" customHeight="1" x14ac:dyDescent="0.25">
      <c r="A134" s="25" t="s">
        <v>523</v>
      </c>
      <c r="B134" s="25" t="s">
        <v>109</v>
      </c>
      <c r="C134" s="9" t="s">
        <v>110</v>
      </c>
      <c r="D134" s="25" t="s">
        <v>522</v>
      </c>
      <c r="E134" s="39">
        <v>40000</v>
      </c>
      <c r="F134" s="7">
        <v>38862800</v>
      </c>
      <c r="G134" s="8">
        <f t="shared" si="4"/>
        <v>6.9545076397029091E-3</v>
      </c>
      <c r="H134" s="96"/>
    </row>
    <row r="135" spans="1:8" ht="31.5" customHeight="1" x14ac:dyDescent="0.25">
      <c r="A135" s="91" t="s">
        <v>536</v>
      </c>
      <c r="B135" s="91" t="s">
        <v>169</v>
      </c>
      <c r="C135" s="9" t="s">
        <v>170</v>
      </c>
      <c r="D135" s="91" t="s">
        <v>537</v>
      </c>
      <c r="E135" s="39">
        <v>38000</v>
      </c>
      <c r="F135" s="7">
        <v>35416000</v>
      </c>
      <c r="G135" s="8">
        <f t="shared" si="4"/>
        <v>6.3377019300646948E-3</v>
      </c>
      <c r="H135" s="96"/>
    </row>
    <row r="136" spans="1:8" ht="31.5" customHeight="1" x14ac:dyDescent="0.25">
      <c r="A136" s="73" t="s">
        <v>532</v>
      </c>
      <c r="B136" s="73" t="s">
        <v>193</v>
      </c>
      <c r="C136" s="126" t="s">
        <v>194</v>
      </c>
      <c r="D136" s="73" t="s">
        <v>533</v>
      </c>
      <c r="E136" s="39">
        <v>30000</v>
      </c>
      <c r="F136" s="7">
        <v>32927700</v>
      </c>
      <c r="G136" s="8">
        <f t="shared" si="4"/>
        <v>5.8924200316972913E-3</v>
      </c>
      <c r="H136" s="96"/>
    </row>
    <row r="137" spans="1:8" ht="31.5" customHeight="1" x14ac:dyDescent="0.25">
      <c r="A137" s="91" t="s">
        <v>534</v>
      </c>
      <c r="B137" s="91" t="s">
        <v>167</v>
      </c>
      <c r="C137" s="123" t="s">
        <v>168</v>
      </c>
      <c r="D137" s="91" t="s">
        <v>535</v>
      </c>
      <c r="E137" s="39">
        <v>34000</v>
      </c>
      <c r="F137" s="7">
        <v>32347940</v>
      </c>
      <c r="G137" s="8">
        <f t="shared" si="4"/>
        <v>5.7886718367861122E-3</v>
      </c>
      <c r="H137" s="96"/>
    </row>
    <row r="138" spans="1:8" ht="30.75" customHeight="1" x14ac:dyDescent="0.25">
      <c r="A138" s="61" t="s">
        <v>538</v>
      </c>
      <c r="B138" s="61" t="s">
        <v>165</v>
      </c>
      <c r="C138" s="9" t="s">
        <v>166</v>
      </c>
      <c r="D138" s="61" t="s">
        <v>539</v>
      </c>
      <c r="E138" s="39">
        <v>37000</v>
      </c>
      <c r="F138" s="7">
        <v>36796500</v>
      </c>
      <c r="G138" s="8">
        <f t="shared" si="4"/>
        <v>6.5847427453587515E-3</v>
      </c>
      <c r="H138" s="96"/>
    </row>
    <row r="139" spans="1:8" ht="30.75" customHeight="1" x14ac:dyDescent="0.25">
      <c r="A139" s="25" t="s">
        <v>529</v>
      </c>
      <c r="B139" s="25" t="s">
        <v>530</v>
      </c>
      <c r="C139" s="9" t="s">
        <v>531</v>
      </c>
      <c r="D139" s="25" t="s">
        <v>528</v>
      </c>
      <c r="E139" s="39">
        <v>23000</v>
      </c>
      <c r="F139" s="7">
        <v>23054510</v>
      </c>
      <c r="G139" s="8">
        <f t="shared" si="4"/>
        <v>4.1256102474501871E-3</v>
      </c>
      <c r="H139" s="96"/>
    </row>
    <row r="140" spans="1:8" ht="30.75" customHeight="1" x14ac:dyDescent="0.25">
      <c r="A140" s="83" t="s">
        <v>546</v>
      </c>
      <c r="B140" s="83" t="s">
        <v>157</v>
      </c>
      <c r="C140" s="9" t="s">
        <v>158</v>
      </c>
      <c r="D140" s="83" t="s">
        <v>545</v>
      </c>
      <c r="E140" s="39">
        <v>15000</v>
      </c>
      <c r="F140" s="7">
        <v>14506050</v>
      </c>
      <c r="G140" s="8">
        <f t="shared" si="4"/>
        <v>2.5958612232498015E-3</v>
      </c>
      <c r="H140" s="96"/>
    </row>
    <row r="141" spans="1:8" ht="30.75" customHeight="1" x14ac:dyDescent="0.25">
      <c r="A141" s="91" t="s">
        <v>548</v>
      </c>
      <c r="B141" s="91" t="s">
        <v>508</v>
      </c>
      <c r="C141" s="9" t="s">
        <v>507</v>
      </c>
      <c r="D141" s="91" t="s">
        <v>547</v>
      </c>
      <c r="E141" s="39">
        <v>22000</v>
      </c>
      <c r="F141" s="7">
        <v>21548780</v>
      </c>
      <c r="G141" s="8">
        <f t="shared" si="4"/>
        <v>3.8561594927868617E-3</v>
      </c>
      <c r="H141" s="96"/>
    </row>
    <row r="142" spans="1:8" ht="30.75" customHeight="1" x14ac:dyDescent="0.25">
      <c r="A142" s="81" t="s">
        <v>555</v>
      </c>
      <c r="B142" s="81" t="s">
        <v>556</v>
      </c>
      <c r="C142" s="9" t="s">
        <v>557</v>
      </c>
      <c r="D142" s="81" t="s">
        <v>554</v>
      </c>
      <c r="E142" s="39">
        <v>28936</v>
      </c>
      <c r="F142" s="7">
        <v>27535786.960000001</v>
      </c>
      <c r="G142" s="8">
        <f t="shared" si="4"/>
        <v>4.9275358640795764E-3</v>
      </c>
      <c r="H142" s="96"/>
    </row>
    <row r="143" spans="1:8" ht="30.75" customHeight="1" x14ac:dyDescent="0.25">
      <c r="A143" s="25" t="s">
        <v>558</v>
      </c>
      <c r="B143" s="25" t="s">
        <v>149</v>
      </c>
      <c r="C143" s="9" t="s">
        <v>150</v>
      </c>
      <c r="D143" s="25" t="s">
        <v>559</v>
      </c>
      <c r="E143" s="39">
        <v>48000</v>
      </c>
      <c r="F143" s="7">
        <v>50122560</v>
      </c>
      <c r="G143" s="8">
        <f t="shared" si="4"/>
        <v>8.9694444672403281E-3</v>
      </c>
      <c r="H143" s="96"/>
    </row>
    <row r="144" spans="1:8" ht="30.75" customHeight="1" x14ac:dyDescent="0.25">
      <c r="A144" s="25" t="s">
        <v>560</v>
      </c>
      <c r="B144" s="25" t="s">
        <v>184</v>
      </c>
      <c r="C144" s="9" t="s">
        <v>185</v>
      </c>
      <c r="D144" s="32" t="s">
        <v>561</v>
      </c>
      <c r="E144" s="39">
        <v>20000</v>
      </c>
      <c r="F144" s="7">
        <v>18978800</v>
      </c>
      <c r="G144" s="8">
        <f t="shared" si="4"/>
        <v>3.3962609382852901E-3</v>
      </c>
      <c r="H144" s="96"/>
    </row>
    <row r="145" spans="1:8" ht="30.75" customHeight="1" x14ac:dyDescent="0.25">
      <c r="A145" s="66" t="s">
        <v>592</v>
      </c>
      <c r="B145" s="66" t="s">
        <v>593</v>
      </c>
      <c r="C145" s="9" t="s">
        <v>594</v>
      </c>
      <c r="D145" s="66" t="s">
        <v>595</v>
      </c>
      <c r="E145" s="39">
        <v>29950</v>
      </c>
      <c r="F145" s="7">
        <v>28617524.5</v>
      </c>
      <c r="G145" s="8">
        <f t="shared" si="4"/>
        <v>5.1211130635115121E-3</v>
      </c>
      <c r="H145" s="96"/>
    </row>
    <row r="146" spans="1:8" ht="30.75" customHeight="1" x14ac:dyDescent="0.25">
      <c r="A146" s="72" t="s">
        <v>586</v>
      </c>
      <c r="B146" s="72" t="s">
        <v>169</v>
      </c>
      <c r="C146" s="9" t="s">
        <v>170</v>
      </c>
      <c r="D146" s="72" t="s">
        <v>585</v>
      </c>
      <c r="E146" s="39">
        <v>65000</v>
      </c>
      <c r="F146" s="7">
        <v>62734750</v>
      </c>
      <c r="G146" s="8">
        <f t="shared" si="4"/>
        <v>1.1226398976652533E-2</v>
      </c>
      <c r="H146" s="96"/>
    </row>
    <row r="147" spans="1:8" ht="15" customHeight="1" x14ac:dyDescent="0.25">
      <c r="A147" s="66" t="s">
        <v>583</v>
      </c>
      <c r="B147" s="66" t="s">
        <v>582</v>
      </c>
      <c r="C147" s="9" t="s">
        <v>584</v>
      </c>
      <c r="D147" s="66" t="s">
        <v>581</v>
      </c>
      <c r="E147" s="39">
        <v>21000</v>
      </c>
      <c r="F147" s="7">
        <v>19734960</v>
      </c>
      <c r="G147" s="8">
        <f t="shared" si="4"/>
        <v>3.531575956679172E-3</v>
      </c>
      <c r="H147" s="96"/>
    </row>
    <row r="148" spans="1:8" x14ac:dyDescent="0.25">
      <c r="A148" s="69" t="s">
        <v>580</v>
      </c>
      <c r="B148" s="69" t="s">
        <v>508</v>
      </c>
      <c r="C148" s="9" t="s">
        <v>507</v>
      </c>
      <c r="D148" s="69" t="s">
        <v>579</v>
      </c>
      <c r="E148" s="39">
        <v>33000</v>
      </c>
      <c r="F148" s="7">
        <v>31298850</v>
      </c>
      <c r="G148" s="8">
        <f t="shared" si="4"/>
        <v>5.6009369226848139E-3</v>
      </c>
      <c r="H148" s="96"/>
    </row>
    <row r="149" spans="1:8" ht="30" x14ac:dyDescent="0.25">
      <c r="A149" s="80" t="s">
        <v>617</v>
      </c>
      <c r="B149" s="80" t="s">
        <v>346</v>
      </c>
      <c r="C149" s="9" t="s">
        <v>183</v>
      </c>
      <c r="D149" s="80" t="s">
        <v>616</v>
      </c>
      <c r="E149" s="39">
        <v>4900</v>
      </c>
      <c r="F149" s="7">
        <v>4947873</v>
      </c>
      <c r="G149" s="8">
        <f t="shared" si="4"/>
        <v>8.8542309300358572E-4</v>
      </c>
      <c r="H149" s="96"/>
    </row>
    <row r="150" spans="1:8" ht="30" x14ac:dyDescent="0.25">
      <c r="A150" s="71" t="s">
        <v>609</v>
      </c>
      <c r="B150" s="71" t="s">
        <v>129</v>
      </c>
      <c r="C150" s="126" t="s">
        <v>130</v>
      </c>
      <c r="D150" s="71" t="s">
        <v>608</v>
      </c>
      <c r="E150" s="39">
        <v>104950</v>
      </c>
      <c r="F150" s="7">
        <v>106522151</v>
      </c>
      <c r="G150" s="8">
        <f t="shared" si="4"/>
        <v>1.9062165179222466E-2</v>
      </c>
      <c r="H150" s="96"/>
    </row>
    <row r="151" spans="1:8" ht="30" x14ac:dyDescent="0.25">
      <c r="A151" s="83" t="s">
        <v>611</v>
      </c>
      <c r="B151" s="83" t="s">
        <v>133</v>
      </c>
      <c r="C151" s="9" t="s">
        <v>134</v>
      </c>
      <c r="D151" s="83" t="s">
        <v>610</v>
      </c>
      <c r="E151" s="39">
        <v>87635</v>
      </c>
      <c r="F151" s="7">
        <v>88088949.299999997</v>
      </c>
      <c r="G151" s="8">
        <f t="shared" si="4"/>
        <v>1.5763539191212476E-2</v>
      </c>
      <c r="H151" s="96"/>
    </row>
    <row r="152" spans="1:8" x14ac:dyDescent="0.25">
      <c r="A152" s="84" t="s">
        <v>660</v>
      </c>
      <c r="B152" s="84" t="s">
        <v>103</v>
      </c>
      <c r="C152" s="126" t="s">
        <v>104</v>
      </c>
      <c r="D152" s="84" t="s">
        <v>659</v>
      </c>
      <c r="E152" s="39">
        <v>60000</v>
      </c>
      <c r="F152" s="7">
        <v>60091200</v>
      </c>
      <c r="G152" s="8">
        <f t="shared" si="4"/>
        <v>1.0753335052515915E-2</v>
      </c>
      <c r="H152" s="96"/>
    </row>
    <row r="153" spans="1:8" x14ac:dyDescent="0.25">
      <c r="A153" s="90" t="s">
        <v>619</v>
      </c>
      <c r="B153" s="90" t="s">
        <v>153</v>
      </c>
      <c r="C153" s="9" t="s">
        <v>154</v>
      </c>
      <c r="D153" s="90" t="s">
        <v>618</v>
      </c>
      <c r="E153" s="39">
        <v>64000</v>
      </c>
      <c r="F153" s="7">
        <v>66386560</v>
      </c>
      <c r="G153" s="8">
        <f t="shared" si="4"/>
        <v>1.1879891276325832E-2</v>
      </c>
      <c r="H153" s="96"/>
    </row>
    <row r="154" spans="1:8" x14ac:dyDescent="0.25">
      <c r="A154" s="93" t="s">
        <v>621</v>
      </c>
      <c r="B154" s="93" t="s">
        <v>193</v>
      </c>
      <c r="C154" s="9" t="s">
        <v>194</v>
      </c>
      <c r="D154" s="93" t="s">
        <v>620</v>
      </c>
      <c r="E154" s="39">
        <v>15000</v>
      </c>
      <c r="F154" s="7">
        <v>15524850</v>
      </c>
      <c r="G154" s="8">
        <f t="shared" si="4"/>
        <v>2.7781757343845969E-3</v>
      </c>
      <c r="H154" s="96"/>
    </row>
    <row r="155" spans="1:8" ht="30" x14ac:dyDescent="0.25">
      <c r="A155" s="72" t="s">
        <v>632</v>
      </c>
      <c r="B155" s="72" t="s">
        <v>133</v>
      </c>
      <c r="C155" s="9" t="s">
        <v>134</v>
      </c>
      <c r="D155" s="72" t="s">
        <v>631</v>
      </c>
      <c r="E155" s="39">
        <v>65000</v>
      </c>
      <c r="F155" s="7">
        <v>65989300</v>
      </c>
      <c r="G155" s="8">
        <f t="shared" si="4"/>
        <v>1.180880150140101E-2</v>
      </c>
      <c r="H155" s="96"/>
    </row>
    <row r="156" spans="1:8" x14ac:dyDescent="0.25">
      <c r="A156" s="25" t="s">
        <v>199</v>
      </c>
      <c r="B156" s="25"/>
      <c r="C156" s="69"/>
      <c r="D156" s="25"/>
      <c r="E156" s="39"/>
      <c r="F156" s="7">
        <f>SUM(F5:F155)</f>
        <v>4647471683.0900002</v>
      </c>
      <c r="G156" s="8">
        <f t="shared" si="4"/>
        <v>0.8316662032934411</v>
      </c>
    </row>
    <row r="157" spans="1:8" x14ac:dyDescent="0.25">
      <c r="A157" s="13"/>
      <c r="B157" s="13"/>
      <c r="C157" s="13"/>
      <c r="D157" s="13"/>
      <c r="E157" s="14"/>
      <c r="F157" s="15"/>
      <c r="G157" s="16"/>
    </row>
    <row r="158" spans="1:8" x14ac:dyDescent="0.25">
      <c r="A158" s="17" t="s">
        <v>312</v>
      </c>
      <c r="B158" s="13"/>
      <c r="C158" s="13"/>
      <c r="D158" s="13"/>
      <c r="E158" s="14"/>
      <c r="F158" s="15"/>
      <c r="G158" s="16"/>
    </row>
    <row r="159" spans="1:8" ht="30" x14ac:dyDescent="0.25">
      <c r="A159" s="25" t="s">
        <v>0</v>
      </c>
      <c r="B159" s="25" t="s">
        <v>20</v>
      </c>
      <c r="C159" s="69" t="s">
        <v>1</v>
      </c>
      <c r="D159" s="25" t="s">
        <v>22</v>
      </c>
      <c r="E159" s="69" t="s">
        <v>10</v>
      </c>
      <c r="F159" s="69" t="s">
        <v>6</v>
      </c>
      <c r="G159" s="69" t="s">
        <v>2</v>
      </c>
    </row>
    <row r="160" spans="1:8" ht="30" x14ac:dyDescent="0.25">
      <c r="A160" s="25" t="s">
        <v>255</v>
      </c>
      <c r="B160" s="25" t="s">
        <v>149</v>
      </c>
      <c r="C160" s="25" t="s">
        <v>150</v>
      </c>
      <c r="D160" s="25" t="s">
        <v>96</v>
      </c>
      <c r="E160" s="6">
        <v>985</v>
      </c>
      <c r="F160" s="7">
        <v>15706810</v>
      </c>
      <c r="G160" s="8">
        <f t="shared" ref="G160:G170" si="5">F160/$F$264</f>
        <v>2.810737521237843E-3</v>
      </c>
      <c r="H160" s="114"/>
    </row>
    <row r="161" spans="1:8" ht="28.5" customHeight="1" x14ac:dyDescent="0.25">
      <c r="A161" s="25" t="s">
        <v>256</v>
      </c>
      <c r="B161" s="25" t="s">
        <v>188</v>
      </c>
      <c r="C161" s="25" t="s">
        <v>189</v>
      </c>
      <c r="D161" s="25" t="s">
        <v>95</v>
      </c>
      <c r="E161" s="6">
        <v>105400</v>
      </c>
      <c r="F161" s="7">
        <v>17528020</v>
      </c>
      <c r="G161" s="8">
        <f t="shared" si="5"/>
        <v>3.1366434996671724E-3</v>
      </c>
      <c r="H161" s="114"/>
    </row>
    <row r="162" spans="1:8" ht="30" x14ac:dyDescent="0.25">
      <c r="A162" s="25" t="s">
        <v>258</v>
      </c>
      <c r="B162" s="25" t="s">
        <v>157</v>
      </c>
      <c r="C162" s="25" t="s">
        <v>158</v>
      </c>
      <c r="D162" s="25" t="s">
        <v>98</v>
      </c>
      <c r="E162" s="6">
        <v>34100</v>
      </c>
      <c r="F162" s="7">
        <v>9370680</v>
      </c>
      <c r="G162" s="8">
        <f t="shared" si="5"/>
        <v>1.6768854958780957E-3</v>
      </c>
      <c r="H162" s="114"/>
    </row>
    <row r="163" spans="1:8" ht="30" x14ac:dyDescent="0.25">
      <c r="A163" s="25" t="s">
        <v>257</v>
      </c>
      <c r="B163" s="25" t="s">
        <v>190</v>
      </c>
      <c r="C163" s="69" t="s">
        <v>191</v>
      </c>
      <c r="D163" s="25" t="s">
        <v>97</v>
      </c>
      <c r="E163" s="6">
        <v>3165</v>
      </c>
      <c r="F163" s="7">
        <v>22441432.5</v>
      </c>
      <c r="G163" s="8">
        <f t="shared" si="5"/>
        <v>4.0158998777012249E-3</v>
      </c>
      <c r="H163" s="114"/>
    </row>
    <row r="164" spans="1:8" ht="26.25" customHeight="1" x14ac:dyDescent="0.25">
      <c r="A164" s="25" t="s">
        <v>264</v>
      </c>
      <c r="B164" s="25" t="s">
        <v>184</v>
      </c>
      <c r="C164" s="25" t="s">
        <v>185</v>
      </c>
      <c r="D164" s="25" t="s">
        <v>101</v>
      </c>
      <c r="E164" s="6">
        <v>115600</v>
      </c>
      <c r="F164" s="7">
        <v>31896352</v>
      </c>
      <c r="G164" s="8">
        <f t="shared" si="5"/>
        <v>5.7078600528694063E-3</v>
      </c>
      <c r="H164" s="114"/>
    </row>
    <row r="165" spans="1:8" ht="30.75" customHeight="1" x14ac:dyDescent="0.25">
      <c r="A165" s="25" t="s">
        <v>262</v>
      </c>
      <c r="B165" s="25" t="s">
        <v>175</v>
      </c>
      <c r="C165" s="25" t="s">
        <v>176</v>
      </c>
      <c r="D165" s="25" t="s">
        <v>102</v>
      </c>
      <c r="E165" s="6">
        <v>5835</v>
      </c>
      <c r="F165" s="7">
        <v>4104922.5</v>
      </c>
      <c r="G165" s="8">
        <f t="shared" si="5"/>
        <v>7.3457689324079494E-4</v>
      </c>
      <c r="H165" s="114"/>
    </row>
    <row r="166" spans="1:8" ht="27.75" customHeight="1" x14ac:dyDescent="0.25">
      <c r="A166" s="25" t="s">
        <v>388</v>
      </c>
      <c r="B166" s="25" t="s">
        <v>171</v>
      </c>
      <c r="C166" s="25" t="s">
        <v>172</v>
      </c>
      <c r="D166" s="25" t="s">
        <v>385</v>
      </c>
      <c r="E166" s="6">
        <v>4175</v>
      </c>
      <c r="F166" s="7">
        <v>6947200</v>
      </c>
      <c r="G166" s="8">
        <f t="shared" si="5"/>
        <v>1.2432031524888594E-3</v>
      </c>
      <c r="H166" s="114"/>
    </row>
    <row r="167" spans="1:8" ht="33.75" customHeight="1" x14ac:dyDescent="0.25">
      <c r="A167" s="69" t="s">
        <v>663</v>
      </c>
      <c r="B167" s="69" t="s">
        <v>662</v>
      </c>
      <c r="C167" s="9" t="s">
        <v>178</v>
      </c>
      <c r="D167" s="9" t="s">
        <v>661</v>
      </c>
      <c r="E167" s="6">
        <v>50</v>
      </c>
      <c r="F167" s="7">
        <v>7885000</v>
      </c>
      <c r="G167" s="8">
        <f t="shared" si="5"/>
        <v>1.4110226936571075E-3</v>
      </c>
      <c r="H167" s="114"/>
    </row>
    <row r="168" spans="1:8" ht="33.75" customHeight="1" x14ac:dyDescent="0.25">
      <c r="A168" s="81" t="s">
        <v>260</v>
      </c>
      <c r="B168" s="81" t="s">
        <v>541</v>
      </c>
      <c r="C168" s="83" t="s">
        <v>192</v>
      </c>
      <c r="D168" s="83" t="s">
        <v>99</v>
      </c>
      <c r="E168" s="6">
        <v>6000</v>
      </c>
      <c r="F168" s="7">
        <v>8634000</v>
      </c>
      <c r="G168" s="8">
        <f t="shared" si="5"/>
        <v>1.5450564282860452E-3</v>
      </c>
      <c r="H168" s="114"/>
    </row>
    <row r="169" spans="1:8" ht="33.75" customHeight="1" x14ac:dyDescent="0.25">
      <c r="A169" s="126" t="s">
        <v>259</v>
      </c>
      <c r="B169" s="126" t="s">
        <v>542</v>
      </c>
      <c r="C169" s="126" t="s">
        <v>164</v>
      </c>
      <c r="D169" s="126" t="s">
        <v>100</v>
      </c>
      <c r="E169" s="6">
        <v>25920</v>
      </c>
      <c r="F169" s="7">
        <v>14904000</v>
      </c>
      <c r="G169" s="8">
        <f t="shared" si="5"/>
        <v>2.6670744738447089E-3</v>
      </c>
      <c r="H169" s="114"/>
    </row>
    <row r="170" spans="1:8" x14ac:dyDescent="0.25">
      <c r="A170" s="25" t="s">
        <v>199</v>
      </c>
      <c r="B170" s="25"/>
      <c r="C170" s="25"/>
      <c r="D170" s="69"/>
      <c r="E170" s="6"/>
      <c r="F170" s="7">
        <f>SUM(F160:F169)</f>
        <v>139418417</v>
      </c>
      <c r="G170" s="8">
        <f t="shared" si="5"/>
        <v>2.494896008887126E-2</v>
      </c>
    </row>
    <row r="171" spans="1:8" x14ac:dyDescent="0.25">
      <c r="A171" s="13"/>
      <c r="B171" s="13"/>
      <c r="C171" s="13"/>
      <c r="D171" s="13"/>
      <c r="E171" s="14"/>
      <c r="F171" s="15"/>
      <c r="G171" s="16"/>
    </row>
    <row r="172" spans="1:8" x14ac:dyDescent="0.25">
      <c r="A172" s="3" t="s">
        <v>313</v>
      </c>
    </row>
    <row r="173" spans="1:8" ht="28.5" customHeight="1" x14ac:dyDescent="0.25">
      <c r="A173" s="25" t="s">
        <v>3</v>
      </c>
      <c r="B173" s="25" t="s">
        <v>1</v>
      </c>
      <c r="C173" s="25" t="s">
        <v>321</v>
      </c>
      <c r="D173" s="25" t="s">
        <v>7</v>
      </c>
      <c r="E173" s="25" t="s">
        <v>5</v>
      </c>
      <c r="F173" s="25" t="s">
        <v>12</v>
      </c>
      <c r="G173" s="25" t="s">
        <v>2</v>
      </c>
    </row>
    <row r="174" spans="1:8" ht="28.5" customHeight="1" x14ac:dyDescent="0.25">
      <c r="A174" s="123" t="s">
        <v>633</v>
      </c>
      <c r="B174" s="11">
        <v>1027700262270</v>
      </c>
      <c r="C174" s="55" t="s">
        <v>635</v>
      </c>
      <c r="D174" s="56">
        <v>45373</v>
      </c>
      <c r="E174" s="2">
        <v>57000000</v>
      </c>
      <c r="F174" s="57">
        <v>57998472.909999996</v>
      </c>
      <c r="G174" s="58">
        <f t="shared" ref="G174:G181" si="6">F174/$F$264</f>
        <v>1.0378841023901964E-2</v>
      </c>
    </row>
    <row r="175" spans="1:8" ht="28.5" customHeight="1" x14ac:dyDescent="0.25">
      <c r="A175" s="123" t="s">
        <v>622</v>
      </c>
      <c r="B175" s="11">
        <v>1027739609391</v>
      </c>
      <c r="C175" s="55" t="s">
        <v>636</v>
      </c>
      <c r="D175" s="56">
        <v>45376</v>
      </c>
      <c r="E175" s="2">
        <v>25700000</v>
      </c>
      <c r="F175" s="57">
        <v>26131474.120000001</v>
      </c>
      <c r="G175" s="58">
        <f t="shared" si="6"/>
        <v>4.6762337351976407E-3</v>
      </c>
    </row>
    <row r="176" spans="1:8" ht="28.5" customHeight="1" x14ac:dyDescent="0.25">
      <c r="A176" s="123" t="s">
        <v>634</v>
      </c>
      <c r="B176" s="11">
        <v>1027700342890</v>
      </c>
      <c r="C176" s="55" t="s">
        <v>637</v>
      </c>
      <c r="D176" s="56">
        <v>45377</v>
      </c>
      <c r="E176" s="2">
        <v>2600000</v>
      </c>
      <c r="F176" s="57">
        <v>2633480.62</v>
      </c>
      <c r="G176" s="58">
        <f t="shared" si="6"/>
        <v>4.712620061035117E-4</v>
      </c>
    </row>
    <row r="177" spans="1:7" ht="28.5" customHeight="1" x14ac:dyDescent="0.25">
      <c r="A177" s="123" t="s">
        <v>622</v>
      </c>
      <c r="B177" s="11">
        <v>1027739609391</v>
      </c>
      <c r="C177" s="55" t="s">
        <v>638</v>
      </c>
      <c r="D177" s="56">
        <v>45373</v>
      </c>
      <c r="E177" s="2">
        <v>900000</v>
      </c>
      <c r="F177" s="57">
        <v>916337.93</v>
      </c>
      <c r="G177" s="58">
        <f t="shared" si="6"/>
        <v>1.639788984513352E-4</v>
      </c>
    </row>
    <row r="178" spans="1:7" ht="28.5" customHeight="1" x14ac:dyDescent="0.25">
      <c r="A178" s="123" t="s">
        <v>634</v>
      </c>
      <c r="B178" s="11">
        <v>1027700342890</v>
      </c>
      <c r="C178" s="55" t="s">
        <v>639</v>
      </c>
      <c r="D178" s="56">
        <v>45377</v>
      </c>
      <c r="E178" s="2">
        <v>1500000</v>
      </c>
      <c r="F178" s="57">
        <v>1519315.74</v>
      </c>
      <c r="G178" s="58">
        <f t="shared" si="6"/>
        <v>2.7188192618521773E-4</v>
      </c>
    </row>
    <row r="179" spans="1:7" ht="28.5" customHeight="1" x14ac:dyDescent="0.25">
      <c r="A179" s="123" t="s">
        <v>622</v>
      </c>
      <c r="B179" s="11">
        <v>1027739609391</v>
      </c>
      <c r="C179" s="55" t="s">
        <v>640</v>
      </c>
      <c r="D179" s="56">
        <v>45373</v>
      </c>
      <c r="E179" s="2">
        <v>650000</v>
      </c>
      <c r="F179" s="57">
        <v>661799.62</v>
      </c>
      <c r="G179" s="58">
        <f t="shared" si="6"/>
        <v>1.1842920513299304E-4</v>
      </c>
    </row>
    <row r="180" spans="1:7" ht="28.5" customHeight="1" x14ac:dyDescent="0.25">
      <c r="A180" s="113" t="s">
        <v>201</v>
      </c>
      <c r="B180" s="11">
        <v>1027700167110</v>
      </c>
      <c r="C180" s="55" t="s">
        <v>641</v>
      </c>
      <c r="D180" s="56">
        <v>45636</v>
      </c>
      <c r="E180" s="2">
        <v>30000000</v>
      </c>
      <c r="F180" s="57">
        <v>29727126.41</v>
      </c>
      <c r="G180" s="58">
        <f t="shared" si="6"/>
        <v>5.3196765988235313E-3</v>
      </c>
    </row>
    <row r="181" spans="1:7" ht="28.5" customHeight="1" x14ac:dyDescent="0.25">
      <c r="A181" s="113" t="s">
        <v>623</v>
      </c>
      <c r="B181" s="11">
        <v>1027700132195</v>
      </c>
      <c r="C181" s="55" t="s">
        <v>642</v>
      </c>
      <c r="D181" s="56">
        <v>45645</v>
      </c>
      <c r="E181" s="2">
        <v>100000000</v>
      </c>
      <c r="F181" s="57">
        <v>99191870.939999998</v>
      </c>
      <c r="G181" s="58">
        <f t="shared" si="6"/>
        <v>1.7750409755567149E-2</v>
      </c>
    </row>
    <row r="182" spans="1:7" ht="28.5" customHeight="1" x14ac:dyDescent="0.25">
      <c r="A182" s="126" t="s">
        <v>623</v>
      </c>
      <c r="B182" s="11">
        <v>1027700132195</v>
      </c>
      <c r="C182" s="55" t="s">
        <v>665</v>
      </c>
      <c r="D182" s="56">
        <v>45407</v>
      </c>
      <c r="E182" s="2">
        <v>9100000</v>
      </c>
      <c r="F182" s="57">
        <v>9122486.4900000002</v>
      </c>
      <c r="G182" s="58">
        <f t="shared" ref="G182:G183" si="7">F182/$F$264</f>
        <v>1.6324712060837505E-3</v>
      </c>
    </row>
    <row r="183" spans="1:7" ht="28.5" customHeight="1" x14ac:dyDescent="0.25">
      <c r="A183" s="126" t="s">
        <v>622</v>
      </c>
      <c r="B183" s="11">
        <v>1027739609391</v>
      </c>
      <c r="C183" s="55" t="s">
        <v>664</v>
      </c>
      <c r="D183" s="56">
        <v>45407</v>
      </c>
      <c r="E183" s="2">
        <v>30500000</v>
      </c>
      <c r="F183" s="57">
        <v>30582500</v>
      </c>
      <c r="G183" s="58">
        <f t="shared" si="7"/>
        <v>5.4727459136041205E-3</v>
      </c>
    </row>
    <row r="184" spans="1:7" ht="16.5" customHeight="1" x14ac:dyDescent="0.25">
      <c r="A184" s="25" t="s">
        <v>199</v>
      </c>
      <c r="B184" s="25"/>
      <c r="C184" s="25"/>
      <c r="D184" s="25"/>
      <c r="E184" s="6"/>
      <c r="F184" s="7">
        <f>SUM(F174:F183)</f>
        <v>258484864.78000003</v>
      </c>
      <c r="G184" s="8">
        <f>F184/$F$264</f>
        <v>4.6255930269051219E-2</v>
      </c>
    </row>
    <row r="186" spans="1:7" ht="45" customHeight="1" x14ac:dyDescent="0.25">
      <c r="A186" s="3" t="s">
        <v>314</v>
      </c>
    </row>
    <row r="187" spans="1:7" ht="111" customHeight="1" x14ac:dyDescent="0.25">
      <c r="A187" s="25" t="s">
        <v>11</v>
      </c>
      <c r="B187" s="25" t="s">
        <v>8</v>
      </c>
      <c r="C187" s="25" t="s">
        <v>9</v>
      </c>
      <c r="D187" s="25" t="s">
        <v>17</v>
      </c>
      <c r="E187" s="25" t="s">
        <v>10</v>
      </c>
      <c r="F187" s="25" t="s">
        <v>6</v>
      </c>
      <c r="G187" s="25" t="s">
        <v>2</v>
      </c>
    </row>
    <row r="188" spans="1:7" x14ac:dyDescent="0.25">
      <c r="A188" s="25" t="s">
        <v>199</v>
      </c>
      <c r="B188" s="25"/>
      <c r="C188" s="25"/>
      <c r="D188" s="25"/>
      <c r="E188" s="6"/>
      <c r="F188" s="7"/>
      <c r="G188" s="8"/>
    </row>
    <row r="190" spans="1:7" ht="58.5" customHeight="1" x14ac:dyDescent="0.25">
      <c r="A190" s="3" t="s">
        <v>315</v>
      </c>
    </row>
    <row r="191" spans="1:7" ht="17.25" customHeight="1" x14ac:dyDescent="0.25">
      <c r="A191" s="25" t="s">
        <v>15</v>
      </c>
      <c r="B191" s="25" t="s">
        <v>14</v>
      </c>
      <c r="C191" s="25" t="s">
        <v>16</v>
      </c>
      <c r="D191" s="129" t="s">
        <v>13</v>
      </c>
      <c r="E191" s="130"/>
      <c r="F191" s="25" t="s">
        <v>6</v>
      </c>
      <c r="G191" s="25" t="s">
        <v>2</v>
      </c>
    </row>
    <row r="192" spans="1:7" x14ac:dyDescent="0.25">
      <c r="A192" s="25" t="s">
        <v>199</v>
      </c>
      <c r="B192" s="25"/>
      <c r="C192" s="25"/>
      <c r="D192" s="129"/>
      <c r="E192" s="130"/>
      <c r="F192" s="7"/>
      <c r="G192" s="8"/>
    </row>
    <row r="194" spans="1:7" ht="42.75" customHeight="1" x14ac:dyDescent="0.25">
      <c r="A194" s="3" t="s">
        <v>316</v>
      </c>
    </row>
    <row r="195" spans="1:7" ht="32.25" customHeight="1" x14ac:dyDescent="0.25">
      <c r="A195" s="25" t="s">
        <v>3</v>
      </c>
      <c r="B195" s="21" t="s">
        <v>1</v>
      </c>
      <c r="C195" s="25" t="s">
        <v>321</v>
      </c>
      <c r="D195" s="129" t="s">
        <v>4</v>
      </c>
      <c r="E195" s="130"/>
      <c r="F195" s="22" t="s">
        <v>18</v>
      </c>
      <c r="G195" s="44" t="s">
        <v>2</v>
      </c>
    </row>
    <row r="196" spans="1:7" x14ac:dyDescent="0.25">
      <c r="A196" s="25" t="s">
        <v>201</v>
      </c>
      <c r="B196" s="34">
        <v>1027700167110</v>
      </c>
      <c r="C196" s="35" t="s">
        <v>324</v>
      </c>
      <c r="D196" s="143" t="s">
        <v>200</v>
      </c>
      <c r="E196" s="143"/>
      <c r="F196" s="7">
        <v>7573.72</v>
      </c>
      <c r="G196" s="8">
        <f t="shared" ref="G196:G204" si="8">F196/$F$264</f>
        <v>1.3553190609264057E-6</v>
      </c>
    </row>
    <row r="197" spans="1:7" x14ac:dyDescent="0.25">
      <c r="A197" s="25" t="s">
        <v>201</v>
      </c>
      <c r="B197" s="34">
        <v>1027700167110</v>
      </c>
      <c r="C197" s="35" t="s">
        <v>325</v>
      </c>
      <c r="D197" s="143" t="s">
        <v>200</v>
      </c>
      <c r="E197" s="143"/>
      <c r="F197" s="7">
        <v>4835.13</v>
      </c>
      <c r="G197" s="8">
        <f t="shared" si="8"/>
        <v>8.6524770536237036E-7</v>
      </c>
    </row>
    <row r="198" spans="1:7" ht="28.5" customHeight="1" x14ac:dyDescent="0.25">
      <c r="A198" s="25" t="s">
        <v>201</v>
      </c>
      <c r="B198" s="34">
        <v>1027700167110</v>
      </c>
      <c r="C198" s="35" t="s">
        <v>323</v>
      </c>
      <c r="D198" s="143" t="s">
        <v>200</v>
      </c>
      <c r="E198" s="143"/>
      <c r="F198" s="7">
        <v>102911.35</v>
      </c>
      <c r="G198" s="8">
        <f t="shared" si="8"/>
        <v>1.8416011450207913E-5</v>
      </c>
    </row>
    <row r="199" spans="1:7" x14ac:dyDescent="0.25">
      <c r="A199" s="25" t="s">
        <v>201</v>
      </c>
      <c r="B199" s="34">
        <v>1027700167110</v>
      </c>
      <c r="C199" s="35" t="s">
        <v>322</v>
      </c>
      <c r="D199" s="143" t="s">
        <v>200</v>
      </c>
      <c r="E199" s="143"/>
      <c r="F199" s="7">
        <v>6509.29</v>
      </c>
      <c r="G199" s="8">
        <f t="shared" si="8"/>
        <v>1.1648390500437887E-6</v>
      </c>
    </row>
    <row r="200" spans="1:7" ht="30" hidden="1" x14ac:dyDescent="0.25">
      <c r="A200" s="25" t="s">
        <v>202</v>
      </c>
      <c r="B200" s="34">
        <v>1027700167110</v>
      </c>
      <c r="C200" s="19" t="s">
        <v>493</v>
      </c>
      <c r="D200" s="135" t="s">
        <v>200</v>
      </c>
      <c r="E200" s="135"/>
      <c r="F200" s="7">
        <v>0</v>
      </c>
      <c r="G200" s="8">
        <f t="shared" si="8"/>
        <v>0</v>
      </c>
    </row>
    <row r="201" spans="1:7" ht="30" hidden="1" customHeight="1" x14ac:dyDescent="0.25">
      <c r="A201" s="65" t="s">
        <v>202</v>
      </c>
      <c r="B201" s="34">
        <v>1027700167111</v>
      </c>
      <c r="C201" s="19" t="s">
        <v>553</v>
      </c>
      <c r="D201" s="135" t="s">
        <v>200</v>
      </c>
      <c r="E201" s="135"/>
      <c r="F201" s="7">
        <v>0</v>
      </c>
      <c r="G201" s="8">
        <f t="shared" si="8"/>
        <v>0</v>
      </c>
    </row>
    <row r="202" spans="1:7" x14ac:dyDescent="0.25">
      <c r="A202" s="25" t="s">
        <v>201</v>
      </c>
      <c r="B202" s="34">
        <v>1027700167110</v>
      </c>
      <c r="C202" s="35" t="s">
        <v>495</v>
      </c>
      <c r="D202" s="135" t="s">
        <v>200</v>
      </c>
      <c r="E202" s="135"/>
      <c r="F202" s="7">
        <v>3755737.1</v>
      </c>
      <c r="G202" s="8">
        <f t="shared" si="8"/>
        <v>6.7209007983638986E-4</v>
      </c>
    </row>
    <row r="203" spans="1:7" ht="30" customHeight="1" x14ac:dyDescent="0.25">
      <c r="A203" s="25" t="s">
        <v>201</v>
      </c>
      <c r="B203" s="34">
        <v>1027700167110</v>
      </c>
      <c r="C203" s="35" t="s">
        <v>494</v>
      </c>
      <c r="D203" s="135" t="s">
        <v>200</v>
      </c>
      <c r="E203" s="135"/>
      <c r="F203" s="7">
        <v>30347.72</v>
      </c>
      <c r="G203" s="8">
        <f t="shared" si="8"/>
        <v>5.4307319747307138E-6</v>
      </c>
    </row>
    <row r="204" spans="1:7" ht="30" customHeight="1" x14ac:dyDescent="0.25">
      <c r="A204" s="25" t="s">
        <v>199</v>
      </c>
      <c r="B204" s="142"/>
      <c r="C204" s="142"/>
      <c r="D204" s="141"/>
      <c r="E204" s="141"/>
      <c r="F204" s="7">
        <f>SUM(F196:F203)</f>
        <v>3907914.3100000005</v>
      </c>
      <c r="G204" s="8">
        <f t="shared" si="8"/>
        <v>6.9932222907766108E-4</v>
      </c>
    </row>
    <row r="206" spans="1:7" ht="15.75" x14ac:dyDescent="0.25">
      <c r="A206" s="3" t="s">
        <v>317</v>
      </c>
      <c r="B206" s="26"/>
    </row>
    <row r="207" spans="1:7" ht="30" x14ac:dyDescent="0.25">
      <c r="A207" s="25" t="s">
        <v>19</v>
      </c>
      <c r="B207" s="28" t="s">
        <v>1</v>
      </c>
      <c r="C207" s="24" t="s">
        <v>326</v>
      </c>
      <c r="D207" s="137" t="s">
        <v>328</v>
      </c>
      <c r="E207" s="138"/>
      <c r="F207" s="22" t="s">
        <v>18</v>
      </c>
      <c r="G207" s="25" t="s">
        <v>2</v>
      </c>
    </row>
    <row r="208" spans="1:7" ht="30" x14ac:dyDescent="0.25">
      <c r="A208" s="25" t="s">
        <v>201</v>
      </c>
      <c r="B208" s="36">
        <v>1027700167110</v>
      </c>
      <c r="C208" s="25" t="s">
        <v>327</v>
      </c>
      <c r="D208" s="133" t="s">
        <v>330</v>
      </c>
      <c r="E208" s="134"/>
      <c r="F208" s="40">
        <v>65891.91</v>
      </c>
      <c r="G208" s="41">
        <f t="shared" ref="G208:G214" si="9">F208/$F$264</f>
        <v>1.1791373536894319E-5</v>
      </c>
    </row>
    <row r="209" spans="1:7" ht="30" x14ac:dyDescent="0.25">
      <c r="A209" s="25" t="s">
        <v>201</v>
      </c>
      <c r="B209" s="36">
        <v>1027700167110</v>
      </c>
      <c r="C209" s="25" t="s">
        <v>327</v>
      </c>
      <c r="D209" s="133" t="s">
        <v>331</v>
      </c>
      <c r="E209" s="134"/>
      <c r="F209" s="40">
        <v>4776.34</v>
      </c>
      <c r="G209" s="41">
        <f t="shared" si="9"/>
        <v>8.5472722037060106E-7</v>
      </c>
    </row>
    <row r="210" spans="1:7" ht="30" x14ac:dyDescent="0.25">
      <c r="A210" s="25" t="s">
        <v>201</v>
      </c>
      <c r="B210" s="36">
        <v>1027700167110</v>
      </c>
      <c r="C210" s="25" t="s">
        <v>327</v>
      </c>
      <c r="D210" s="133" t="s">
        <v>332</v>
      </c>
      <c r="E210" s="134"/>
      <c r="F210" s="40">
        <v>6235.71</v>
      </c>
      <c r="G210" s="41">
        <f t="shared" si="9"/>
        <v>1.1158818416061589E-6</v>
      </c>
    </row>
    <row r="211" spans="1:7" ht="30" x14ac:dyDescent="0.25">
      <c r="A211" s="25" t="s">
        <v>477</v>
      </c>
      <c r="B211" s="36">
        <v>1027700067328</v>
      </c>
      <c r="C211" s="25" t="s">
        <v>477</v>
      </c>
      <c r="D211" s="133" t="s">
        <v>329</v>
      </c>
      <c r="E211" s="134"/>
      <c r="F211" s="40">
        <v>36467.550000000003</v>
      </c>
      <c r="G211" s="41">
        <f t="shared" si="9"/>
        <v>6.525877061772385E-6</v>
      </c>
    </row>
    <row r="212" spans="1:7" ht="30" x14ac:dyDescent="0.25">
      <c r="A212" s="25" t="s">
        <v>630</v>
      </c>
      <c r="B212" s="36">
        <v>1047796383030</v>
      </c>
      <c r="C212" s="25" t="s">
        <v>629</v>
      </c>
      <c r="D212" s="133" t="s">
        <v>333</v>
      </c>
      <c r="E212" s="134"/>
      <c r="F212" s="40">
        <v>38617.17</v>
      </c>
      <c r="G212" s="41">
        <f t="shared" si="9"/>
        <v>6.9105520906549699E-6</v>
      </c>
    </row>
    <row r="213" spans="1:7" ht="30.75" customHeight="1" x14ac:dyDescent="0.25">
      <c r="A213" s="25" t="s">
        <v>630</v>
      </c>
      <c r="B213" s="36">
        <v>1047796383030</v>
      </c>
      <c r="C213" s="116" t="s">
        <v>629</v>
      </c>
      <c r="D213" s="133" t="s">
        <v>334</v>
      </c>
      <c r="E213" s="134"/>
      <c r="F213" s="40">
        <v>693911.67</v>
      </c>
      <c r="G213" s="41">
        <f t="shared" si="9"/>
        <v>1.2417566439613216E-4</v>
      </c>
    </row>
    <row r="214" spans="1:7" ht="34.5" customHeight="1" x14ac:dyDescent="0.25">
      <c r="A214" s="25" t="s">
        <v>199</v>
      </c>
      <c r="B214" s="136"/>
      <c r="C214" s="137"/>
      <c r="D214" s="137"/>
      <c r="E214" s="138"/>
      <c r="F214" s="7">
        <f>SUM(F208:F213)</f>
        <v>845900.35000000009</v>
      </c>
      <c r="G214" s="8">
        <f t="shared" si="9"/>
        <v>1.5137407614743058E-4</v>
      </c>
    </row>
    <row r="216" spans="1:7" x14ac:dyDescent="0.25">
      <c r="A216" s="3" t="s">
        <v>318</v>
      </c>
    </row>
    <row r="217" spans="1:7" ht="30" x14ac:dyDescent="0.25">
      <c r="A217" s="25" t="s">
        <v>20</v>
      </c>
      <c r="B217" s="142" t="s">
        <v>1</v>
      </c>
      <c r="C217" s="142"/>
      <c r="D217" s="142" t="s">
        <v>22</v>
      </c>
      <c r="E217" s="142"/>
      <c r="F217" s="31" t="s">
        <v>21</v>
      </c>
      <c r="G217" s="25" t="s">
        <v>2</v>
      </c>
    </row>
    <row r="218" spans="1:7" hidden="1" x14ac:dyDescent="0.25">
      <c r="A218" s="91" t="s">
        <v>600</v>
      </c>
      <c r="B218" s="131" t="s">
        <v>114</v>
      </c>
      <c r="C218" s="132"/>
      <c r="D218" s="129" t="s">
        <v>351</v>
      </c>
      <c r="E218" s="130"/>
      <c r="F218" s="37"/>
      <c r="G218" s="41">
        <f t="shared" ref="G218:G232" si="10">F218/$F$264</f>
        <v>0</v>
      </c>
    </row>
    <row r="219" spans="1:7" hidden="1" x14ac:dyDescent="0.25">
      <c r="A219" s="90" t="s">
        <v>612</v>
      </c>
      <c r="B219" s="131" t="s">
        <v>183</v>
      </c>
      <c r="C219" s="132"/>
      <c r="D219" s="129" t="s">
        <v>365</v>
      </c>
      <c r="E219" s="130"/>
      <c r="F219" s="37"/>
      <c r="G219" s="41">
        <f t="shared" si="10"/>
        <v>0</v>
      </c>
    </row>
    <row r="220" spans="1:7" ht="15" hidden="1" customHeight="1" x14ac:dyDescent="0.25">
      <c r="A220" s="84" t="s">
        <v>562</v>
      </c>
      <c r="B220" s="131" t="s">
        <v>156</v>
      </c>
      <c r="C220" s="132"/>
      <c r="D220" s="129" t="s">
        <v>363</v>
      </c>
      <c r="E220" s="130"/>
      <c r="F220" s="37"/>
      <c r="G220" s="41">
        <f t="shared" si="10"/>
        <v>0</v>
      </c>
    </row>
    <row r="221" spans="1:7" ht="15" customHeight="1" x14ac:dyDescent="0.25">
      <c r="A221" s="84" t="s">
        <v>103</v>
      </c>
      <c r="B221" s="131" t="s">
        <v>156</v>
      </c>
      <c r="C221" s="132"/>
      <c r="D221" s="129" t="s">
        <v>84</v>
      </c>
      <c r="E221" s="130"/>
      <c r="F221" s="37">
        <v>456300</v>
      </c>
      <c r="G221" s="41">
        <f t="shared" si="10"/>
        <v>8.165499747821663E-5</v>
      </c>
    </row>
    <row r="222" spans="1:7" ht="15" customHeight="1" x14ac:dyDescent="0.25">
      <c r="A222" s="126" t="s">
        <v>103</v>
      </c>
      <c r="B222" s="131" t="s">
        <v>156</v>
      </c>
      <c r="C222" s="132"/>
      <c r="D222" s="129" t="s">
        <v>433</v>
      </c>
      <c r="E222" s="130"/>
      <c r="F222" s="37">
        <v>1857899.13</v>
      </c>
      <c r="G222" s="41">
        <f t="shared" si="10"/>
        <v>3.3247150728672118E-4</v>
      </c>
    </row>
    <row r="223" spans="1:7" ht="15" customHeight="1" x14ac:dyDescent="0.25">
      <c r="A223" s="126" t="s">
        <v>103</v>
      </c>
      <c r="B223" s="131" t="s">
        <v>156</v>
      </c>
      <c r="C223" s="132"/>
      <c r="D223" s="129" t="s">
        <v>85</v>
      </c>
      <c r="E223" s="130"/>
      <c r="F223" s="37">
        <v>3884562.61</v>
      </c>
      <c r="G223" s="41">
        <f t="shared" si="10"/>
        <v>6.9514343660645331E-4</v>
      </c>
    </row>
    <row r="224" spans="1:7" ht="15" customHeight="1" x14ac:dyDescent="0.25">
      <c r="A224" s="126" t="s">
        <v>666</v>
      </c>
      <c r="B224" s="124"/>
      <c r="C224" s="125"/>
      <c r="D224" s="129" t="s">
        <v>537</v>
      </c>
      <c r="E224" s="130"/>
      <c r="F224" s="37">
        <v>1743060</v>
      </c>
      <c r="G224" s="41">
        <f t="shared" si="10"/>
        <v>3.1192101666530856E-4</v>
      </c>
    </row>
    <row r="225" spans="1:7" ht="15" hidden="1" customHeight="1" x14ac:dyDescent="0.25">
      <c r="A225" s="84" t="s">
        <v>563</v>
      </c>
      <c r="B225" s="131" t="s">
        <v>156</v>
      </c>
      <c r="C225" s="132"/>
      <c r="D225" s="129" t="s">
        <v>410</v>
      </c>
      <c r="E225" s="130"/>
      <c r="F225" s="37"/>
      <c r="G225" s="41">
        <f t="shared" si="10"/>
        <v>0</v>
      </c>
    </row>
    <row r="226" spans="1:7" ht="15" hidden="1" customHeight="1" x14ac:dyDescent="0.25">
      <c r="A226" s="84" t="s">
        <v>562</v>
      </c>
      <c r="B226" s="131" t="s">
        <v>156</v>
      </c>
      <c r="C226" s="132"/>
      <c r="D226" s="129" t="s">
        <v>478</v>
      </c>
      <c r="E226" s="130"/>
      <c r="F226" s="37"/>
      <c r="G226" s="41">
        <f t="shared" si="10"/>
        <v>0</v>
      </c>
    </row>
    <row r="227" spans="1:7" ht="15" hidden="1" customHeight="1" x14ac:dyDescent="0.25">
      <c r="A227" s="84" t="s">
        <v>564</v>
      </c>
      <c r="B227" s="131" t="s">
        <v>156</v>
      </c>
      <c r="C227" s="132"/>
      <c r="D227" s="129" t="s">
        <v>71</v>
      </c>
      <c r="E227" s="130"/>
      <c r="F227" s="37"/>
      <c r="G227" s="41">
        <f t="shared" si="10"/>
        <v>0</v>
      </c>
    </row>
    <row r="228" spans="1:7" ht="15" hidden="1" customHeight="1" x14ac:dyDescent="0.25">
      <c r="A228" s="113" t="s">
        <v>578</v>
      </c>
      <c r="B228" s="131" t="s">
        <v>156</v>
      </c>
      <c r="C228" s="132"/>
      <c r="D228" s="129" t="s">
        <v>467</v>
      </c>
      <c r="E228" s="130"/>
      <c r="F228" s="37">
        <v>12075.52</v>
      </c>
      <c r="G228" s="41">
        <f t="shared" si="10"/>
        <v>2.1609172806227364E-6</v>
      </c>
    </row>
    <row r="229" spans="1:7" ht="15" hidden="1" customHeight="1" x14ac:dyDescent="0.25">
      <c r="A229" s="113" t="s">
        <v>562</v>
      </c>
      <c r="B229" s="131" t="s">
        <v>180</v>
      </c>
      <c r="C229" s="132"/>
      <c r="D229" s="129" t="s">
        <v>519</v>
      </c>
      <c r="E229" s="130"/>
      <c r="F229" s="37">
        <v>1075060</v>
      </c>
      <c r="G229" s="41">
        <f t="shared" si="10"/>
        <v>1.9238225200291821E-4</v>
      </c>
    </row>
    <row r="230" spans="1:7" ht="15" hidden="1" customHeight="1" x14ac:dyDescent="0.25">
      <c r="A230" s="113" t="s">
        <v>643</v>
      </c>
      <c r="B230" s="131" t="s">
        <v>158</v>
      </c>
      <c r="C230" s="132"/>
      <c r="D230" s="129" t="s">
        <v>60</v>
      </c>
      <c r="E230" s="130"/>
      <c r="F230" s="37">
        <v>698250</v>
      </c>
      <c r="G230" s="41">
        <f t="shared" si="10"/>
        <v>1.2495200961903301E-4</v>
      </c>
    </row>
    <row r="231" spans="1:7" ht="15" hidden="1" customHeight="1" x14ac:dyDescent="0.25">
      <c r="A231" s="65" t="s">
        <v>644</v>
      </c>
      <c r="B231" s="131" t="s">
        <v>594</v>
      </c>
      <c r="C231" s="132"/>
      <c r="D231" s="129" t="s">
        <v>595</v>
      </c>
      <c r="E231" s="130"/>
      <c r="F231" s="37">
        <v>765222.5</v>
      </c>
      <c r="G231" s="41">
        <f t="shared" si="10"/>
        <v>1.369367550027934E-4</v>
      </c>
    </row>
    <row r="232" spans="1:7" x14ac:dyDescent="0.25">
      <c r="A232" s="25" t="s">
        <v>199</v>
      </c>
      <c r="B232" s="147"/>
      <c r="C232" s="148"/>
      <c r="D232" s="129"/>
      <c r="E232" s="130"/>
      <c r="F232" s="7">
        <f>SUM(F221:F224)</f>
        <v>7941821.7400000002</v>
      </c>
      <c r="G232" s="41">
        <f t="shared" si="10"/>
        <v>1.4211909580366998E-3</v>
      </c>
    </row>
    <row r="234" spans="1:7" x14ac:dyDescent="0.25">
      <c r="A234" s="3" t="s">
        <v>319</v>
      </c>
    </row>
    <row r="235" spans="1:7" ht="34.5" customHeight="1" x14ac:dyDescent="0.25">
      <c r="A235" s="25" t="s">
        <v>23</v>
      </c>
      <c r="B235" s="129" t="s">
        <v>20</v>
      </c>
      <c r="C235" s="130"/>
      <c r="D235" s="25" t="s">
        <v>22</v>
      </c>
      <c r="E235" s="25" t="s">
        <v>24</v>
      </c>
      <c r="F235" s="25" t="s">
        <v>21</v>
      </c>
      <c r="G235" s="25" t="s">
        <v>2</v>
      </c>
    </row>
    <row r="236" spans="1:7" ht="45" x14ac:dyDescent="0.25">
      <c r="A236" s="25" t="s">
        <v>203</v>
      </c>
      <c r="B236" s="147" t="s">
        <v>103</v>
      </c>
      <c r="C236" s="148"/>
      <c r="D236" s="126" t="s">
        <v>667</v>
      </c>
      <c r="E236" s="2">
        <v>72828</v>
      </c>
      <c r="F236" s="7">
        <v>3785883.1</v>
      </c>
      <c r="G236" s="8">
        <f t="shared" ref="G236:G244" si="11">F236/$F$264</f>
        <v>6.7748471396739639E-4</v>
      </c>
    </row>
    <row r="237" spans="1:7" ht="45" x14ac:dyDescent="0.25">
      <c r="A237" s="84" t="s">
        <v>203</v>
      </c>
      <c r="B237" s="147" t="s">
        <v>103</v>
      </c>
      <c r="C237" s="148"/>
      <c r="D237" s="126" t="s">
        <v>667</v>
      </c>
      <c r="E237" s="2">
        <v>130</v>
      </c>
      <c r="F237" s="7">
        <v>1911820.88</v>
      </c>
      <c r="G237" s="8">
        <f t="shared" si="11"/>
        <v>3.4212081774096404E-4</v>
      </c>
    </row>
    <row r="238" spans="1:7" ht="52.5" customHeight="1" x14ac:dyDescent="0.25">
      <c r="A238" s="25" t="s">
        <v>203</v>
      </c>
      <c r="B238" s="147" t="s">
        <v>103</v>
      </c>
      <c r="C238" s="148"/>
      <c r="D238" s="126" t="s">
        <v>85</v>
      </c>
      <c r="E238" s="2">
        <v>165517</v>
      </c>
      <c r="F238" s="7">
        <v>141400341.61000001</v>
      </c>
      <c r="G238" s="8">
        <f t="shared" si="11"/>
        <v>2.5303625986376335E-2</v>
      </c>
    </row>
    <row r="239" spans="1:7" ht="45" customHeight="1" x14ac:dyDescent="0.25">
      <c r="A239" s="54" t="s">
        <v>203</v>
      </c>
      <c r="B239" s="147" t="s">
        <v>103</v>
      </c>
      <c r="C239" s="148"/>
      <c r="D239" s="126" t="s">
        <v>668</v>
      </c>
      <c r="E239" s="2">
        <v>170387</v>
      </c>
      <c r="F239" s="7">
        <v>18001538.34</v>
      </c>
      <c r="G239" s="8">
        <f t="shared" si="11"/>
        <v>3.22137972333272E-3</v>
      </c>
    </row>
    <row r="240" spans="1:7" ht="45" customHeight="1" x14ac:dyDescent="0.25">
      <c r="A240" s="66" t="s">
        <v>203</v>
      </c>
      <c r="B240" s="147" t="s">
        <v>103</v>
      </c>
      <c r="C240" s="148"/>
      <c r="D240" s="126" t="s">
        <v>597</v>
      </c>
      <c r="E240" s="2">
        <v>15540</v>
      </c>
      <c r="F240" s="7">
        <v>213748546.37</v>
      </c>
      <c r="G240" s="8">
        <f t="shared" si="11"/>
        <v>3.8250355062053085E-2</v>
      </c>
    </row>
    <row r="241" spans="1:7" ht="45" customHeight="1" x14ac:dyDescent="0.25">
      <c r="A241" s="94" t="s">
        <v>203</v>
      </c>
      <c r="B241" s="147" t="s">
        <v>103</v>
      </c>
      <c r="C241" s="148"/>
      <c r="D241" s="126" t="s">
        <v>667</v>
      </c>
      <c r="E241" s="2">
        <v>7049</v>
      </c>
      <c r="F241" s="7">
        <v>141350549.87</v>
      </c>
      <c r="G241" s="8">
        <f t="shared" si="11"/>
        <v>2.5294715742229641E-2</v>
      </c>
    </row>
    <row r="242" spans="1:7" ht="45" customHeight="1" x14ac:dyDescent="0.25">
      <c r="A242" s="123" t="s">
        <v>203</v>
      </c>
      <c r="B242" s="147" t="s">
        <v>103</v>
      </c>
      <c r="C242" s="148"/>
      <c r="D242" s="126" t="s">
        <v>645</v>
      </c>
      <c r="E242" s="2">
        <v>16442</v>
      </c>
      <c r="F242" s="7">
        <v>3424461.48</v>
      </c>
      <c r="G242" s="8">
        <f t="shared" si="11"/>
        <v>6.1280822597775588E-4</v>
      </c>
    </row>
    <row r="243" spans="1:7" ht="45" customHeight="1" x14ac:dyDescent="0.25">
      <c r="A243" s="94" t="s">
        <v>203</v>
      </c>
      <c r="B243" s="147" t="s">
        <v>103</v>
      </c>
      <c r="C243" s="148"/>
      <c r="D243" s="126" t="s">
        <v>645</v>
      </c>
      <c r="E243" s="2">
        <v>190591</v>
      </c>
      <c r="F243" s="7">
        <v>6444982.8799999999</v>
      </c>
      <c r="G243" s="8">
        <f t="shared" si="11"/>
        <v>1.1533312750680459E-3</v>
      </c>
    </row>
    <row r="244" spans="1:7" ht="45" customHeight="1" x14ac:dyDescent="0.25">
      <c r="A244" s="25" t="s">
        <v>199</v>
      </c>
      <c r="B244" s="150"/>
      <c r="C244" s="150"/>
      <c r="D244" s="30"/>
      <c r="E244" s="1"/>
      <c r="F244" s="7">
        <f>SUM(F236:F243)</f>
        <v>530068124.53000003</v>
      </c>
      <c r="G244" s="8">
        <f t="shared" si="11"/>
        <v>9.4855821546745947E-2</v>
      </c>
    </row>
    <row r="245" spans="1:7" ht="12.75" customHeight="1" x14ac:dyDescent="0.25"/>
    <row r="246" spans="1:7" ht="14.25" customHeight="1" x14ac:dyDescent="0.25">
      <c r="A246" s="3" t="s">
        <v>320</v>
      </c>
    </row>
    <row r="247" spans="1:7" ht="30" x14ac:dyDescent="0.25">
      <c r="A247" s="151" t="s">
        <v>25</v>
      </c>
      <c r="B247" s="152"/>
      <c r="C247" s="152"/>
      <c r="D247" s="152"/>
      <c r="E247" s="153"/>
      <c r="F247" s="25" t="s">
        <v>21</v>
      </c>
      <c r="G247" s="25" t="s">
        <v>2</v>
      </c>
    </row>
    <row r="248" spans="1:7" hidden="1" x14ac:dyDescent="0.25">
      <c r="A248" s="104" t="s">
        <v>614</v>
      </c>
      <c r="B248" s="106"/>
      <c r="C248" s="106"/>
      <c r="D248" s="106"/>
      <c r="E248" s="107"/>
      <c r="F248" s="7"/>
      <c r="G248" s="8">
        <f t="shared" ref="G248" si="12">F248/$F$264</f>
        <v>0</v>
      </c>
    </row>
    <row r="249" spans="1:7" hidden="1" x14ac:dyDescent="0.25">
      <c r="A249" s="47" t="s">
        <v>565</v>
      </c>
      <c r="B249" s="48"/>
      <c r="C249" s="48"/>
      <c r="D249" s="48"/>
      <c r="E249" s="49"/>
      <c r="F249" s="7"/>
      <c r="G249" s="8">
        <f>F249/$F$264</f>
        <v>0</v>
      </c>
    </row>
    <row r="250" spans="1:7" hidden="1" x14ac:dyDescent="0.25">
      <c r="A250" s="97" t="s">
        <v>602</v>
      </c>
      <c r="B250" s="101"/>
      <c r="C250" s="101"/>
      <c r="D250" s="101"/>
      <c r="E250" s="102"/>
      <c r="F250" s="7"/>
      <c r="G250" s="8">
        <f>F250/$F$264</f>
        <v>0</v>
      </c>
    </row>
    <row r="251" spans="1:7" hidden="1" x14ac:dyDescent="0.25">
      <c r="A251" s="74" t="s">
        <v>525</v>
      </c>
      <c r="B251" s="75"/>
      <c r="C251" s="75"/>
      <c r="D251" s="75"/>
      <c r="E251" s="76"/>
      <c r="F251" s="7"/>
      <c r="G251" s="8">
        <f>F251/$F$264</f>
        <v>0</v>
      </c>
    </row>
    <row r="252" spans="1:7" hidden="1" x14ac:dyDescent="0.25">
      <c r="A252" s="47" t="s">
        <v>646</v>
      </c>
      <c r="B252" s="51"/>
      <c r="C252" s="48"/>
      <c r="D252" s="48"/>
      <c r="E252" s="49"/>
      <c r="F252" s="7"/>
      <c r="G252" s="8">
        <f>F252/$F$264</f>
        <v>0</v>
      </c>
    </row>
    <row r="253" spans="1:7" hidden="1" x14ac:dyDescent="0.25">
      <c r="A253" s="74" t="s">
        <v>647</v>
      </c>
      <c r="B253" s="51"/>
      <c r="C253" s="75"/>
      <c r="D253" s="75"/>
      <c r="E253" s="76"/>
      <c r="F253" s="7"/>
      <c r="G253" s="8">
        <f t="shared" ref="G253:G254" si="13">F253/$F$264</f>
        <v>0</v>
      </c>
    </row>
    <row r="254" spans="1:7" hidden="1" x14ac:dyDescent="0.25">
      <c r="A254" s="74" t="s">
        <v>526</v>
      </c>
      <c r="B254" s="51"/>
      <c r="C254" s="75"/>
      <c r="D254" s="75"/>
      <c r="E254" s="76"/>
      <c r="F254" s="7"/>
      <c r="G254" s="8">
        <f t="shared" si="13"/>
        <v>0</v>
      </c>
    </row>
    <row r="255" spans="1:7" hidden="1" x14ac:dyDescent="0.25">
      <c r="A255" s="154" t="s">
        <v>603</v>
      </c>
      <c r="B255" s="155"/>
      <c r="C255" s="155"/>
      <c r="D255" s="155"/>
      <c r="E255" s="156"/>
      <c r="F255" s="7"/>
      <c r="G255" s="8">
        <f>F255/$F$264</f>
        <v>0</v>
      </c>
    </row>
    <row r="256" spans="1:7" x14ac:dyDescent="0.25">
      <c r="A256" s="154" t="s">
        <v>670</v>
      </c>
      <c r="B256" s="155"/>
      <c r="C256" s="155"/>
      <c r="D256" s="155"/>
      <c r="E256" s="156"/>
      <c r="F256" s="7">
        <v>2625.21</v>
      </c>
      <c r="G256" s="8">
        <f>F256/$F$264</f>
        <v>4.6978197661579902E-7</v>
      </c>
    </row>
    <row r="257" spans="1:7" x14ac:dyDescent="0.25">
      <c r="A257" s="98" t="s">
        <v>669</v>
      </c>
      <c r="B257" s="99"/>
      <c r="C257" s="99"/>
      <c r="D257" s="99"/>
      <c r="E257" s="100"/>
      <c r="F257" s="7">
        <v>4066.81</v>
      </c>
      <c r="G257" s="8">
        <f>F257/$F$264</f>
        <v>7.2775665197104135E-7</v>
      </c>
    </row>
    <row r="258" spans="1:7" hidden="1" x14ac:dyDescent="0.25">
      <c r="A258" s="157" t="s">
        <v>496</v>
      </c>
      <c r="B258" s="158"/>
      <c r="C258" s="158"/>
      <c r="D258" s="158"/>
      <c r="E258" s="159"/>
      <c r="F258" s="54"/>
      <c r="G258" s="8">
        <f t="shared" ref="G258:G262" si="14">F258/$F$264</f>
        <v>0</v>
      </c>
    </row>
    <row r="259" spans="1:7" ht="15" hidden="1" customHeight="1" x14ac:dyDescent="0.25">
      <c r="A259" s="157" t="s">
        <v>497</v>
      </c>
      <c r="B259" s="158"/>
      <c r="C259" s="158"/>
      <c r="D259" s="158"/>
      <c r="E259" s="159"/>
      <c r="F259" s="54"/>
      <c r="G259" s="8">
        <f t="shared" si="14"/>
        <v>0</v>
      </c>
    </row>
    <row r="260" spans="1:7" ht="15" hidden="1" customHeight="1" x14ac:dyDescent="0.25">
      <c r="A260" s="157" t="s">
        <v>649</v>
      </c>
      <c r="B260" s="158"/>
      <c r="C260" s="158"/>
      <c r="D260" s="158"/>
      <c r="E260" s="159"/>
      <c r="F260" s="7"/>
      <c r="G260" s="8">
        <f t="shared" si="14"/>
        <v>0</v>
      </c>
    </row>
    <row r="261" spans="1:7" ht="15" hidden="1" customHeight="1" x14ac:dyDescent="0.25">
      <c r="A261" s="157" t="s">
        <v>648</v>
      </c>
      <c r="B261" s="158"/>
      <c r="C261" s="158"/>
      <c r="D261" s="158"/>
      <c r="E261" s="159"/>
      <c r="F261" s="7"/>
      <c r="G261" s="8">
        <f t="shared" si="14"/>
        <v>0</v>
      </c>
    </row>
    <row r="262" spans="1:7" ht="15" customHeight="1" x14ac:dyDescent="0.25">
      <c r="A262" s="129" t="s">
        <v>199</v>
      </c>
      <c r="B262" s="149"/>
      <c r="C262" s="149"/>
      <c r="D262" s="149"/>
      <c r="E262" s="130"/>
      <c r="F262" s="7">
        <f>F256+F257</f>
        <v>6692.02</v>
      </c>
      <c r="G262" s="8">
        <f t="shared" si="14"/>
        <v>1.1975386285868404E-6</v>
      </c>
    </row>
    <row r="263" spans="1:7" ht="15" customHeight="1" x14ac:dyDescent="0.25"/>
    <row r="264" spans="1:7" ht="15" customHeight="1" x14ac:dyDescent="0.25">
      <c r="A264" s="144" t="s">
        <v>26</v>
      </c>
      <c r="B264" s="145"/>
      <c r="C264" s="145"/>
      <c r="D264" s="145"/>
      <c r="E264" s="146"/>
      <c r="F264" s="7">
        <f>F156+F184+F188+F192+F204+F214+F232+F244+F262+F170</f>
        <v>5588145417.8200006</v>
      </c>
      <c r="G264" s="8">
        <f>F264/$F$264</f>
        <v>1</v>
      </c>
    </row>
    <row r="265" spans="1:7" ht="15" customHeight="1" x14ac:dyDescent="0.25"/>
  </sheetData>
  <mergeCells count="72">
    <mergeCell ref="A260:E260"/>
    <mergeCell ref="B220:C220"/>
    <mergeCell ref="B227:C227"/>
    <mergeCell ref="B221:C221"/>
    <mergeCell ref="D220:E220"/>
    <mergeCell ref="D221:E221"/>
    <mergeCell ref="B225:C225"/>
    <mergeCell ref="B226:C226"/>
    <mergeCell ref="B237:C237"/>
    <mergeCell ref="A258:E258"/>
    <mergeCell ref="A259:E259"/>
    <mergeCell ref="B241:C241"/>
    <mergeCell ref="B243:C243"/>
    <mergeCell ref="B242:C242"/>
    <mergeCell ref="B228:C228"/>
    <mergeCell ref="B229:C229"/>
    <mergeCell ref="A264:E264"/>
    <mergeCell ref="B240:C240"/>
    <mergeCell ref="B231:C231"/>
    <mergeCell ref="D227:E227"/>
    <mergeCell ref="D231:E231"/>
    <mergeCell ref="A262:E262"/>
    <mergeCell ref="B244:C244"/>
    <mergeCell ref="A247:E247"/>
    <mergeCell ref="A256:E256"/>
    <mergeCell ref="B238:C238"/>
    <mergeCell ref="B236:C236"/>
    <mergeCell ref="B239:C239"/>
    <mergeCell ref="A261:E261"/>
    <mergeCell ref="B232:C232"/>
    <mergeCell ref="D232:E232"/>
    <mergeCell ref="A255:E255"/>
    <mergeCell ref="A1:G1"/>
    <mergeCell ref="B235:C235"/>
    <mergeCell ref="D204:E204"/>
    <mergeCell ref="B217:C217"/>
    <mergeCell ref="D217:E217"/>
    <mergeCell ref="B204:C204"/>
    <mergeCell ref="D196:E196"/>
    <mergeCell ref="D191:E191"/>
    <mergeCell ref="D195:E195"/>
    <mergeCell ref="D197:E197"/>
    <mergeCell ref="D198:E198"/>
    <mergeCell ref="D200:E200"/>
    <mergeCell ref="D199:E199"/>
    <mergeCell ref="D192:E192"/>
    <mergeCell ref="D201:E201"/>
    <mergeCell ref="D212:E212"/>
    <mergeCell ref="D202:E202"/>
    <mergeCell ref="D203:E203"/>
    <mergeCell ref="D226:E226"/>
    <mergeCell ref="B214:E214"/>
    <mergeCell ref="B219:C219"/>
    <mergeCell ref="D219:E219"/>
    <mergeCell ref="D207:E207"/>
    <mergeCell ref="D208:E208"/>
    <mergeCell ref="D209:E209"/>
    <mergeCell ref="D210:E210"/>
    <mergeCell ref="D211:E211"/>
    <mergeCell ref="B218:C218"/>
    <mergeCell ref="D218:E218"/>
    <mergeCell ref="D225:E225"/>
    <mergeCell ref="B222:C222"/>
    <mergeCell ref="D229:E229"/>
    <mergeCell ref="B230:C230"/>
    <mergeCell ref="D230:E230"/>
    <mergeCell ref="D213:E213"/>
    <mergeCell ref="B223:C223"/>
    <mergeCell ref="D222:E222"/>
    <mergeCell ref="D223:E223"/>
    <mergeCell ref="D224:E224"/>
    <mergeCell ref="D228:E2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0"/>
  <sheetViews>
    <sheetView tabSelected="1" topLeftCell="A65" zoomScale="80" zoomScaleNormal="80" workbookViewId="0">
      <selection activeCell="E204" sqref="E204"/>
    </sheetView>
  </sheetViews>
  <sheetFormatPr defaultRowHeight="15" x14ac:dyDescent="0.25"/>
  <cols>
    <col min="1" max="1" width="73.28515625" style="3" customWidth="1"/>
    <col min="2" max="2" width="62.5703125" style="3" customWidth="1"/>
    <col min="3" max="3" width="37.85546875" style="3" customWidth="1"/>
    <col min="4" max="4" width="28.5703125" style="3" customWidth="1"/>
    <col min="5" max="6" width="25.85546875" style="3" customWidth="1"/>
    <col min="7" max="7" width="27.28515625" style="3" customWidth="1"/>
    <col min="8" max="8" width="17.7109375" style="3" customWidth="1"/>
    <col min="9" max="9" width="14.42578125" style="3" customWidth="1"/>
    <col min="10" max="17" width="9.140625" style="3" customWidth="1"/>
    <col min="18" max="18" width="34.5703125" style="3" customWidth="1"/>
    <col min="19" max="21" width="9.140625" style="3" customWidth="1"/>
    <col min="22" max="22" width="18" style="3" customWidth="1"/>
    <col min="23" max="23" width="19.7109375" style="3" customWidth="1"/>
    <col min="24" max="48" width="0" style="3" hidden="1" customWidth="1"/>
    <col min="49" max="49" width="43.42578125" style="3" bestFit="1" customWidth="1"/>
    <col min="50" max="16384" width="9.140625" style="3"/>
  </cols>
  <sheetData>
    <row r="1" spans="1:8" ht="33.75" customHeight="1" x14ac:dyDescent="0.25">
      <c r="A1" s="139" t="s">
        <v>657</v>
      </c>
      <c r="B1" s="140"/>
      <c r="C1" s="140"/>
      <c r="D1" s="140"/>
      <c r="E1" s="140"/>
      <c r="F1" s="140"/>
      <c r="G1" s="140"/>
    </row>
    <row r="2" spans="1:8" ht="18.75" x14ac:dyDescent="0.3">
      <c r="A2" s="4"/>
      <c r="B2" s="4"/>
      <c r="C2" s="4"/>
    </row>
    <row r="3" spans="1:8" x14ac:dyDescent="0.25">
      <c r="A3" s="3" t="s">
        <v>311</v>
      </c>
    </row>
    <row r="4" spans="1:8" ht="45" x14ac:dyDescent="0.25">
      <c r="A4" s="5" t="s">
        <v>0</v>
      </c>
      <c r="B4" s="5" t="s">
        <v>20</v>
      </c>
      <c r="C4" s="5" t="s">
        <v>1</v>
      </c>
      <c r="D4" s="5" t="s">
        <v>22</v>
      </c>
      <c r="E4" s="5" t="s">
        <v>10</v>
      </c>
      <c r="F4" s="5" t="s">
        <v>6</v>
      </c>
      <c r="G4" s="5" t="s">
        <v>310</v>
      </c>
    </row>
    <row r="5" spans="1:8" ht="30" x14ac:dyDescent="0.25">
      <c r="A5" s="5" t="s">
        <v>269</v>
      </c>
      <c r="B5" s="5" t="s">
        <v>129</v>
      </c>
      <c r="C5" s="5" t="s">
        <v>130</v>
      </c>
      <c r="D5" s="88" t="s">
        <v>280</v>
      </c>
      <c r="E5" s="6">
        <v>1002</v>
      </c>
      <c r="F5" s="7">
        <v>980406.9</v>
      </c>
      <c r="G5" s="8">
        <f t="shared" ref="G5:G36" si="0">F5/$F$200</f>
        <v>5.3004690188951235E-4</v>
      </c>
      <c r="H5" s="114"/>
    </row>
    <row r="6" spans="1:8" x14ac:dyDescent="0.25">
      <c r="A6" s="80" t="s">
        <v>450</v>
      </c>
      <c r="B6" s="80" t="s">
        <v>103</v>
      </c>
      <c r="C6" s="80" t="s">
        <v>104</v>
      </c>
      <c r="D6" s="80" t="s">
        <v>451</v>
      </c>
      <c r="E6" s="6">
        <v>30800</v>
      </c>
      <c r="F6" s="7">
        <v>29502088</v>
      </c>
      <c r="G6" s="8">
        <f t="shared" si="0"/>
        <v>1.5950000294440766E-2</v>
      </c>
      <c r="H6" s="114"/>
    </row>
    <row r="7" spans="1:8" x14ac:dyDescent="0.25">
      <c r="A7" s="127" t="s">
        <v>305</v>
      </c>
      <c r="B7" s="127" t="s">
        <v>193</v>
      </c>
      <c r="C7" s="127" t="s">
        <v>194</v>
      </c>
      <c r="D7" s="127" t="s">
        <v>47</v>
      </c>
      <c r="E7" s="6">
        <v>9840</v>
      </c>
      <c r="F7" s="7">
        <v>9953264.9900000002</v>
      </c>
      <c r="G7" s="8">
        <f t="shared" si="0"/>
        <v>5.3811302956301588E-3</v>
      </c>
      <c r="H7" s="114"/>
    </row>
    <row r="8" spans="1:8" ht="30" x14ac:dyDescent="0.25">
      <c r="A8" s="95" t="s">
        <v>401</v>
      </c>
      <c r="B8" s="95" t="s">
        <v>129</v>
      </c>
      <c r="C8" s="95" t="s">
        <v>130</v>
      </c>
      <c r="D8" s="95" t="s">
        <v>398</v>
      </c>
      <c r="E8" s="6">
        <v>1000</v>
      </c>
      <c r="F8" s="7">
        <v>1011560</v>
      </c>
      <c r="G8" s="8">
        <f t="shared" si="0"/>
        <v>5.4688950483248848E-4</v>
      </c>
      <c r="H8" s="114"/>
    </row>
    <row r="9" spans="1:8" x14ac:dyDescent="0.25">
      <c r="A9" s="5" t="s">
        <v>268</v>
      </c>
      <c r="B9" s="5" t="s">
        <v>109</v>
      </c>
      <c r="C9" s="5" t="s">
        <v>110</v>
      </c>
      <c r="D9" s="5" t="s">
        <v>279</v>
      </c>
      <c r="E9" s="6">
        <v>5000</v>
      </c>
      <c r="F9" s="7">
        <v>5073434.7</v>
      </c>
      <c r="G9" s="8">
        <f t="shared" si="0"/>
        <v>2.7429002638330547E-3</v>
      </c>
      <c r="H9" s="114"/>
    </row>
    <row r="10" spans="1:8" ht="30" x14ac:dyDescent="0.25">
      <c r="A10" s="5" t="s">
        <v>240</v>
      </c>
      <c r="B10" s="5" t="s">
        <v>163</v>
      </c>
      <c r="C10" s="5" t="s">
        <v>164</v>
      </c>
      <c r="D10" s="5" t="s">
        <v>75</v>
      </c>
      <c r="E10" s="6">
        <v>4000</v>
      </c>
      <c r="F10" s="7">
        <v>3931880</v>
      </c>
      <c r="G10" s="8">
        <f t="shared" si="0"/>
        <v>2.1257304621186729E-3</v>
      </c>
      <c r="H10" s="114"/>
    </row>
    <row r="11" spans="1:8" x14ac:dyDescent="0.25">
      <c r="A11" s="5" t="s">
        <v>36</v>
      </c>
      <c r="B11" s="5" t="s">
        <v>103</v>
      </c>
      <c r="C11" s="5" t="s">
        <v>104</v>
      </c>
      <c r="D11" s="5" t="s">
        <v>85</v>
      </c>
      <c r="E11" s="6">
        <v>25000</v>
      </c>
      <c r="F11" s="7">
        <v>25275000</v>
      </c>
      <c r="G11" s="8">
        <f t="shared" si="0"/>
        <v>1.3664668664875189E-2</v>
      </c>
      <c r="H11" s="114"/>
    </row>
    <row r="12" spans="1:8" ht="30" x14ac:dyDescent="0.25">
      <c r="A12" s="95" t="s">
        <v>230</v>
      </c>
      <c r="B12" s="95" t="s">
        <v>151</v>
      </c>
      <c r="C12" s="95" t="s">
        <v>152</v>
      </c>
      <c r="D12" s="95" t="s">
        <v>56</v>
      </c>
      <c r="E12" s="6">
        <v>741</v>
      </c>
      <c r="F12" s="7">
        <v>756405.39</v>
      </c>
      <c r="G12" s="8">
        <f t="shared" si="0"/>
        <v>4.0894279053118487E-4</v>
      </c>
      <c r="H12" s="114"/>
    </row>
    <row r="13" spans="1:8" ht="30" x14ac:dyDescent="0.25">
      <c r="A13" s="5" t="s">
        <v>232</v>
      </c>
      <c r="B13" s="5" t="s">
        <v>151</v>
      </c>
      <c r="C13" s="5" t="s">
        <v>152</v>
      </c>
      <c r="D13" s="5" t="s">
        <v>57</v>
      </c>
      <c r="E13" s="6">
        <v>22100</v>
      </c>
      <c r="F13" s="7">
        <v>21067267</v>
      </c>
      <c r="G13" s="8">
        <f t="shared" si="0"/>
        <v>1.1389801116892547E-2</v>
      </c>
      <c r="H13" s="114"/>
    </row>
    <row r="14" spans="1:8" ht="30" x14ac:dyDescent="0.25">
      <c r="A14" s="5" t="s">
        <v>217</v>
      </c>
      <c r="B14" s="5" t="s">
        <v>129</v>
      </c>
      <c r="C14" s="5" t="s">
        <v>130</v>
      </c>
      <c r="D14" s="5" t="s">
        <v>70</v>
      </c>
      <c r="E14" s="6">
        <v>4700</v>
      </c>
      <c r="F14" s="7">
        <v>4372175</v>
      </c>
      <c r="G14" s="8">
        <f t="shared" si="0"/>
        <v>2.3637714231394928E-3</v>
      </c>
      <c r="H14" s="114"/>
    </row>
    <row r="15" spans="1:8" ht="30" x14ac:dyDescent="0.25">
      <c r="A15" s="66" t="s">
        <v>233</v>
      </c>
      <c r="B15" s="66" t="s">
        <v>151</v>
      </c>
      <c r="C15" s="66" t="s">
        <v>152</v>
      </c>
      <c r="D15" s="66" t="s">
        <v>355</v>
      </c>
      <c r="E15" s="6">
        <v>2440</v>
      </c>
      <c r="F15" s="7">
        <v>2363603.6</v>
      </c>
      <c r="G15" s="8">
        <f t="shared" si="0"/>
        <v>1.2778579643563282E-3</v>
      </c>
      <c r="H15" s="114"/>
    </row>
    <row r="16" spans="1:8" x14ac:dyDescent="0.25">
      <c r="A16" s="72" t="s">
        <v>267</v>
      </c>
      <c r="B16" s="72" t="s">
        <v>292</v>
      </c>
      <c r="C16" s="72" t="s">
        <v>293</v>
      </c>
      <c r="D16" s="72" t="s">
        <v>277</v>
      </c>
      <c r="E16" s="6">
        <v>142</v>
      </c>
      <c r="F16" s="7">
        <v>28483.39</v>
      </c>
      <c r="G16" s="8">
        <f t="shared" si="0"/>
        <v>1.5399251703359814E-5</v>
      </c>
      <c r="H16" s="114"/>
    </row>
    <row r="17" spans="1:8" x14ac:dyDescent="0.25">
      <c r="A17" s="5" t="s">
        <v>27</v>
      </c>
      <c r="B17" s="5" t="s">
        <v>103</v>
      </c>
      <c r="C17" s="5" t="s">
        <v>104</v>
      </c>
      <c r="D17" s="5" t="s">
        <v>76</v>
      </c>
      <c r="E17" s="6">
        <v>13000</v>
      </c>
      <c r="F17" s="7">
        <v>10498800</v>
      </c>
      <c r="G17" s="8">
        <f t="shared" si="0"/>
        <v>5.6760681851153964E-3</v>
      </c>
      <c r="H17" s="114"/>
    </row>
    <row r="18" spans="1:8" ht="30" x14ac:dyDescent="0.25">
      <c r="A18" s="5" t="s">
        <v>231</v>
      </c>
      <c r="B18" s="5" t="s">
        <v>151</v>
      </c>
      <c r="C18" s="70" t="s">
        <v>152</v>
      </c>
      <c r="D18" s="5" t="s">
        <v>54</v>
      </c>
      <c r="E18" s="6">
        <v>21849</v>
      </c>
      <c r="F18" s="7">
        <v>20932871.43</v>
      </c>
      <c r="G18" s="8">
        <f t="shared" si="0"/>
        <v>1.1317141534931043E-2</v>
      </c>
      <c r="H18" s="114"/>
    </row>
    <row r="19" spans="1:8" ht="30" x14ac:dyDescent="0.25">
      <c r="A19" s="5" t="s">
        <v>241</v>
      </c>
      <c r="B19" s="5" t="s">
        <v>163</v>
      </c>
      <c r="C19" s="62" t="s">
        <v>164</v>
      </c>
      <c r="D19" s="5" t="s">
        <v>72</v>
      </c>
      <c r="E19" s="6">
        <v>10098</v>
      </c>
      <c r="F19" s="7">
        <v>10184741.82</v>
      </c>
      <c r="G19" s="8">
        <f t="shared" si="0"/>
        <v>5.5062758618238542E-3</v>
      </c>
      <c r="H19" s="114"/>
    </row>
    <row r="20" spans="1:8" x14ac:dyDescent="0.25">
      <c r="A20" s="5" t="s">
        <v>266</v>
      </c>
      <c r="B20" s="5" t="s">
        <v>290</v>
      </c>
      <c r="C20" s="5" t="s">
        <v>291</v>
      </c>
      <c r="D20" s="5" t="s">
        <v>276</v>
      </c>
      <c r="E20" s="6">
        <v>138</v>
      </c>
      <c r="F20" s="7">
        <v>34711.14</v>
      </c>
      <c r="G20" s="8">
        <f t="shared" si="0"/>
        <v>1.8766220655987964E-5</v>
      </c>
      <c r="H20" s="114"/>
    </row>
    <row r="21" spans="1:8" x14ac:dyDescent="0.25">
      <c r="A21" s="5" t="s">
        <v>598</v>
      </c>
      <c r="B21" s="5" t="s">
        <v>601</v>
      </c>
      <c r="C21" s="9" t="s">
        <v>114</v>
      </c>
      <c r="D21" s="5" t="s">
        <v>599</v>
      </c>
      <c r="E21" s="6">
        <v>5000</v>
      </c>
      <c r="F21" s="7">
        <v>4962850</v>
      </c>
      <c r="G21" s="8">
        <f t="shared" si="0"/>
        <v>2.6831137837181338E-3</v>
      </c>
      <c r="H21" s="114"/>
    </row>
    <row r="22" spans="1:8" ht="30" x14ac:dyDescent="0.25">
      <c r="A22" s="80" t="s">
        <v>214</v>
      </c>
      <c r="B22" s="80" t="s">
        <v>129</v>
      </c>
      <c r="C22" s="127" t="s">
        <v>130</v>
      </c>
      <c r="D22" s="80" t="s">
        <v>66</v>
      </c>
      <c r="E22" s="6">
        <v>4737</v>
      </c>
      <c r="F22" s="7">
        <v>4577505.21</v>
      </c>
      <c r="G22" s="8">
        <f t="shared" si="0"/>
        <v>2.474781088284468E-3</v>
      </c>
      <c r="H22" s="114"/>
    </row>
    <row r="23" spans="1:8" x14ac:dyDescent="0.25">
      <c r="A23" s="5" t="s">
        <v>380</v>
      </c>
      <c r="B23" s="5" t="s">
        <v>177</v>
      </c>
      <c r="C23" s="5" t="s">
        <v>178</v>
      </c>
      <c r="D23" s="5" t="s">
        <v>378</v>
      </c>
      <c r="E23" s="6">
        <v>4000</v>
      </c>
      <c r="F23" s="7">
        <v>3838080</v>
      </c>
      <c r="G23" s="8">
        <f t="shared" si="0"/>
        <v>2.0750184573406199E-3</v>
      </c>
      <c r="H23" s="114"/>
    </row>
    <row r="24" spans="1:8" ht="30" x14ac:dyDescent="0.25">
      <c r="A24" s="70" t="s">
        <v>242</v>
      </c>
      <c r="B24" s="70" t="s">
        <v>163</v>
      </c>
      <c r="C24" s="95" t="s">
        <v>164</v>
      </c>
      <c r="D24" s="70" t="s">
        <v>73</v>
      </c>
      <c r="E24" s="6">
        <v>4000</v>
      </c>
      <c r="F24" s="7">
        <v>3983760</v>
      </c>
      <c r="G24" s="8">
        <f t="shared" si="0"/>
        <v>2.1537788502624406E-3</v>
      </c>
      <c r="H24" s="114"/>
    </row>
    <row r="25" spans="1:8" x14ac:dyDescent="0.25">
      <c r="A25" s="5" t="s">
        <v>449</v>
      </c>
      <c r="B25" s="5" t="s">
        <v>103</v>
      </c>
      <c r="C25" s="88" t="s">
        <v>104</v>
      </c>
      <c r="D25" s="5" t="s">
        <v>445</v>
      </c>
      <c r="E25" s="6">
        <v>60100</v>
      </c>
      <c r="F25" s="7">
        <v>61374120</v>
      </c>
      <c r="G25" s="8">
        <f t="shared" si="0"/>
        <v>3.3181286425253795E-2</v>
      </c>
      <c r="H25" s="114"/>
    </row>
    <row r="26" spans="1:8" x14ac:dyDescent="0.25">
      <c r="A26" s="83" t="s">
        <v>270</v>
      </c>
      <c r="B26" s="83" t="s">
        <v>133</v>
      </c>
      <c r="C26" s="83" t="s">
        <v>134</v>
      </c>
      <c r="D26" s="83" t="s">
        <v>281</v>
      </c>
      <c r="E26" s="6">
        <v>20000</v>
      </c>
      <c r="F26" s="7">
        <v>19452600</v>
      </c>
      <c r="G26" s="8">
        <f t="shared" si="0"/>
        <v>1.0516848018609342E-2</v>
      </c>
      <c r="H26" s="114"/>
    </row>
    <row r="27" spans="1:8" x14ac:dyDescent="0.25">
      <c r="A27" s="5" t="s">
        <v>272</v>
      </c>
      <c r="B27" s="5" t="s">
        <v>133</v>
      </c>
      <c r="C27" s="5" t="s">
        <v>134</v>
      </c>
      <c r="D27" s="5" t="s">
        <v>283</v>
      </c>
      <c r="E27" s="6">
        <v>5500</v>
      </c>
      <c r="F27" s="7">
        <v>5284015</v>
      </c>
      <c r="G27" s="8">
        <f t="shared" si="0"/>
        <v>2.8567483361119873E-3</v>
      </c>
      <c r="H27" s="114"/>
    </row>
    <row r="28" spans="1:8" ht="30" x14ac:dyDescent="0.25">
      <c r="A28" s="5" t="s">
        <v>243</v>
      </c>
      <c r="B28" s="5" t="s">
        <v>163</v>
      </c>
      <c r="C28" s="5" t="s">
        <v>164</v>
      </c>
      <c r="D28" s="5" t="s">
        <v>74</v>
      </c>
      <c r="E28" s="6">
        <v>12170</v>
      </c>
      <c r="F28" s="7">
        <v>12497373</v>
      </c>
      <c r="G28" s="8">
        <f t="shared" si="0"/>
        <v>6.7565761118242237E-3</v>
      </c>
      <c r="H28" s="114"/>
    </row>
    <row r="29" spans="1:8" ht="16.5" customHeight="1" x14ac:dyDescent="0.25">
      <c r="A29" s="5" t="s">
        <v>236</v>
      </c>
      <c r="B29" s="5" t="s">
        <v>153</v>
      </c>
      <c r="C29" s="5" t="s">
        <v>154</v>
      </c>
      <c r="D29" s="5" t="s">
        <v>52</v>
      </c>
      <c r="E29" s="6">
        <v>29647</v>
      </c>
      <c r="F29" s="7">
        <v>30331845.699999999</v>
      </c>
      <c r="G29" s="8">
        <f t="shared" si="0"/>
        <v>1.6398600256562583E-2</v>
      </c>
      <c r="H29" s="114"/>
    </row>
    <row r="30" spans="1:8" x14ac:dyDescent="0.25">
      <c r="A30" s="5" t="s">
        <v>248</v>
      </c>
      <c r="B30" s="5" t="s">
        <v>167</v>
      </c>
      <c r="C30" s="66" t="s">
        <v>168</v>
      </c>
      <c r="D30" s="5" t="s">
        <v>87</v>
      </c>
      <c r="E30" s="6">
        <v>23998</v>
      </c>
      <c r="F30" s="7">
        <v>24494758.600000001</v>
      </c>
      <c r="G30" s="8">
        <f t="shared" si="0"/>
        <v>1.3242839180815117E-2</v>
      </c>
      <c r="H30" s="114"/>
    </row>
    <row r="31" spans="1:8" x14ac:dyDescent="0.25">
      <c r="A31" s="115" t="s">
        <v>38</v>
      </c>
      <c r="B31" s="115" t="s">
        <v>103</v>
      </c>
      <c r="C31" s="115" t="s">
        <v>104</v>
      </c>
      <c r="D31" s="115" t="s">
        <v>61</v>
      </c>
      <c r="E31" s="6">
        <v>50324</v>
      </c>
      <c r="F31" s="7">
        <v>67443693.540000007</v>
      </c>
      <c r="G31" s="8">
        <f t="shared" si="0"/>
        <v>3.6462738902452357E-2</v>
      </c>
      <c r="H31" s="114"/>
    </row>
    <row r="32" spans="1:8" ht="30" x14ac:dyDescent="0.25">
      <c r="A32" s="5" t="s">
        <v>216</v>
      </c>
      <c r="B32" s="5" t="s">
        <v>129</v>
      </c>
      <c r="C32" s="5" t="s">
        <v>130</v>
      </c>
      <c r="D32" s="5" t="s">
        <v>67</v>
      </c>
      <c r="E32" s="6">
        <v>630</v>
      </c>
      <c r="F32" s="7">
        <v>614439</v>
      </c>
      <c r="G32" s="8">
        <f t="shared" si="0"/>
        <v>3.3219012264202756E-4</v>
      </c>
      <c r="H32" s="114"/>
    </row>
    <row r="33" spans="1:8" ht="30" x14ac:dyDescent="0.25">
      <c r="A33" s="5" t="s">
        <v>218</v>
      </c>
      <c r="B33" s="5" t="s">
        <v>129</v>
      </c>
      <c r="C33" s="5" t="s">
        <v>130</v>
      </c>
      <c r="D33" s="5" t="s">
        <v>68</v>
      </c>
      <c r="E33" s="6">
        <v>2000</v>
      </c>
      <c r="F33" s="7">
        <v>1973600</v>
      </c>
      <c r="G33" s="8">
        <f t="shared" si="0"/>
        <v>1.0670065312363077E-3</v>
      </c>
      <c r="H33" s="114"/>
    </row>
    <row r="34" spans="1:8" x14ac:dyDescent="0.25">
      <c r="A34" s="45" t="s">
        <v>29</v>
      </c>
      <c r="B34" s="45" t="s">
        <v>103</v>
      </c>
      <c r="C34" s="45" t="s">
        <v>104</v>
      </c>
      <c r="D34" s="45" t="s">
        <v>78</v>
      </c>
      <c r="E34" s="6">
        <v>40961</v>
      </c>
      <c r="F34" s="7">
        <v>38642607.399999999</v>
      </c>
      <c r="G34" s="8">
        <f t="shared" si="0"/>
        <v>2.0891728050162379E-2</v>
      </c>
      <c r="H34" s="114"/>
    </row>
    <row r="35" spans="1:8" x14ac:dyDescent="0.25">
      <c r="A35" s="5" t="s">
        <v>30</v>
      </c>
      <c r="B35" s="5" t="s">
        <v>103</v>
      </c>
      <c r="C35" s="5" t="s">
        <v>104</v>
      </c>
      <c r="D35" s="88" t="s">
        <v>79</v>
      </c>
      <c r="E35" s="6">
        <v>86650</v>
      </c>
      <c r="F35" s="7">
        <v>84733302</v>
      </c>
      <c r="G35" s="8">
        <f t="shared" si="0"/>
        <v>4.5810187802603611E-2</v>
      </c>
      <c r="H35" s="114"/>
    </row>
    <row r="36" spans="1:8" x14ac:dyDescent="0.25">
      <c r="A36" s="5" t="s">
        <v>31</v>
      </c>
      <c r="B36" s="5" t="s">
        <v>103</v>
      </c>
      <c r="C36" s="5" t="s">
        <v>104</v>
      </c>
      <c r="D36" s="5" t="s">
        <v>80</v>
      </c>
      <c r="E36" s="6">
        <v>10000</v>
      </c>
      <c r="F36" s="7">
        <v>8522100</v>
      </c>
      <c r="G36" s="8">
        <f t="shared" si="0"/>
        <v>4.607385670778748E-3</v>
      </c>
      <c r="H36" s="114"/>
    </row>
    <row r="37" spans="1:8" x14ac:dyDescent="0.25">
      <c r="A37" s="5" t="s">
        <v>250</v>
      </c>
      <c r="B37" s="5" t="s">
        <v>173</v>
      </c>
      <c r="C37" s="5" t="s">
        <v>174</v>
      </c>
      <c r="D37" s="5" t="s">
        <v>90</v>
      </c>
      <c r="E37" s="6">
        <v>4545</v>
      </c>
      <c r="F37" s="7">
        <v>4667215.05</v>
      </c>
      <c r="G37" s="8">
        <f t="shared" ref="G37:G68" si="1">F37/$F$200</f>
        <v>2.523281790147137E-3</v>
      </c>
      <c r="H37" s="114"/>
    </row>
    <row r="38" spans="1:8" x14ac:dyDescent="0.25">
      <c r="A38" s="5" t="s">
        <v>32</v>
      </c>
      <c r="B38" s="5" t="s">
        <v>103</v>
      </c>
      <c r="C38" s="5" t="s">
        <v>104</v>
      </c>
      <c r="D38" s="5" t="s">
        <v>81</v>
      </c>
      <c r="E38" s="6">
        <v>59126</v>
      </c>
      <c r="F38" s="7">
        <v>54855329.020000003</v>
      </c>
      <c r="G38" s="8">
        <f t="shared" si="1"/>
        <v>2.9656969161662224E-2</v>
      </c>
      <c r="H38" s="114"/>
    </row>
    <row r="39" spans="1:8" x14ac:dyDescent="0.25">
      <c r="A39" s="54" t="s">
        <v>238</v>
      </c>
      <c r="B39" s="54" t="s">
        <v>157</v>
      </c>
      <c r="C39" s="54" t="s">
        <v>158</v>
      </c>
      <c r="D39" s="54" t="s">
        <v>60</v>
      </c>
      <c r="E39" s="6">
        <v>2000</v>
      </c>
      <c r="F39" s="7">
        <v>1882340</v>
      </c>
      <c r="G39" s="8">
        <f t="shared" si="1"/>
        <v>1.0176677513211144E-3</v>
      </c>
      <c r="H39" s="114"/>
    </row>
    <row r="40" spans="1:8" ht="30" x14ac:dyDescent="0.25">
      <c r="A40" s="71" t="s">
        <v>251</v>
      </c>
      <c r="B40" s="71" t="s">
        <v>346</v>
      </c>
      <c r="C40" s="71" t="s">
        <v>183</v>
      </c>
      <c r="D40" s="71" t="s">
        <v>43</v>
      </c>
      <c r="E40" s="6">
        <v>17548</v>
      </c>
      <c r="F40" s="7">
        <v>15868480.92</v>
      </c>
      <c r="G40" s="8">
        <f t="shared" si="1"/>
        <v>8.57913091935485E-3</v>
      </c>
      <c r="H40" s="114"/>
    </row>
    <row r="41" spans="1:8" x14ac:dyDescent="0.25">
      <c r="A41" s="5" t="s">
        <v>235</v>
      </c>
      <c r="B41" s="5" t="s">
        <v>153</v>
      </c>
      <c r="C41" s="5" t="s">
        <v>154</v>
      </c>
      <c r="D41" s="5" t="s">
        <v>53</v>
      </c>
      <c r="E41" s="6">
        <v>2813</v>
      </c>
      <c r="F41" s="7">
        <v>2721436.85</v>
      </c>
      <c r="G41" s="8">
        <f t="shared" si="1"/>
        <v>1.4713168287885912E-3</v>
      </c>
      <c r="H41" s="114"/>
    </row>
    <row r="42" spans="1:8" x14ac:dyDescent="0.25">
      <c r="A42" s="123" t="s">
        <v>405</v>
      </c>
      <c r="B42" s="123" t="s">
        <v>121</v>
      </c>
      <c r="C42" s="123" t="s">
        <v>122</v>
      </c>
      <c r="D42" s="123" t="s">
        <v>404</v>
      </c>
      <c r="E42" s="6">
        <v>1499</v>
      </c>
      <c r="F42" s="7">
        <v>1315587.04</v>
      </c>
      <c r="G42" s="8">
        <f t="shared" si="1"/>
        <v>7.1125859550559458E-4</v>
      </c>
      <c r="H42" s="114"/>
    </row>
    <row r="43" spans="1:8" x14ac:dyDescent="0.25">
      <c r="A43" s="38" t="s">
        <v>470</v>
      </c>
      <c r="B43" s="38" t="s">
        <v>193</v>
      </c>
      <c r="C43" s="38" t="s">
        <v>194</v>
      </c>
      <c r="D43" s="38" t="s">
        <v>49</v>
      </c>
      <c r="E43" s="6">
        <v>136</v>
      </c>
      <c r="F43" s="7">
        <v>118991.84</v>
      </c>
      <c r="G43" s="8">
        <f t="shared" si="1"/>
        <v>6.4331713844662395E-5</v>
      </c>
      <c r="H43" s="114"/>
    </row>
    <row r="44" spans="1:8" x14ac:dyDescent="0.25">
      <c r="A44" s="65" t="s">
        <v>34</v>
      </c>
      <c r="B44" s="65" t="s">
        <v>103</v>
      </c>
      <c r="C44" s="9" t="s">
        <v>104</v>
      </c>
      <c r="D44" s="65" t="s">
        <v>83</v>
      </c>
      <c r="E44" s="6">
        <v>22100</v>
      </c>
      <c r="F44" s="7">
        <v>18917821</v>
      </c>
      <c r="G44" s="8">
        <f t="shared" si="1"/>
        <v>1.0227725255248975E-2</v>
      </c>
      <c r="H44" s="114"/>
    </row>
    <row r="45" spans="1:8" x14ac:dyDescent="0.25">
      <c r="A45" s="5" t="s">
        <v>211</v>
      </c>
      <c r="B45" s="5" t="s">
        <v>125</v>
      </c>
      <c r="C45" s="9" t="s">
        <v>126</v>
      </c>
      <c r="D45" s="70" t="s">
        <v>93</v>
      </c>
      <c r="E45" s="6">
        <v>2350</v>
      </c>
      <c r="F45" s="7">
        <v>1158785</v>
      </c>
      <c r="G45" s="8">
        <f t="shared" si="1"/>
        <v>6.2648518610593066E-4</v>
      </c>
      <c r="H45" s="114"/>
    </row>
    <row r="46" spans="1:8" x14ac:dyDescent="0.25">
      <c r="A46" s="5" t="s">
        <v>273</v>
      </c>
      <c r="B46" s="5" t="s">
        <v>294</v>
      </c>
      <c r="C46" s="5" t="s">
        <v>295</v>
      </c>
      <c r="D46" s="5" t="s">
        <v>284</v>
      </c>
      <c r="E46" s="6">
        <v>2314</v>
      </c>
      <c r="F46" s="7">
        <v>1120762.76</v>
      </c>
      <c r="G46" s="8">
        <f t="shared" si="1"/>
        <v>6.0592885330686575E-4</v>
      </c>
      <c r="H46" s="114"/>
    </row>
    <row r="47" spans="1:8" x14ac:dyDescent="0.25">
      <c r="A47" s="115" t="s">
        <v>402</v>
      </c>
      <c r="B47" s="115" t="s">
        <v>103</v>
      </c>
      <c r="C47" s="115" t="s">
        <v>104</v>
      </c>
      <c r="D47" s="115" t="s">
        <v>399</v>
      </c>
      <c r="E47" s="6">
        <v>37020</v>
      </c>
      <c r="F47" s="7">
        <v>37139944.799999997</v>
      </c>
      <c r="G47" s="8">
        <f t="shared" si="1"/>
        <v>2.0079328978190078E-2</v>
      </c>
      <c r="H47" s="114"/>
    </row>
    <row r="48" spans="1:8" x14ac:dyDescent="0.25">
      <c r="A48" s="5" t="s">
        <v>227</v>
      </c>
      <c r="B48" s="5" t="s">
        <v>147</v>
      </c>
      <c r="C48" s="5" t="s">
        <v>148</v>
      </c>
      <c r="D48" s="5" t="s">
        <v>91</v>
      </c>
      <c r="E48" s="6">
        <v>5000</v>
      </c>
      <c r="F48" s="7">
        <v>4659100</v>
      </c>
      <c r="G48" s="8">
        <f t="shared" si="1"/>
        <v>2.5188944718702272E-3</v>
      </c>
      <c r="H48" s="114"/>
    </row>
    <row r="49" spans="1:8" ht="30" x14ac:dyDescent="0.25">
      <c r="A49" s="5" t="s">
        <v>381</v>
      </c>
      <c r="B49" s="5" t="s">
        <v>123</v>
      </c>
      <c r="C49" s="5" t="s">
        <v>124</v>
      </c>
      <c r="D49" s="128" t="s">
        <v>379</v>
      </c>
      <c r="E49" s="6">
        <v>4600</v>
      </c>
      <c r="F49" s="7">
        <v>4185540</v>
      </c>
      <c r="G49" s="8">
        <f t="shared" si="1"/>
        <v>2.2628691309033314E-3</v>
      </c>
      <c r="H49" s="114"/>
    </row>
    <row r="50" spans="1:8" x14ac:dyDescent="0.25">
      <c r="A50" s="5" t="s">
        <v>247</v>
      </c>
      <c r="B50" s="5" t="s">
        <v>167</v>
      </c>
      <c r="C50" s="38" t="s">
        <v>168</v>
      </c>
      <c r="D50" s="127" t="s">
        <v>88</v>
      </c>
      <c r="E50" s="6">
        <v>950</v>
      </c>
      <c r="F50" s="7">
        <v>830499.5</v>
      </c>
      <c r="G50" s="8">
        <f t="shared" si="1"/>
        <v>4.4900100865853659E-4</v>
      </c>
      <c r="H50" s="114"/>
    </row>
    <row r="51" spans="1:8" ht="30" x14ac:dyDescent="0.25">
      <c r="A51" s="5" t="s">
        <v>219</v>
      </c>
      <c r="B51" s="5" t="s">
        <v>129</v>
      </c>
      <c r="C51" s="5" t="s">
        <v>130</v>
      </c>
      <c r="D51" s="123" t="s">
        <v>69</v>
      </c>
      <c r="E51" s="6">
        <v>13000</v>
      </c>
      <c r="F51" s="7">
        <v>11432720</v>
      </c>
      <c r="G51" s="8">
        <f t="shared" si="1"/>
        <v>6.1809824228799956E-3</v>
      </c>
      <c r="H51" s="114"/>
    </row>
    <row r="52" spans="1:8" x14ac:dyDescent="0.25">
      <c r="A52" s="5" t="s">
        <v>274</v>
      </c>
      <c r="B52" s="5" t="s">
        <v>296</v>
      </c>
      <c r="C52" s="9" t="s">
        <v>297</v>
      </c>
      <c r="D52" s="5" t="s">
        <v>285</v>
      </c>
      <c r="E52" s="6">
        <v>11990</v>
      </c>
      <c r="F52" s="7">
        <v>11068512.869999999</v>
      </c>
      <c r="G52" s="8">
        <f t="shared" si="1"/>
        <v>5.984077585814312E-3</v>
      </c>
      <c r="H52" s="114"/>
    </row>
    <row r="53" spans="1:8" x14ac:dyDescent="0.25">
      <c r="A53" s="5" t="s">
        <v>345</v>
      </c>
      <c r="B53" s="5" t="s">
        <v>103</v>
      </c>
      <c r="C53" s="127" t="s">
        <v>104</v>
      </c>
      <c r="D53" s="115" t="s">
        <v>344</v>
      </c>
      <c r="E53" s="6">
        <v>23044</v>
      </c>
      <c r="F53" s="7">
        <v>20440028</v>
      </c>
      <c r="G53" s="8">
        <f t="shared" si="1"/>
        <v>1.1050690805965243E-2</v>
      </c>
      <c r="H53" s="114"/>
    </row>
    <row r="54" spans="1:8" x14ac:dyDescent="0.25">
      <c r="A54" s="5" t="s">
        <v>271</v>
      </c>
      <c r="B54" s="5" t="s">
        <v>133</v>
      </c>
      <c r="C54" s="123" t="s">
        <v>134</v>
      </c>
      <c r="D54" s="88" t="s">
        <v>282</v>
      </c>
      <c r="E54" s="6">
        <v>3000</v>
      </c>
      <c r="F54" s="7">
        <v>2741670</v>
      </c>
      <c r="G54" s="8">
        <f t="shared" si="1"/>
        <v>1.4822556731326751E-3</v>
      </c>
      <c r="H54" s="114"/>
    </row>
    <row r="55" spans="1:8" x14ac:dyDescent="0.25">
      <c r="A55" s="5" t="s">
        <v>222</v>
      </c>
      <c r="B55" s="5" t="s">
        <v>133</v>
      </c>
      <c r="C55" s="5" t="s">
        <v>134</v>
      </c>
      <c r="D55" s="5" t="s">
        <v>50</v>
      </c>
      <c r="E55" s="6">
        <v>1000</v>
      </c>
      <c r="F55" s="7">
        <v>830450</v>
      </c>
      <c r="G55" s="8">
        <f t="shared" si="1"/>
        <v>4.4897424699290214E-4</v>
      </c>
      <c r="H55" s="114"/>
    </row>
    <row r="56" spans="1:8" x14ac:dyDescent="0.25">
      <c r="A56" s="115" t="s">
        <v>209</v>
      </c>
      <c r="B56" s="115" t="s">
        <v>117</v>
      </c>
      <c r="C56" s="9" t="s">
        <v>118</v>
      </c>
      <c r="D56" s="115" t="s">
        <v>71</v>
      </c>
      <c r="E56" s="6">
        <v>23500</v>
      </c>
      <c r="F56" s="7">
        <v>21690265</v>
      </c>
      <c r="G56" s="8">
        <f t="shared" si="1"/>
        <v>1.1726618574810645E-2</v>
      </c>
      <c r="H56" s="114"/>
    </row>
    <row r="57" spans="1:8" ht="30" x14ac:dyDescent="0.25">
      <c r="A57" s="5" t="s">
        <v>239</v>
      </c>
      <c r="B57" s="5" t="s">
        <v>161</v>
      </c>
      <c r="C57" s="115" t="s">
        <v>162</v>
      </c>
      <c r="D57" s="5" t="s">
        <v>89</v>
      </c>
      <c r="E57" s="6">
        <v>3250</v>
      </c>
      <c r="F57" s="7">
        <v>2932670</v>
      </c>
      <c r="G57" s="8">
        <f t="shared" si="1"/>
        <v>1.5855178577020583E-3</v>
      </c>
      <c r="H57" s="114"/>
    </row>
    <row r="58" spans="1:8" x14ac:dyDescent="0.25">
      <c r="A58" s="5" t="s">
        <v>448</v>
      </c>
      <c r="B58" s="5" t="s">
        <v>139</v>
      </c>
      <c r="C58" s="95" t="s">
        <v>140</v>
      </c>
      <c r="D58" s="80" t="s">
        <v>447</v>
      </c>
      <c r="E58" s="6">
        <v>460</v>
      </c>
      <c r="F58" s="7">
        <v>444005.8</v>
      </c>
      <c r="G58" s="8">
        <f t="shared" si="1"/>
        <v>2.4004716685589874E-4</v>
      </c>
      <c r="H58" s="114"/>
    </row>
    <row r="59" spans="1:8" x14ac:dyDescent="0.25">
      <c r="A59" s="5" t="s">
        <v>39</v>
      </c>
      <c r="B59" s="5" t="s">
        <v>103</v>
      </c>
      <c r="C59" s="88" t="s">
        <v>104</v>
      </c>
      <c r="D59" s="70" t="s">
        <v>62</v>
      </c>
      <c r="E59" s="6">
        <v>31000</v>
      </c>
      <c r="F59" s="7">
        <v>36088361.130000003</v>
      </c>
      <c r="G59" s="8">
        <f t="shared" si="1"/>
        <v>1.9510801088024169E-2</v>
      </c>
      <c r="H59" s="114"/>
    </row>
    <row r="60" spans="1:8" x14ac:dyDescent="0.25">
      <c r="A60" s="5" t="s">
        <v>265</v>
      </c>
      <c r="B60" s="88" t="s">
        <v>288</v>
      </c>
      <c r="C60" s="88" t="s">
        <v>289</v>
      </c>
      <c r="D60" s="88" t="s">
        <v>275</v>
      </c>
      <c r="E60" s="6">
        <v>28800</v>
      </c>
      <c r="F60" s="7">
        <v>17880394.059999999</v>
      </c>
      <c r="G60" s="8">
        <f t="shared" si="1"/>
        <v>9.6668510554817986E-3</v>
      </c>
      <c r="H60" s="114"/>
    </row>
    <row r="61" spans="1:8" ht="30" x14ac:dyDescent="0.25">
      <c r="A61" s="72" t="s">
        <v>220</v>
      </c>
      <c r="B61" s="72" t="s">
        <v>131</v>
      </c>
      <c r="C61" s="83" t="s">
        <v>132</v>
      </c>
      <c r="D61" s="72" t="s">
        <v>46</v>
      </c>
      <c r="E61" s="6">
        <v>2500</v>
      </c>
      <c r="F61" s="7">
        <v>2206625</v>
      </c>
      <c r="G61" s="8">
        <f t="shared" si="1"/>
        <v>1.192989099609504E-3</v>
      </c>
      <c r="H61" s="114"/>
    </row>
    <row r="62" spans="1:8" x14ac:dyDescent="0.25">
      <c r="A62" s="5" t="s">
        <v>308</v>
      </c>
      <c r="B62" s="5" t="s">
        <v>195</v>
      </c>
      <c r="C62" s="71" t="s">
        <v>196</v>
      </c>
      <c r="D62" s="66" t="s">
        <v>42</v>
      </c>
      <c r="E62" s="6">
        <v>6555</v>
      </c>
      <c r="F62" s="7">
        <v>5180033.03</v>
      </c>
      <c r="G62" s="8">
        <f t="shared" si="1"/>
        <v>2.8005315540280706E-3</v>
      </c>
      <c r="H62" s="114"/>
    </row>
    <row r="63" spans="1:8" ht="30" x14ac:dyDescent="0.25">
      <c r="A63" s="5" t="s">
        <v>372</v>
      </c>
      <c r="B63" s="5" t="s">
        <v>129</v>
      </c>
      <c r="C63" s="66" t="s">
        <v>130</v>
      </c>
      <c r="D63" s="65" t="s">
        <v>369</v>
      </c>
      <c r="E63" s="6">
        <v>9900</v>
      </c>
      <c r="F63" s="7">
        <v>8373618</v>
      </c>
      <c r="G63" s="8">
        <f t="shared" si="1"/>
        <v>4.5271104053901034E-3</v>
      </c>
      <c r="H63" s="114"/>
    </row>
    <row r="64" spans="1:8" x14ac:dyDescent="0.25">
      <c r="A64" s="115" t="s">
        <v>403</v>
      </c>
      <c r="B64" s="115" t="s">
        <v>115</v>
      </c>
      <c r="C64" s="9" t="s">
        <v>116</v>
      </c>
      <c r="D64" s="115" t="s">
        <v>400</v>
      </c>
      <c r="E64" s="6">
        <v>3000</v>
      </c>
      <c r="F64" s="7">
        <v>3007710</v>
      </c>
      <c r="G64" s="8">
        <f t="shared" si="1"/>
        <v>1.6260874615245007E-3</v>
      </c>
      <c r="H64" s="114"/>
    </row>
    <row r="65" spans="1:8" x14ac:dyDescent="0.25">
      <c r="A65" s="5" t="s">
        <v>409</v>
      </c>
      <c r="B65" s="5" t="s">
        <v>159</v>
      </c>
      <c r="C65" s="9" t="s">
        <v>160</v>
      </c>
      <c r="D65" s="5" t="s">
        <v>410</v>
      </c>
      <c r="E65" s="6">
        <v>3000</v>
      </c>
      <c r="F65" s="7">
        <v>2962710</v>
      </c>
      <c r="G65" s="8">
        <f t="shared" si="1"/>
        <v>1.6017586745840702E-3</v>
      </c>
      <c r="H65" s="114"/>
    </row>
    <row r="66" spans="1:8" x14ac:dyDescent="0.25">
      <c r="A66" s="5" t="s">
        <v>411</v>
      </c>
      <c r="B66" s="5" t="s">
        <v>375</v>
      </c>
      <c r="C66" s="9" t="s">
        <v>377</v>
      </c>
      <c r="D66" s="54" t="s">
        <v>412</v>
      </c>
      <c r="E66" s="6">
        <v>5000</v>
      </c>
      <c r="F66" s="7">
        <v>4929700</v>
      </c>
      <c r="G66" s="8">
        <f t="shared" si="1"/>
        <v>2.6651915773386833E-3</v>
      </c>
      <c r="H66" s="114"/>
    </row>
    <row r="67" spans="1:8" x14ac:dyDescent="0.25">
      <c r="A67" s="5" t="s">
        <v>431</v>
      </c>
      <c r="B67" s="5" t="s">
        <v>103</v>
      </c>
      <c r="C67" s="127" t="s">
        <v>104</v>
      </c>
      <c r="D67" s="32" t="s">
        <v>433</v>
      </c>
      <c r="E67" s="6">
        <v>10000</v>
      </c>
      <c r="F67" s="7">
        <v>7713200</v>
      </c>
      <c r="G67" s="8">
        <f t="shared" si="1"/>
        <v>4.170062209531763E-3</v>
      </c>
      <c r="H67" s="114"/>
    </row>
    <row r="68" spans="1:8" x14ac:dyDescent="0.25">
      <c r="A68" s="5" t="s">
        <v>424</v>
      </c>
      <c r="B68" s="5" t="s">
        <v>422</v>
      </c>
      <c r="C68" s="9" t="s">
        <v>423</v>
      </c>
      <c r="D68" s="5" t="s">
        <v>421</v>
      </c>
      <c r="E68" s="6">
        <v>4000</v>
      </c>
      <c r="F68" s="7">
        <v>3728840</v>
      </c>
      <c r="G68" s="8">
        <f t="shared" si="1"/>
        <v>2.01595897544345E-3</v>
      </c>
      <c r="H68" s="114"/>
    </row>
    <row r="69" spans="1:8" x14ac:dyDescent="0.25">
      <c r="A69" s="72" t="s">
        <v>419</v>
      </c>
      <c r="B69" s="72" t="s">
        <v>418</v>
      </c>
      <c r="C69" s="9" t="s">
        <v>420</v>
      </c>
      <c r="D69" s="72" t="s">
        <v>413</v>
      </c>
      <c r="E69" s="6">
        <v>7033</v>
      </c>
      <c r="F69" s="7">
        <v>6546386.7300000004</v>
      </c>
      <c r="G69" s="8">
        <f t="shared" ref="G69:G100" si="2">F69/$F$200</f>
        <v>3.5392366218629382E-3</v>
      </c>
      <c r="H69" s="114"/>
    </row>
    <row r="70" spans="1:8" ht="30" x14ac:dyDescent="0.25">
      <c r="A70" s="5" t="s">
        <v>416</v>
      </c>
      <c r="B70" s="5" t="s">
        <v>415</v>
      </c>
      <c r="C70" s="127" t="s">
        <v>417</v>
      </c>
      <c r="D70" s="5" t="s">
        <v>414</v>
      </c>
      <c r="E70" s="6">
        <v>8000</v>
      </c>
      <c r="F70" s="7">
        <v>7758640</v>
      </c>
      <c r="G70" s="8">
        <f t="shared" si="2"/>
        <v>4.1946288779444998E-3</v>
      </c>
      <c r="H70" s="114"/>
    </row>
    <row r="71" spans="1:8" ht="30" x14ac:dyDescent="0.25">
      <c r="A71" s="5" t="s">
        <v>425</v>
      </c>
      <c r="B71" s="5" t="s">
        <v>119</v>
      </c>
      <c r="C71" s="123" t="s">
        <v>120</v>
      </c>
      <c r="D71" s="5" t="s">
        <v>426</v>
      </c>
      <c r="E71" s="6">
        <v>6250</v>
      </c>
      <c r="F71" s="7">
        <v>6318062.5</v>
      </c>
      <c r="G71" s="8">
        <f t="shared" si="2"/>
        <v>3.4157954764183185E-3</v>
      </c>
      <c r="H71" s="114"/>
    </row>
    <row r="72" spans="1:8" x14ac:dyDescent="0.25">
      <c r="A72" s="5" t="s">
        <v>453</v>
      </c>
      <c r="B72" s="5" t="s">
        <v>103</v>
      </c>
      <c r="C72" s="115" t="s">
        <v>104</v>
      </c>
      <c r="D72" s="5" t="s">
        <v>452</v>
      </c>
      <c r="E72" s="6">
        <v>15300</v>
      </c>
      <c r="F72" s="7">
        <v>16726436.5</v>
      </c>
      <c r="G72" s="8">
        <f t="shared" si="2"/>
        <v>9.0429757751364845E-3</v>
      </c>
      <c r="H72" s="114"/>
    </row>
    <row r="73" spans="1:8" x14ac:dyDescent="0.25">
      <c r="A73" s="5" t="s">
        <v>427</v>
      </c>
      <c r="B73" s="5" t="s">
        <v>139</v>
      </c>
      <c r="C73" s="95" t="s">
        <v>140</v>
      </c>
      <c r="D73" s="5" t="s">
        <v>428</v>
      </c>
      <c r="E73" s="6">
        <v>8000</v>
      </c>
      <c r="F73" s="7">
        <v>7926480</v>
      </c>
      <c r="G73" s="8">
        <f t="shared" si="2"/>
        <v>4.2853698468352085E-3</v>
      </c>
      <c r="H73" s="114"/>
    </row>
    <row r="74" spans="1:8" ht="30" x14ac:dyDescent="0.25">
      <c r="A74" s="5" t="s">
        <v>437</v>
      </c>
      <c r="B74" s="5" t="s">
        <v>119</v>
      </c>
      <c r="C74" s="115" t="s">
        <v>120</v>
      </c>
      <c r="D74" s="54" t="s">
        <v>435</v>
      </c>
      <c r="E74" s="6">
        <v>2500</v>
      </c>
      <c r="F74" s="7">
        <v>2560000</v>
      </c>
      <c r="G74" s="8">
        <f t="shared" si="2"/>
        <v>1.3840376570556077E-3</v>
      </c>
      <c r="H74" s="114"/>
    </row>
    <row r="75" spans="1:8" x14ac:dyDescent="0.25">
      <c r="A75" s="5" t="s">
        <v>429</v>
      </c>
      <c r="B75" s="5" t="s">
        <v>375</v>
      </c>
      <c r="C75" s="9" t="s">
        <v>377</v>
      </c>
      <c r="D75" s="65" t="s">
        <v>430</v>
      </c>
      <c r="E75" s="6">
        <v>68995</v>
      </c>
      <c r="F75" s="7">
        <v>68607248.099999994</v>
      </c>
      <c r="G75" s="8">
        <f t="shared" si="2"/>
        <v>3.7091802702092495E-2</v>
      </c>
      <c r="H75" s="114"/>
    </row>
    <row r="76" spans="1:8" x14ac:dyDescent="0.25">
      <c r="A76" s="5" t="s">
        <v>439</v>
      </c>
      <c r="B76" s="5" t="s">
        <v>438</v>
      </c>
      <c r="C76" s="9" t="s">
        <v>440</v>
      </c>
      <c r="D76" s="5" t="s">
        <v>436</v>
      </c>
      <c r="E76" s="6">
        <v>2000</v>
      </c>
      <c r="F76" s="7">
        <v>1786600</v>
      </c>
      <c r="G76" s="8">
        <f t="shared" si="2"/>
        <v>9.6590690550607376E-4</v>
      </c>
      <c r="H76" s="114"/>
    </row>
    <row r="77" spans="1:8" x14ac:dyDescent="0.25">
      <c r="A77" s="66" t="s">
        <v>499</v>
      </c>
      <c r="B77" s="66" t="s">
        <v>184</v>
      </c>
      <c r="C77" s="127" t="s">
        <v>185</v>
      </c>
      <c r="D77" s="66" t="s">
        <v>500</v>
      </c>
      <c r="E77" s="6">
        <v>20000</v>
      </c>
      <c r="F77" s="7">
        <v>19667800</v>
      </c>
      <c r="G77" s="8">
        <f t="shared" si="2"/>
        <v>1.0633193684155579E-2</v>
      </c>
      <c r="H77" s="114"/>
    </row>
    <row r="78" spans="1:8" x14ac:dyDescent="0.25">
      <c r="A78" s="5" t="s">
        <v>442</v>
      </c>
      <c r="B78" s="5" t="s">
        <v>135</v>
      </c>
      <c r="C78" s="123" t="s">
        <v>136</v>
      </c>
      <c r="D78" s="70" t="s">
        <v>441</v>
      </c>
      <c r="E78" s="6">
        <v>8000</v>
      </c>
      <c r="F78" s="7">
        <v>7373440</v>
      </c>
      <c r="G78" s="8">
        <f t="shared" si="2"/>
        <v>3.9863744617344146E-3</v>
      </c>
      <c r="H78" s="114"/>
    </row>
    <row r="79" spans="1:8" ht="30" x14ac:dyDescent="0.25">
      <c r="A79" s="5" t="s">
        <v>483</v>
      </c>
      <c r="B79" s="5" t="s">
        <v>484</v>
      </c>
      <c r="C79" s="9" t="s">
        <v>485</v>
      </c>
      <c r="D79" s="5" t="s">
        <v>482</v>
      </c>
      <c r="E79" s="6">
        <v>27500</v>
      </c>
      <c r="F79" s="7">
        <v>28303000</v>
      </c>
      <c r="G79" s="8">
        <f t="shared" si="2"/>
        <v>1.5301725706111276E-2</v>
      </c>
      <c r="H79" s="114"/>
    </row>
    <row r="80" spans="1:8" x14ac:dyDescent="0.25">
      <c r="A80" s="5" t="s">
        <v>473</v>
      </c>
      <c r="B80" s="5" t="s">
        <v>418</v>
      </c>
      <c r="C80" s="9" t="s">
        <v>420</v>
      </c>
      <c r="D80" s="5" t="s">
        <v>474</v>
      </c>
      <c r="E80" s="6">
        <v>2000</v>
      </c>
      <c r="F80" s="7">
        <v>1896440</v>
      </c>
      <c r="G80" s="8">
        <f t="shared" si="2"/>
        <v>1.0252907712291158E-3</v>
      </c>
      <c r="H80" s="114"/>
    </row>
    <row r="81" spans="1:8" x14ac:dyDescent="0.25">
      <c r="A81" s="5" t="s">
        <v>475</v>
      </c>
      <c r="B81" s="5" t="s">
        <v>193</v>
      </c>
      <c r="C81" s="127" t="s">
        <v>194</v>
      </c>
      <c r="D81" s="5" t="s">
        <v>476</v>
      </c>
      <c r="E81" s="6">
        <v>23000</v>
      </c>
      <c r="F81" s="7">
        <v>21116990</v>
      </c>
      <c r="G81" s="8">
        <f t="shared" si="2"/>
        <v>1.1416683345182303E-2</v>
      </c>
      <c r="H81" s="114"/>
    </row>
    <row r="82" spans="1:8" ht="30" x14ac:dyDescent="0.25">
      <c r="A82" s="5" t="s">
        <v>479</v>
      </c>
      <c r="B82" s="5" t="s">
        <v>179</v>
      </c>
      <c r="C82" s="123" t="s">
        <v>180</v>
      </c>
      <c r="D82" s="5" t="s">
        <v>478</v>
      </c>
      <c r="E82" s="6">
        <v>3000</v>
      </c>
      <c r="F82" s="7">
        <v>2750760</v>
      </c>
      <c r="G82" s="8">
        <f t="shared" si="2"/>
        <v>1.4871700880946419E-3</v>
      </c>
      <c r="H82" s="114"/>
    </row>
    <row r="83" spans="1:8" ht="30" x14ac:dyDescent="0.25">
      <c r="A83" s="5" t="s">
        <v>498</v>
      </c>
      <c r="B83" s="5" t="s">
        <v>149</v>
      </c>
      <c r="C83" s="88" t="s">
        <v>150</v>
      </c>
      <c r="D83" s="5" t="s">
        <v>491</v>
      </c>
      <c r="E83" s="6">
        <v>28223</v>
      </c>
      <c r="F83" s="7">
        <v>27293898.84</v>
      </c>
      <c r="G83" s="8">
        <f t="shared" si="2"/>
        <v>1.4756165547822801E-2</v>
      </c>
      <c r="H83" s="114"/>
    </row>
    <row r="84" spans="1:8" x14ac:dyDescent="0.25">
      <c r="A84" s="5" t="s">
        <v>506</v>
      </c>
      <c r="B84" s="5" t="s">
        <v>508</v>
      </c>
      <c r="C84" s="9" t="s">
        <v>507</v>
      </c>
      <c r="D84" s="5" t="s">
        <v>505</v>
      </c>
      <c r="E84" s="6">
        <v>10000</v>
      </c>
      <c r="F84" s="7">
        <v>9729700</v>
      </c>
      <c r="G84" s="8">
        <f t="shared" si="2"/>
        <v>5.260262184317948E-3</v>
      </c>
      <c r="H84" s="114"/>
    </row>
    <row r="85" spans="1:8" x14ac:dyDescent="0.25">
      <c r="A85" s="5" t="s">
        <v>510</v>
      </c>
      <c r="B85" s="5" t="s">
        <v>139</v>
      </c>
      <c r="C85" s="127" t="s">
        <v>140</v>
      </c>
      <c r="D85" s="5" t="s">
        <v>511</v>
      </c>
      <c r="E85" s="6">
        <v>15000</v>
      </c>
      <c r="F85" s="7">
        <v>14380800</v>
      </c>
      <c r="G85" s="8">
        <f t="shared" si="2"/>
        <v>7.7748315385098767E-3</v>
      </c>
      <c r="H85" s="114"/>
    </row>
    <row r="86" spans="1:8" x14ac:dyDescent="0.25">
      <c r="A86" s="5" t="s">
        <v>513</v>
      </c>
      <c r="B86" s="5" t="s">
        <v>193</v>
      </c>
      <c r="C86" s="123" t="s">
        <v>194</v>
      </c>
      <c r="D86" s="5" t="s">
        <v>512</v>
      </c>
      <c r="E86" s="6">
        <v>10000</v>
      </c>
      <c r="F86" s="7">
        <v>9802000</v>
      </c>
      <c r="G86" s="8">
        <f t="shared" si="2"/>
        <v>5.2993504353355727E-3</v>
      </c>
      <c r="H86" s="114"/>
    </row>
    <row r="87" spans="1:8" ht="30" x14ac:dyDescent="0.25">
      <c r="A87" s="5" t="s">
        <v>516</v>
      </c>
      <c r="B87" s="5" t="s">
        <v>169</v>
      </c>
      <c r="C87" s="9" t="s">
        <v>170</v>
      </c>
      <c r="D87" s="5" t="s">
        <v>517</v>
      </c>
      <c r="E87" s="6">
        <v>15000</v>
      </c>
      <c r="F87" s="7">
        <v>14482500</v>
      </c>
      <c r="G87" s="8">
        <f t="shared" si="2"/>
        <v>7.8298145969952493E-3</v>
      </c>
      <c r="H87" s="114"/>
    </row>
    <row r="88" spans="1:8" ht="30" x14ac:dyDescent="0.25">
      <c r="A88" s="62" t="s">
        <v>521</v>
      </c>
      <c r="B88" s="62" t="s">
        <v>446</v>
      </c>
      <c r="C88" s="11">
        <v>1057746555812</v>
      </c>
      <c r="D88" s="62" t="s">
        <v>519</v>
      </c>
      <c r="E88" s="6">
        <v>15000</v>
      </c>
      <c r="F88" s="7">
        <v>14200200</v>
      </c>
      <c r="G88" s="8">
        <f t="shared" si="2"/>
        <v>7.6771920069222815E-3</v>
      </c>
      <c r="H88" s="114"/>
    </row>
    <row r="89" spans="1:8" x14ac:dyDescent="0.25">
      <c r="A89" s="5" t="s">
        <v>571</v>
      </c>
      <c r="B89" s="5" t="s">
        <v>103</v>
      </c>
      <c r="C89" s="127" t="s">
        <v>104</v>
      </c>
      <c r="D89" s="5" t="s">
        <v>572</v>
      </c>
      <c r="E89" s="6">
        <v>26500</v>
      </c>
      <c r="F89" s="7">
        <v>24725825</v>
      </c>
      <c r="G89" s="8">
        <f t="shared" si="2"/>
        <v>1.3367762852252723E-2</v>
      </c>
      <c r="H89" s="114"/>
    </row>
    <row r="90" spans="1:8" ht="30" x14ac:dyDescent="0.25">
      <c r="A90" s="5" t="s">
        <v>536</v>
      </c>
      <c r="B90" s="5" t="s">
        <v>169</v>
      </c>
      <c r="C90" s="123" t="s">
        <v>170</v>
      </c>
      <c r="D90" s="5" t="s">
        <v>537</v>
      </c>
      <c r="E90" s="6">
        <v>12000</v>
      </c>
      <c r="F90" s="7">
        <v>11184000</v>
      </c>
      <c r="G90" s="8">
        <f t="shared" si="2"/>
        <v>6.0465145142616864E-3</v>
      </c>
      <c r="H90" s="114"/>
    </row>
    <row r="91" spans="1:8" x14ac:dyDescent="0.25">
      <c r="A91" s="5" t="s">
        <v>534</v>
      </c>
      <c r="B91" s="5" t="s">
        <v>167</v>
      </c>
      <c r="C91" s="95" t="s">
        <v>168</v>
      </c>
      <c r="D91" s="5" t="s">
        <v>535</v>
      </c>
      <c r="E91" s="6">
        <v>11000</v>
      </c>
      <c r="F91" s="7">
        <v>10465510</v>
      </c>
      <c r="G91" s="8">
        <f t="shared" si="2"/>
        <v>5.6580702891765753E-3</v>
      </c>
      <c r="H91" s="114"/>
    </row>
    <row r="92" spans="1:8" x14ac:dyDescent="0.25">
      <c r="A92" s="5" t="s">
        <v>540</v>
      </c>
      <c r="B92" s="5" t="s">
        <v>165</v>
      </c>
      <c r="C92" s="80" t="s">
        <v>166</v>
      </c>
      <c r="D92" s="5" t="s">
        <v>539</v>
      </c>
      <c r="E92" s="6">
        <v>13000</v>
      </c>
      <c r="F92" s="7">
        <v>12928500</v>
      </c>
      <c r="G92" s="8">
        <f t="shared" si="2"/>
        <v>6.9896604879857126E-3</v>
      </c>
      <c r="H92" s="114"/>
    </row>
    <row r="93" spans="1:8" x14ac:dyDescent="0.25">
      <c r="A93" s="88" t="s">
        <v>529</v>
      </c>
      <c r="B93" s="88" t="s">
        <v>530</v>
      </c>
      <c r="C93" s="9" t="s">
        <v>531</v>
      </c>
      <c r="D93" s="88" t="s">
        <v>528</v>
      </c>
      <c r="E93" s="39">
        <v>7000</v>
      </c>
      <c r="F93" s="7">
        <v>7016590</v>
      </c>
      <c r="G93" s="8">
        <f t="shared" si="2"/>
        <v>3.7934471812967993E-3</v>
      </c>
      <c r="H93" s="114"/>
    </row>
    <row r="94" spans="1:8" x14ac:dyDescent="0.25">
      <c r="A94" s="72" t="s">
        <v>548</v>
      </c>
      <c r="B94" s="72" t="s">
        <v>508</v>
      </c>
      <c r="C94" s="9" t="s">
        <v>507</v>
      </c>
      <c r="D94" s="72" t="s">
        <v>547</v>
      </c>
      <c r="E94" s="6">
        <v>9000</v>
      </c>
      <c r="F94" s="7">
        <v>8815410</v>
      </c>
      <c r="G94" s="8">
        <f t="shared" si="2"/>
        <v>4.7659607040564751E-3</v>
      </c>
      <c r="H94" s="114"/>
    </row>
    <row r="95" spans="1:8" x14ac:dyDescent="0.25">
      <c r="A95" s="92" t="s">
        <v>550</v>
      </c>
      <c r="B95" s="92" t="s">
        <v>551</v>
      </c>
      <c r="C95" s="9" t="s">
        <v>552</v>
      </c>
      <c r="D95" s="92" t="s">
        <v>549</v>
      </c>
      <c r="E95" s="6">
        <v>4000</v>
      </c>
      <c r="F95" s="7">
        <v>3822920</v>
      </c>
      <c r="G95" s="8">
        <f t="shared" si="2"/>
        <v>2.0668223593402436E-3</v>
      </c>
      <c r="H95" s="114"/>
    </row>
    <row r="96" spans="1:8" x14ac:dyDescent="0.25">
      <c r="A96" s="72" t="s">
        <v>567</v>
      </c>
      <c r="B96" s="72" t="s">
        <v>541</v>
      </c>
      <c r="C96" s="9" t="s">
        <v>192</v>
      </c>
      <c r="D96" s="72" t="s">
        <v>566</v>
      </c>
      <c r="E96" s="6">
        <v>4000</v>
      </c>
      <c r="F96" s="7">
        <v>3766400</v>
      </c>
      <c r="G96" s="8">
        <f t="shared" si="2"/>
        <v>2.0362654029430628E-3</v>
      </c>
      <c r="H96" s="114"/>
    </row>
    <row r="97" spans="1:8" ht="30" x14ac:dyDescent="0.25">
      <c r="A97" s="5" t="s">
        <v>568</v>
      </c>
      <c r="B97" s="5" t="s">
        <v>149</v>
      </c>
      <c r="C97" s="127" t="s">
        <v>150</v>
      </c>
      <c r="D97" s="5" t="s">
        <v>559</v>
      </c>
      <c r="E97" s="6">
        <v>15000</v>
      </c>
      <c r="F97" s="7">
        <v>15663300</v>
      </c>
      <c r="G97" s="8">
        <f t="shared" si="2"/>
        <v>8.4682019663121482E-3</v>
      </c>
      <c r="H97" s="114"/>
    </row>
    <row r="98" spans="1:8" x14ac:dyDescent="0.25">
      <c r="A98" s="5" t="s">
        <v>560</v>
      </c>
      <c r="B98" s="5" t="s">
        <v>184</v>
      </c>
      <c r="C98" s="123" t="s">
        <v>185</v>
      </c>
      <c r="D98" s="5" t="s">
        <v>561</v>
      </c>
      <c r="E98" s="6">
        <v>18000</v>
      </c>
      <c r="F98" s="7">
        <v>17080920</v>
      </c>
      <c r="G98" s="8">
        <f t="shared" si="2"/>
        <v>9.2346236317008869E-3</v>
      </c>
      <c r="H98" s="114"/>
    </row>
    <row r="99" spans="1:8" x14ac:dyDescent="0.25">
      <c r="A99" s="5" t="s">
        <v>625</v>
      </c>
      <c r="B99" s="5" t="s">
        <v>103</v>
      </c>
      <c r="C99" s="115" t="s">
        <v>104</v>
      </c>
      <c r="D99" s="5" t="s">
        <v>624</v>
      </c>
      <c r="E99" s="6">
        <v>6000</v>
      </c>
      <c r="F99" s="7">
        <v>5255640</v>
      </c>
      <c r="G99" s="8">
        <f t="shared" si="2"/>
        <v>2.8414076843467713E-3</v>
      </c>
      <c r="H99" s="114"/>
    </row>
    <row r="100" spans="1:8" ht="30" x14ac:dyDescent="0.25">
      <c r="A100" s="70" t="s">
        <v>586</v>
      </c>
      <c r="B100" s="70" t="s">
        <v>169</v>
      </c>
      <c r="C100" s="115" t="s">
        <v>170</v>
      </c>
      <c r="D100" s="70" t="s">
        <v>585</v>
      </c>
      <c r="E100" s="6">
        <v>20000</v>
      </c>
      <c r="F100" s="7">
        <v>19303000</v>
      </c>
      <c r="G100" s="8">
        <f t="shared" si="2"/>
        <v>1.0435968318025155E-2</v>
      </c>
      <c r="H100" s="114"/>
    </row>
    <row r="101" spans="1:8" x14ac:dyDescent="0.25">
      <c r="A101" s="5" t="s">
        <v>583</v>
      </c>
      <c r="B101" s="5" t="s">
        <v>582</v>
      </c>
      <c r="C101" s="9" t="s">
        <v>584</v>
      </c>
      <c r="D101" s="5" t="s">
        <v>581</v>
      </c>
      <c r="E101" s="39">
        <v>10000</v>
      </c>
      <c r="F101" s="7">
        <v>9397600</v>
      </c>
      <c r="G101" s="8">
        <f t="shared" ref="G101:G108" si="3">F101/$F$200</f>
        <v>5.0807157366975697E-3</v>
      </c>
      <c r="H101" s="114"/>
    </row>
    <row r="102" spans="1:8" x14ac:dyDescent="0.25">
      <c r="A102" s="92" t="s">
        <v>580</v>
      </c>
      <c r="B102" s="92" t="s">
        <v>508</v>
      </c>
      <c r="C102" s="9" t="s">
        <v>507</v>
      </c>
      <c r="D102" s="92" t="s">
        <v>579</v>
      </c>
      <c r="E102" s="6">
        <v>10000</v>
      </c>
      <c r="F102" s="7">
        <v>9484500</v>
      </c>
      <c r="G102" s="8">
        <f t="shared" si="3"/>
        <v>5.1276973274780903E-3</v>
      </c>
      <c r="H102" s="114"/>
    </row>
    <row r="103" spans="1:8" ht="30" x14ac:dyDescent="0.25">
      <c r="A103" s="71" t="s">
        <v>609</v>
      </c>
      <c r="B103" s="71" t="s">
        <v>129</v>
      </c>
      <c r="C103" s="127" t="s">
        <v>130</v>
      </c>
      <c r="D103" s="71" t="s">
        <v>608</v>
      </c>
      <c r="E103" s="6">
        <v>64177</v>
      </c>
      <c r="F103" s="7">
        <v>65138371.460000001</v>
      </c>
      <c r="G103" s="8">
        <f t="shared" si="3"/>
        <v>3.5216390242154789E-2</v>
      </c>
      <c r="H103" s="114"/>
    </row>
    <row r="104" spans="1:8" x14ac:dyDescent="0.25">
      <c r="A104" s="80" t="s">
        <v>660</v>
      </c>
      <c r="B104" s="80" t="s">
        <v>103</v>
      </c>
      <c r="C104" s="123" t="s">
        <v>104</v>
      </c>
      <c r="D104" s="80" t="s">
        <v>659</v>
      </c>
      <c r="E104" s="6">
        <v>5950</v>
      </c>
      <c r="F104" s="7">
        <v>5959044</v>
      </c>
      <c r="G104" s="8">
        <f t="shared" si="3"/>
        <v>3.2216958187700302E-3</v>
      </c>
      <c r="H104" s="114"/>
    </row>
    <row r="105" spans="1:8" x14ac:dyDescent="0.25">
      <c r="A105" s="80" t="s">
        <v>619</v>
      </c>
      <c r="B105" s="80" t="s">
        <v>153</v>
      </c>
      <c r="C105" s="88" t="s">
        <v>154</v>
      </c>
      <c r="D105" s="80" t="s">
        <v>618</v>
      </c>
      <c r="E105" s="6">
        <v>8566</v>
      </c>
      <c r="F105" s="7">
        <v>8885426.1400000006</v>
      </c>
      <c r="G105" s="8">
        <f t="shared" si="3"/>
        <v>4.8038142096665055E-3</v>
      </c>
      <c r="H105" s="114"/>
    </row>
    <row r="106" spans="1:8" x14ac:dyDescent="0.25">
      <c r="A106" s="72" t="s">
        <v>626</v>
      </c>
      <c r="B106" s="72" t="s">
        <v>193</v>
      </c>
      <c r="C106" s="115" t="s">
        <v>194</v>
      </c>
      <c r="D106" s="72" t="s">
        <v>620</v>
      </c>
      <c r="E106" s="6">
        <v>10200</v>
      </c>
      <c r="F106" s="7">
        <v>10556898</v>
      </c>
      <c r="G106" s="8">
        <f t="shared" si="3"/>
        <v>5.7074782709746214E-3</v>
      </c>
      <c r="H106" s="114"/>
    </row>
    <row r="107" spans="1:8" ht="30" x14ac:dyDescent="0.25">
      <c r="A107" s="92" t="s">
        <v>651</v>
      </c>
      <c r="B107" s="92" t="s">
        <v>346</v>
      </c>
      <c r="C107" s="115" t="s">
        <v>183</v>
      </c>
      <c r="D107" s="92" t="s">
        <v>650</v>
      </c>
      <c r="E107" s="6">
        <v>30000</v>
      </c>
      <c r="F107" s="7">
        <v>30452100</v>
      </c>
      <c r="G107" s="8">
        <f t="shared" si="3"/>
        <v>1.6463614506415262E-2</v>
      </c>
      <c r="H107" s="114"/>
    </row>
    <row r="108" spans="1:8" ht="16.5" customHeight="1" x14ac:dyDescent="0.25">
      <c r="A108" s="5" t="s">
        <v>199</v>
      </c>
      <c r="B108" s="5"/>
      <c r="C108" s="5"/>
      <c r="D108" s="5"/>
      <c r="E108" s="6"/>
      <c r="F108" s="7">
        <f>SUM(F5:F107)</f>
        <v>1400916026.75</v>
      </c>
      <c r="G108" s="8">
        <f t="shared" si="3"/>
        <v>0.7573908341385629</v>
      </c>
      <c r="H108" s="114"/>
    </row>
    <row r="109" spans="1:8" ht="16.5" customHeight="1" x14ac:dyDescent="0.25">
      <c r="A109" s="13"/>
      <c r="B109" s="13"/>
      <c r="C109" s="13"/>
      <c r="D109" s="13"/>
      <c r="E109" s="14"/>
      <c r="F109" s="15"/>
      <c r="G109" s="16"/>
      <c r="H109" s="114"/>
    </row>
    <row r="110" spans="1:8" ht="16.5" customHeight="1" x14ac:dyDescent="0.25">
      <c r="A110" s="17" t="s">
        <v>312</v>
      </c>
      <c r="B110" s="13"/>
      <c r="C110" s="13"/>
      <c r="D110" s="13"/>
      <c r="E110" s="14"/>
      <c r="F110" s="15"/>
      <c r="G110" s="16"/>
      <c r="H110" s="114"/>
    </row>
    <row r="111" spans="1:8" ht="45" x14ac:dyDescent="0.25">
      <c r="A111" s="5" t="s">
        <v>0</v>
      </c>
      <c r="B111" s="5" t="s">
        <v>20</v>
      </c>
      <c r="C111" s="5" t="s">
        <v>1</v>
      </c>
      <c r="D111" s="5" t="s">
        <v>22</v>
      </c>
      <c r="E111" s="5" t="s">
        <v>10</v>
      </c>
      <c r="F111" s="5" t="s">
        <v>6</v>
      </c>
      <c r="G111" s="5" t="s">
        <v>310</v>
      </c>
      <c r="H111" s="114"/>
    </row>
    <row r="112" spans="1:8" ht="30" x14ac:dyDescent="0.25">
      <c r="A112" s="5" t="s">
        <v>254</v>
      </c>
      <c r="B112" s="5" t="s">
        <v>186</v>
      </c>
      <c r="C112" s="5" t="s">
        <v>187</v>
      </c>
      <c r="D112" s="5" t="s">
        <v>94</v>
      </c>
      <c r="E112" s="6">
        <v>5</v>
      </c>
      <c r="F112" s="7">
        <v>357.25</v>
      </c>
      <c r="G112" s="8">
        <f t="shared" ref="G112:G125" si="4">F112/$F$200</f>
        <v>1.9314353632152964E-7</v>
      </c>
      <c r="H112" s="114"/>
    </row>
    <row r="113" spans="1:8" ht="30" x14ac:dyDescent="0.25">
      <c r="A113" s="5" t="s">
        <v>255</v>
      </c>
      <c r="B113" s="5" t="s">
        <v>149</v>
      </c>
      <c r="C113" s="5" t="s">
        <v>150</v>
      </c>
      <c r="D113" s="5" t="s">
        <v>96</v>
      </c>
      <c r="E113" s="6">
        <v>390</v>
      </c>
      <c r="F113" s="7">
        <v>6218940</v>
      </c>
      <c r="G113" s="8">
        <f t="shared" si="4"/>
        <v>3.3622059167849223E-3</v>
      </c>
      <c r="H113" s="114"/>
    </row>
    <row r="114" spans="1:8" x14ac:dyDescent="0.25">
      <c r="A114" s="5" t="s">
        <v>258</v>
      </c>
      <c r="B114" s="5" t="s">
        <v>157</v>
      </c>
      <c r="C114" s="5" t="s">
        <v>158</v>
      </c>
      <c r="D114" s="5" t="s">
        <v>98</v>
      </c>
      <c r="E114" s="6">
        <v>20000</v>
      </c>
      <c r="F114" s="7">
        <v>5496000</v>
      </c>
      <c r="G114" s="8">
        <f t="shared" si="4"/>
        <v>2.9713558449912577E-3</v>
      </c>
      <c r="H114" s="114"/>
    </row>
    <row r="115" spans="1:8" ht="30" x14ac:dyDescent="0.25">
      <c r="A115" s="5" t="s">
        <v>257</v>
      </c>
      <c r="B115" s="5" t="s">
        <v>190</v>
      </c>
      <c r="C115" s="5" t="s">
        <v>191</v>
      </c>
      <c r="D115" s="5" t="s">
        <v>97</v>
      </c>
      <c r="E115" s="6">
        <v>1740</v>
      </c>
      <c r="F115" s="7">
        <v>12337470</v>
      </c>
      <c r="G115" s="8">
        <f t="shared" si="4"/>
        <v>6.6701262003100977E-3</v>
      </c>
      <c r="H115" s="114"/>
    </row>
    <row r="116" spans="1:8" x14ac:dyDescent="0.25">
      <c r="A116" s="5" t="s">
        <v>261</v>
      </c>
      <c r="B116" s="5" t="s">
        <v>298</v>
      </c>
      <c r="C116" s="5" t="s">
        <v>299</v>
      </c>
      <c r="D116" s="5" t="s">
        <v>286</v>
      </c>
      <c r="E116" s="6">
        <v>43</v>
      </c>
      <c r="F116" s="7">
        <v>2431.65</v>
      </c>
      <c r="G116" s="8">
        <f t="shared" si="4"/>
        <v>1.3146465503044018E-6</v>
      </c>
      <c r="H116" s="114"/>
    </row>
    <row r="117" spans="1:8" ht="16.5" customHeight="1" x14ac:dyDescent="0.25">
      <c r="A117" s="5" t="s">
        <v>264</v>
      </c>
      <c r="B117" s="5" t="s">
        <v>184</v>
      </c>
      <c r="C117" s="5" t="s">
        <v>185</v>
      </c>
      <c r="D117" s="5" t="s">
        <v>101</v>
      </c>
      <c r="E117" s="6">
        <v>55000</v>
      </c>
      <c r="F117" s="7">
        <v>15175600</v>
      </c>
      <c r="G117" s="8">
        <f t="shared" si="4"/>
        <v>8.2045319798488593E-3</v>
      </c>
      <c r="H117" s="114"/>
    </row>
    <row r="118" spans="1:8" ht="30" x14ac:dyDescent="0.25">
      <c r="A118" s="5" t="s">
        <v>262</v>
      </c>
      <c r="B118" s="5" t="s">
        <v>175</v>
      </c>
      <c r="C118" s="5" t="s">
        <v>176</v>
      </c>
      <c r="D118" s="5" t="s">
        <v>102</v>
      </c>
      <c r="E118" s="6">
        <v>4200</v>
      </c>
      <c r="F118" s="7">
        <v>2954700</v>
      </c>
      <c r="G118" s="8">
        <f t="shared" si="4"/>
        <v>1.5974281505086736E-3</v>
      </c>
      <c r="H118" s="114"/>
    </row>
    <row r="119" spans="1:8" ht="30" x14ac:dyDescent="0.25">
      <c r="A119" s="5" t="s">
        <v>387</v>
      </c>
      <c r="B119" s="5" t="s">
        <v>386</v>
      </c>
      <c r="C119" s="5" t="s">
        <v>389</v>
      </c>
      <c r="D119" s="5" t="s">
        <v>384</v>
      </c>
      <c r="E119" s="6">
        <v>4900</v>
      </c>
      <c r="F119" s="7">
        <v>980490</v>
      </c>
      <c r="G119" s="8">
        <f t="shared" si="4"/>
        <v>5.3009182904939565E-4</v>
      </c>
      <c r="H119" s="114"/>
    </row>
    <row r="120" spans="1:8" ht="16.5" customHeight="1" x14ac:dyDescent="0.25">
      <c r="A120" s="5" t="s">
        <v>388</v>
      </c>
      <c r="B120" s="5" t="s">
        <v>171</v>
      </c>
      <c r="C120" s="5" t="s">
        <v>172</v>
      </c>
      <c r="D120" s="5" t="s">
        <v>385</v>
      </c>
      <c r="E120" s="6">
        <v>1000</v>
      </c>
      <c r="F120" s="7">
        <v>1664000</v>
      </c>
      <c r="G120" s="8">
        <f t="shared" si="4"/>
        <v>8.9962447708614502E-4</v>
      </c>
      <c r="H120" s="114"/>
    </row>
    <row r="121" spans="1:8" ht="30" x14ac:dyDescent="0.25">
      <c r="A121" s="5" t="s">
        <v>408</v>
      </c>
      <c r="B121" s="5" t="s">
        <v>407</v>
      </c>
      <c r="C121" s="18">
        <v>1027402166835</v>
      </c>
      <c r="D121" s="5" t="s">
        <v>406</v>
      </c>
      <c r="E121" s="6">
        <v>10000</v>
      </c>
      <c r="F121" s="7">
        <v>583200</v>
      </c>
      <c r="G121" s="8">
        <f t="shared" si="4"/>
        <v>3.1530107874798067E-4</v>
      </c>
      <c r="H121" s="114"/>
    </row>
    <row r="122" spans="1:8" ht="30" x14ac:dyDescent="0.25">
      <c r="A122" s="5" t="s">
        <v>259</v>
      </c>
      <c r="B122" s="5" t="s">
        <v>163</v>
      </c>
      <c r="C122" s="5" t="s">
        <v>164</v>
      </c>
      <c r="D122" s="5" t="s">
        <v>100</v>
      </c>
      <c r="E122" s="6">
        <v>2704</v>
      </c>
      <c r="F122" s="7">
        <v>1554800</v>
      </c>
      <c r="G122" s="8">
        <f t="shared" si="4"/>
        <v>8.4058662077736673E-4</v>
      </c>
      <c r="H122" s="114"/>
    </row>
    <row r="123" spans="1:8" x14ac:dyDescent="0.25">
      <c r="A123" s="5" t="s">
        <v>444</v>
      </c>
      <c r="B123" s="5" t="s">
        <v>165</v>
      </c>
      <c r="C123" s="5" t="s">
        <v>166</v>
      </c>
      <c r="D123" s="5" t="s">
        <v>443</v>
      </c>
      <c r="E123" s="6">
        <v>20</v>
      </c>
      <c r="F123" s="7">
        <v>228100</v>
      </c>
      <c r="G123" s="8">
        <f t="shared" si="4"/>
        <v>1.233199178024938E-4</v>
      </c>
      <c r="H123" s="114"/>
    </row>
    <row r="124" spans="1:8" ht="30" x14ac:dyDescent="0.25">
      <c r="A124" s="5" t="s">
        <v>263</v>
      </c>
      <c r="B124" s="5" t="s">
        <v>300</v>
      </c>
      <c r="C124" s="5" t="s">
        <v>301</v>
      </c>
      <c r="D124" s="5" t="s">
        <v>287</v>
      </c>
      <c r="E124" s="6">
        <v>3</v>
      </c>
      <c r="F124" s="7">
        <v>608.49</v>
      </c>
      <c r="G124" s="8">
        <f t="shared" si="4"/>
        <v>3.2897385700850265E-7</v>
      </c>
      <c r="H124" s="114"/>
    </row>
    <row r="125" spans="1:8" ht="16.5" customHeight="1" x14ac:dyDescent="0.25">
      <c r="A125" s="5" t="s">
        <v>199</v>
      </c>
      <c r="B125" s="5"/>
      <c r="C125" s="5"/>
      <c r="D125" s="5"/>
      <c r="E125" s="6"/>
      <c r="F125" s="7">
        <f>SUM(F112:F124)</f>
        <v>47196697.390000001</v>
      </c>
      <c r="G125" s="8">
        <f t="shared" si="4"/>
        <v>2.5516408779850827E-2</v>
      </c>
    </row>
    <row r="127" spans="1:8" x14ac:dyDescent="0.25">
      <c r="A127" s="3" t="s">
        <v>313</v>
      </c>
    </row>
    <row r="128" spans="1:8" ht="45" customHeight="1" x14ac:dyDescent="0.25">
      <c r="A128" s="5" t="s">
        <v>3</v>
      </c>
      <c r="B128" s="5" t="s">
        <v>1</v>
      </c>
      <c r="C128" s="5" t="s">
        <v>321</v>
      </c>
      <c r="D128" s="5" t="s">
        <v>7</v>
      </c>
      <c r="E128" s="5" t="s">
        <v>5</v>
      </c>
      <c r="F128" s="5" t="s">
        <v>12</v>
      </c>
      <c r="G128" s="5" t="s">
        <v>310</v>
      </c>
    </row>
    <row r="129" spans="1:8" ht="16.5" customHeight="1" x14ac:dyDescent="0.25">
      <c r="A129" s="123" t="s">
        <v>201</v>
      </c>
      <c r="B129" s="11">
        <v>1027700167110</v>
      </c>
      <c r="C129" s="55" t="s">
        <v>671</v>
      </c>
      <c r="D129" s="56">
        <v>45393</v>
      </c>
      <c r="E129" s="2">
        <v>10000000</v>
      </c>
      <c r="F129" s="57">
        <v>10089890.710000001</v>
      </c>
      <c r="G129" s="58">
        <f t="shared" ref="G129:G138" si="5">F129/$F$200</f>
        <v>5.4549955852404471E-3</v>
      </c>
    </row>
    <row r="130" spans="1:8" ht="16.5" customHeight="1" x14ac:dyDescent="0.25">
      <c r="A130" s="123" t="s">
        <v>201</v>
      </c>
      <c r="B130" s="11">
        <v>1027700167110</v>
      </c>
      <c r="C130" s="55" t="s">
        <v>672</v>
      </c>
      <c r="D130" s="56">
        <v>45377</v>
      </c>
      <c r="E130" s="2">
        <v>13500000</v>
      </c>
      <c r="F130" s="57">
        <v>13521324.66</v>
      </c>
      <c r="G130" s="58">
        <f t="shared" si="5"/>
        <v>7.310165040122895E-3</v>
      </c>
    </row>
    <row r="131" spans="1:8" ht="16.5" customHeight="1" x14ac:dyDescent="0.25">
      <c r="A131" s="123" t="s">
        <v>201</v>
      </c>
      <c r="B131" s="11">
        <v>1027700167110</v>
      </c>
      <c r="C131" s="55" t="s">
        <v>652</v>
      </c>
      <c r="D131" s="56">
        <v>45348</v>
      </c>
      <c r="E131" s="2">
        <v>4000000</v>
      </c>
      <c r="F131" s="57">
        <v>4058563.37</v>
      </c>
      <c r="G131" s="58">
        <f t="shared" si="5"/>
        <v>2.1942205225103564E-3</v>
      </c>
      <c r="H131" s="114"/>
    </row>
    <row r="132" spans="1:8" ht="16.5" customHeight="1" x14ac:dyDescent="0.25">
      <c r="A132" s="123" t="s">
        <v>201</v>
      </c>
      <c r="B132" s="11">
        <v>1027700167110</v>
      </c>
      <c r="C132" s="55" t="s">
        <v>653</v>
      </c>
      <c r="D132" s="56">
        <v>45377</v>
      </c>
      <c r="E132" s="2">
        <v>7400000</v>
      </c>
      <c r="F132" s="57">
        <v>7508382.8200000003</v>
      </c>
      <c r="G132" s="58">
        <f t="shared" si="5"/>
        <v>4.0593299087771009E-3</v>
      </c>
      <c r="H132" s="114"/>
    </row>
    <row r="133" spans="1:8" ht="16.5" customHeight="1" x14ac:dyDescent="0.25">
      <c r="A133" s="59" t="s">
        <v>622</v>
      </c>
      <c r="B133" s="60">
        <v>1027739609391</v>
      </c>
      <c r="C133" s="55" t="s">
        <v>654</v>
      </c>
      <c r="D133" s="56">
        <v>45376</v>
      </c>
      <c r="E133" s="2">
        <v>17200000</v>
      </c>
      <c r="F133" s="57">
        <v>17488768.670000002</v>
      </c>
      <c r="G133" s="58">
        <f t="shared" si="5"/>
        <v>9.4551228182868444E-3</v>
      </c>
      <c r="H133" s="114"/>
    </row>
    <row r="134" spans="1:8" ht="16.5" customHeight="1" x14ac:dyDescent="0.25">
      <c r="A134" s="123" t="s">
        <v>622</v>
      </c>
      <c r="B134" s="11">
        <v>1027739609391</v>
      </c>
      <c r="C134" s="55" t="s">
        <v>627</v>
      </c>
      <c r="D134" s="56">
        <v>45330</v>
      </c>
      <c r="E134" s="2">
        <v>90000000</v>
      </c>
      <c r="F134" s="57">
        <v>93107620.030000001</v>
      </c>
      <c r="G134" s="58">
        <f t="shared" si="5"/>
        <v>5.0337676672009758E-2</v>
      </c>
    </row>
    <row r="135" spans="1:8" ht="16.5" customHeight="1" x14ac:dyDescent="0.25">
      <c r="A135" s="59" t="s">
        <v>119</v>
      </c>
      <c r="B135" s="60">
        <v>1027700342890</v>
      </c>
      <c r="C135" s="117" t="s">
        <v>655</v>
      </c>
      <c r="D135" s="118">
        <v>45377</v>
      </c>
      <c r="E135" s="119">
        <v>17500000</v>
      </c>
      <c r="F135" s="119">
        <v>17725350.329999998</v>
      </c>
      <c r="G135" s="58">
        <f t="shared" si="5"/>
        <v>9.5830282582902507E-3</v>
      </c>
      <c r="H135" s="114"/>
    </row>
    <row r="136" spans="1:8" ht="16.5" customHeight="1" x14ac:dyDescent="0.25">
      <c r="A136" s="123" t="s">
        <v>201</v>
      </c>
      <c r="B136" s="11">
        <v>1027700167110</v>
      </c>
      <c r="C136" s="55" t="s">
        <v>656</v>
      </c>
      <c r="D136" s="56">
        <v>45362</v>
      </c>
      <c r="E136" s="57">
        <v>18000000</v>
      </c>
      <c r="F136" s="57">
        <v>18267568.190000001</v>
      </c>
      <c r="G136" s="58">
        <f t="shared" si="5"/>
        <v>9.8761727647621676E-3</v>
      </c>
      <c r="H136" s="114"/>
    </row>
    <row r="137" spans="1:8" ht="16.5" customHeight="1" x14ac:dyDescent="0.25">
      <c r="A137" s="59" t="s">
        <v>201</v>
      </c>
      <c r="B137" s="11">
        <v>1027700167110</v>
      </c>
      <c r="C137" s="55" t="s">
        <v>628</v>
      </c>
      <c r="D137" s="56">
        <v>45348</v>
      </c>
      <c r="E137" s="57">
        <v>4500000</v>
      </c>
      <c r="F137" s="57">
        <v>4614282.26</v>
      </c>
      <c r="G137" s="58">
        <f t="shared" si="5"/>
        <v>2.4946642219233024E-3</v>
      </c>
    </row>
    <row r="138" spans="1:8" ht="17.25" customHeight="1" x14ac:dyDescent="0.25">
      <c r="A138" s="5" t="s">
        <v>199</v>
      </c>
      <c r="B138" s="5"/>
      <c r="C138" s="5"/>
      <c r="D138" s="5"/>
      <c r="E138" s="6"/>
      <c r="F138" s="7">
        <f>SUM(F129:F137)</f>
        <v>186381751.03999996</v>
      </c>
      <c r="G138" s="8">
        <f t="shared" si="5"/>
        <v>0.1007653757919231</v>
      </c>
      <c r="H138" s="42"/>
    </row>
    <row r="140" spans="1:8" x14ac:dyDescent="0.25">
      <c r="A140" s="3" t="s">
        <v>314</v>
      </c>
    </row>
    <row r="141" spans="1:8" ht="58.5" customHeight="1" x14ac:dyDescent="0.25">
      <c r="A141" s="5" t="s">
        <v>11</v>
      </c>
      <c r="B141" s="5" t="s">
        <v>8</v>
      </c>
      <c r="C141" s="5" t="s">
        <v>9</v>
      </c>
      <c r="D141" s="5" t="s">
        <v>17</v>
      </c>
      <c r="E141" s="5" t="s">
        <v>10</v>
      </c>
      <c r="F141" s="5" t="s">
        <v>6</v>
      </c>
      <c r="G141" s="5" t="s">
        <v>310</v>
      </c>
    </row>
    <row r="142" spans="1:8" ht="45" hidden="1" customHeight="1" x14ac:dyDescent="0.25">
      <c r="A142" s="5"/>
      <c r="B142" s="5"/>
      <c r="C142" s="5"/>
      <c r="D142" s="5"/>
      <c r="E142" s="20"/>
      <c r="F142" s="7"/>
      <c r="G142" s="8">
        <f>F142/$F$200</f>
        <v>0</v>
      </c>
    </row>
    <row r="143" spans="1:8" ht="17.25" customHeight="1" x14ac:dyDescent="0.25">
      <c r="A143" s="5" t="s">
        <v>199</v>
      </c>
      <c r="B143" s="5"/>
      <c r="C143" s="5"/>
      <c r="D143" s="5"/>
      <c r="E143" s="6"/>
      <c r="F143" s="7"/>
      <c r="G143" s="8">
        <f>F143/$F$200</f>
        <v>0</v>
      </c>
    </row>
    <row r="145" spans="1:23" x14ac:dyDescent="0.25">
      <c r="A145" s="3" t="s">
        <v>315</v>
      </c>
    </row>
    <row r="146" spans="1:23" ht="42.75" customHeight="1" x14ac:dyDescent="0.25">
      <c r="A146" s="5" t="s">
        <v>15</v>
      </c>
      <c r="B146" s="5" t="s">
        <v>14</v>
      </c>
      <c r="C146" s="5" t="s">
        <v>16</v>
      </c>
      <c r="D146" s="129" t="s">
        <v>13</v>
      </c>
      <c r="E146" s="130"/>
      <c r="F146" s="5" t="s">
        <v>6</v>
      </c>
      <c r="G146" s="5" t="s">
        <v>310</v>
      </c>
    </row>
    <row r="147" spans="1:23" ht="17.25" customHeight="1" x14ac:dyDescent="0.25">
      <c r="A147" s="5" t="s">
        <v>199</v>
      </c>
      <c r="B147" s="5"/>
      <c r="C147" s="5"/>
      <c r="D147" s="129"/>
      <c r="E147" s="130"/>
      <c r="F147" s="7"/>
      <c r="G147" s="8"/>
    </row>
    <row r="149" spans="1:23" x14ac:dyDescent="0.25">
      <c r="A149" s="3" t="s">
        <v>316</v>
      </c>
    </row>
    <row r="150" spans="1:23" ht="47.25" customHeight="1" x14ac:dyDescent="0.25">
      <c r="A150" s="5" t="s">
        <v>3</v>
      </c>
      <c r="B150" s="5" t="s">
        <v>1</v>
      </c>
      <c r="C150" s="5" t="s">
        <v>321</v>
      </c>
      <c r="D150" s="129" t="s">
        <v>4</v>
      </c>
      <c r="E150" s="130"/>
      <c r="F150" s="10" t="s">
        <v>18</v>
      </c>
      <c r="G150" s="5" t="s">
        <v>310</v>
      </c>
    </row>
    <row r="151" spans="1:23" x14ac:dyDescent="0.25">
      <c r="A151" s="5" t="s">
        <v>201</v>
      </c>
      <c r="B151" s="11">
        <v>1027700167110</v>
      </c>
      <c r="C151" s="23" t="s">
        <v>335</v>
      </c>
      <c r="D151" s="135" t="s">
        <v>200</v>
      </c>
      <c r="E151" s="135"/>
      <c r="F151" s="7">
        <v>1742.65</v>
      </c>
      <c r="G151" s="8">
        <f t="shared" ref="G151:G157" si="6">F151/$F$200</f>
        <v>9.4214579026091995E-7</v>
      </c>
      <c r="V151" s="43"/>
      <c r="W151" s="43"/>
    </row>
    <row r="152" spans="1:23" x14ac:dyDescent="0.25">
      <c r="A152" s="5" t="s">
        <v>201</v>
      </c>
      <c r="B152" s="11">
        <v>1027700167110</v>
      </c>
      <c r="C152" s="23" t="s">
        <v>336</v>
      </c>
      <c r="D152" s="135" t="s">
        <v>200</v>
      </c>
      <c r="E152" s="135"/>
      <c r="F152" s="7">
        <v>177963.89</v>
      </c>
      <c r="G152" s="8">
        <f t="shared" si="6"/>
        <v>9.6214345842227317E-5</v>
      </c>
      <c r="V152" s="43"/>
      <c r="W152" s="43"/>
    </row>
    <row r="153" spans="1:23" ht="30" x14ac:dyDescent="0.25">
      <c r="A153" s="5" t="s">
        <v>302</v>
      </c>
      <c r="B153" s="11">
        <v>1021600000124</v>
      </c>
      <c r="C153" s="23" t="s">
        <v>337</v>
      </c>
      <c r="D153" s="135" t="s">
        <v>200</v>
      </c>
      <c r="E153" s="135"/>
      <c r="F153" s="7">
        <v>44291.7</v>
      </c>
      <c r="G153" s="8">
        <f t="shared" si="6"/>
        <v>2.3945851833988226E-5</v>
      </c>
      <c r="V153" s="43"/>
      <c r="W153" s="43"/>
    </row>
    <row r="154" spans="1:23" ht="30" x14ac:dyDescent="0.25">
      <c r="A154" s="5" t="s">
        <v>302</v>
      </c>
      <c r="B154" s="11">
        <v>1021600000124</v>
      </c>
      <c r="C154" s="23" t="s">
        <v>338</v>
      </c>
      <c r="D154" s="135" t="s">
        <v>200</v>
      </c>
      <c r="E154" s="135"/>
      <c r="F154" s="7">
        <v>100914.88</v>
      </c>
      <c r="G154" s="8">
        <f t="shared" si="6"/>
        <v>5.4558591436424929E-5</v>
      </c>
      <c r="V154" s="43"/>
      <c r="W154" s="43"/>
    </row>
    <row r="155" spans="1:23" ht="30" x14ac:dyDescent="0.25">
      <c r="A155" s="5" t="s">
        <v>302</v>
      </c>
      <c r="B155" s="11">
        <v>1021600000124</v>
      </c>
      <c r="C155" s="23" t="s">
        <v>339</v>
      </c>
      <c r="D155" s="135" t="s">
        <v>200</v>
      </c>
      <c r="E155" s="135"/>
      <c r="F155" s="7">
        <v>64706</v>
      </c>
      <c r="G155" s="8">
        <f t="shared" si="6"/>
        <v>3.4982633061500064E-5</v>
      </c>
      <c r="V155" s="43"/>
      <c r="W155" s="43"/>
    </row>
    <row r="156" spans="1:23" x14ac:dyDescent="0.25">
      <c r="A156" s="103" t="s">
        <v>201</v>
      </c>
      <c r="B156" s="11">
        <v>1027700167110</v>
      </c>
      <c r="C156" s="67" t="s">
        <v>490</v>
      </c>
      <c r="D156" s="135" t="s">
        <v>200</v>
      </c>
      <c r="E156" s="135"/>
      <c r="F156" s="7">
        <v>1344638.91</v>
      </c>
      <c r="G156" s="8">
        <f t="shared" si="6"/>
        <v>7.2696519007117428E-4</v>
      </c>
      <c r="V156" s="43"/>
      <c r="W156" s="43"/>
    </row>
    <row r="157" spans="1:23" x14ac:dyDescent="0.25">
      <c r="A157" s="5" t="s">
        <v>199</v>
      </c>
      <c r="B157" s="142"/>
      <c r="C157" s="142"/>
      <c r="D157" s="141"/>
      <c r="E157" s="141"/>
      <c r="F157" s="7">
        <f>SUM(F151:F156)</f>
        <v>1734258.0299999998</v>
      </c>
      <c r="G157" s="8">
        <f t="shared" si="6"/>
        <v>9.3760875803557565E-4</v>
      </c>
    </row>
    <row r="159" spans="1:23" ht="15.75" x14ac:dyDescent="0.25">
      <c r="A159" s="3" t="s">
        <v>317</v>
      </c>
      <c r="B159" s="26"/>
    </row>
    <row r="160" spans="1:23" ht="44.25" customHeight="1" x14ac:dyDescent="0.25">
      <c r="A160" s="5" t="s">
        <v>19</v>
      </c>
      <c r="B160" s="12" t="s">
        <v>1</v>
      </c>
      <c r="C160" s="12" t="s">
        <v>326</v>
      </c>
      <c r="D160" s="137" t="s">
        <v>328</v>
      </c>
      <c r="E160" s="138"/>
      <c r="F160" s="10" t="s">
        <v>18</v>
      </c>
      <c r="G160" s="5" t="s">
        <v>310</v>
      </c>
    </row>
    <row r="161" spans="1:7" ht="29.25" customHeight="1" x14ac:dyDescent="0.25">
      <c r="A161" s="5" t="s">
        <v>303</v>
      </c>
      <c r="B161" s="27">
        <v>1027700075941</v>
      </c>
      <c r="C161" s="5" t="s">
        <v>340</v>
      </c>
      <c r="D161" s="133" t="s">
        <v>341</v>
      </c>
      <c r="E161" s="134"/>
      <c r="F161" s="7">
        <v>76248.23</v>
      </c>
      <c r="G161" s="8">
        <f>F161/$F$200</f>
        <v>4.1222820938998868E-5</v>
      </c>
    </row>
    <row r="162" spans="1:7" ht="30" x14ac:dyDescent="0.25">
      <c r="A162" s="5" t="s">
        <v>304</v>
      </c>
      <c r="B162" s="27">
        <v>1027708015576</v>
      </c>
      <c r="C162" s="5" t="s">
        <v>327</v>
      </c>
      <c r="D162" s="133" t="s">
        <v>342</v>
      </c>
      <c r="E162" s="134"/>
      <c r="F162" s="7">
        <v>88333.2</v>
      </c>
      <c r="G162" s="8">
        <f>F162/$F$200</f>
        <v>4.7756435612587656E-5</v>
      </c>
    </row>
    <row r="163" spans="1:7" ht="45" x14ac:dyDescent="0.25">
      <c r="A163" s="5" t="s">
        <v>629</v>
      </c>
      <c r="B163" s="27">
        <v>1047796383030</v>
      </c>
      <c r="C163" s="5" t="s">
        <v>629</v>
      </c>
      <c r="D163" s="133" t="s">
        <v>343</v>
      </c>
      <c r="E163" s="134"/>
      <c r="F163" s="7">
        <v>25369.33</v>
      </c>
      <c r="G163" s="8">
        <f>F163/$F$200</f>
        <v>1.3715667208699431E-5</v>
      </c>
    </row>
    <row r="164" spans="1:7" x14ac:dyDescent="0.25">
      <c r="A164" s="5" t="s">
        <v>199</v>
      </c>
      <c r="B164" s="136"/>
      <c r="C164" s="137"/>
      <c r="D164" s="137"/>
      <c r="E164" s="138"/>
      <c r="F164" s="7">
        <f>SUM(F161:F163)</f>
        <v>189950.76</v>
      </c>
      <c r="G164" s="8">
        <f>F164/$F$200</f>
        <v>1.0269492376028596E-4</v>
      </c>
    </row>
    <row r="166" spans="1:7" x14ac:dyDescent="0.25">
      <c r="A166" s="3" t="s">
        <v>318</v>
      </c>
    </row>
    <row r="167" spans="1:7" ht="47.25" customHeight="1" x14ac:dyDescent="0.25">
      <c r="A167" s="5" t="s">
        <v>20</v>
      </c>
      <c r="B167" s="142" t="s">
        <v>1</v>
      </c>
      <c r="C167" s="142"/>
      <c r="D167" s="142" t="s">
        <v>22</v>
      </c>
      <c r="E167" s="142"/>
      <c r="F167" s="29" t="s">
        <v>21</v>
      </c>
      <c r="G167" s="5" t="s">
        <v>310</v>
      </c>
    </row>
    <row r="168" spans="1:7" hidden="1" x14ac:dyDescent="0.25">
      <c r="A168" s="90" t="s">
        <v>578</v>
      </c>
      <c r="B168" s="131" t="s">
        <v>156</v>
      </c>
      <c r="C168" s="132"/>
      <c r="D168" s="129" t="s">
        <v>467</v>
      </c>
      <c r="E168" s="130"/>
      <c r="F168" s="37"/>
      <c r="G168" s="8">
        <f>F168/$F$200</f>
        <v>0</v>
      </c>
    </row>
    <row r="169" spans="1:7" ht="24.75" hidden="1" customHeight="1" x14ac:dyDescent="0.25">
      <c r="A169" s="88" t="s">
        <v>563</v>
      </c>
      <c r="B169" s="131" t="s">
        <v>160</v>
      </c>
      <c r="C169" s="132"/>
      <c r="D169" s="129" t="s">
        <v>410</v>
      </c>
      <c r="E169" s="130"/>
      <c r="F169" s="37"/>
      <c r="G169" s="8">
        <f>F169/$F$200</f>
        <v>0</v>
      </c>
    </row>
    <row r="170" spans="1:7" ht="24.75" hidden="1" customHeight="1" x14ac:dyDescent="0.25">
      <c r="A170" s="88" t="s">
        <v>562</v>
      </c>
      <c r="B170" s="131" t="s">
        <v>297</v>
      </c>
      <c r="C170" s="132"/>
      <c r="D170" s="129" t="s">
        <v>478</v>
      </c>
      <c r="E170" s="130"/>
      <c r="F170" s="37"/>
      <c r="G170" s="8">
        <f>F170/$F$200</f>
        <v>0</v>
      </c>
    </row>
    <row r="171" spans="1:7" ht="24.75" customHeight="1" x14ac:dyDescent="0.25">
      <c r="A171" s="127" t="s">
        <v>103</v>
      </c>
      <c r="B171" s="131" t="s">
        <v>104</v>
      </c>
      <c r="C171" s="132"/>
      <c r="D171" s="129" t="s">
        <v>85</v>
      </c>
      <c r="E171" s="130"/>
      <c r="F171" s="37">
        <v>1063250</v>
      </c>
      <c r="G171" s="8">
        <f t="shared" ref="G171:G173" si="7">F171/$F$200</f>
        <v>5.7483517143139642E-4</v>
      </c>
    </row>
    <row r="172" spans="1:7" ht="24.75" customHeight="1" x14ac:dyDescent="0.25">
      <c r="A172" s="127" t="s">
        <v>103</v>
      </c>
      <c r="B172" s="131" t="s">
        <v>104</v>
      </c>
      <c r="C172" s="132"/>
      <c r="D172" s="129" t="s">
        <v>85</v>
      </c>
      <c r="E172" s="130"/>
      <c r="F172" s="37">
        <v>344100</v>
      </c>
      <c r="G172" s="8">
        <f t="shared" si="7"/>
        <v>1.8603412413782604E-4</v>
      </c>
    </row>
    <row r="173" spans="1:7" ht="24.75" customHeight="1" x14ac:dyDescent="0.25">
      <c r="A173" s="127" t="s">
        <v>666</v>
      </c>
      <c r="B173" s="131" t="s">
        <v>170</v>
      </c>
      <c r="C173" s="132"/>
      <c r="D173" s="129" t="s">
        <v>537</v>
      </c>
      <c r="E173" s="130"/>
      <c r="F173" s="37">
        <v>550440</v>
      </c>
      <c r="G173" s="8">
        <f t="shared" si="7"/>
        <v>2.9758972185534716E-4</v>
      </c>
    </row>
    <row r="174" spans="1:7" ht="25.5" hidden="1" customHeight="1" x14ac:dyDescent="0.25">
      <c r="A174" s="88" t="s">
        <v>569</v>
      </c>
      <c r="B174" s="131" t="s">
        <v>570</v>
      </c>
      <c r="C174" s="132"/>
      <c r="D174" s="129" t="s">
        <v>278</v>
      </c>
      <c r="E174" s="130"/>
      <c r="F174" s="37"/>
      <c r="G174" s="8">
        <f>F174/$F$200</f>
        <v>0</v>
      </c>
    </row>
    <row r="175" spans="1:7" ht="15" customHeight="1" x14ac:dyDescent="0.25">
      <c r="A175" s="5" t="s">
        <v>199</v>
      </c>
      <c r="B175" s="147"/>
      <c r="C175" s="148"/>
      <c r="D175" s="129"/>
      <c r="E175" s="130"/>
      <c r="F175" s="7">
        <f>SUM(F171:F174)</f>
        <v>1957790</v>
      </c>
      <c r="G175" s="8">
        <f>F175/$F$200</f>
        <v>1.0584590174245697E-3</v>
      </c>
    </row>
    <row r="177" spans="1:7" x14ac:dyDescent="0.25">
      <c r="A177" s="3" t="s">
        <v>319</v>
      </c>
    </row>
    <row r="178" spans="1:7" ht="42" customHeight="1" x14ac:dyDescent="0.25">
      <c r="A178" s="5" t="s">
        <v>23</v>
      </c>
      <c r="B178" s="129" t="s">
        <v>20</v>
      </c>
      <c r="C178" s="130"/>
      <c r="D178" s="5" t="s">
        <v>22</v>
      </c>
      <c r="E178" s="5" t="s">
        <v>24</v>
      </c>
      <c r="F178" s="5" t="s">
        <v>21</v>
      </c>
      <c r="G178" s="5" t="s">
        <v>310</v>
      </c>
    </row>
    <row r="179" spans="1:7" ht="42" customHeight="1" x14ac:dyDescent="0.25">
      <c r="A179" s="70" t="s">
        <v>203</v>
      </c>
      <c r="B179" s="147" t="s">
        <v>103</v>
      </c>
      <c r="C179" s="148"/>
      <c r="D179" s="123" t="s">
        <v>667</v>
      </c>
      <c r="E179" s="6">
        <v>16522</v>
      </c>
      <c r="F179" s="7">
        <v>12731659.48</v>
      </c>
      <c r="G179" s="8">
        <f>F179/$F$200</f>
        <v>6.8832406863785223E-3</v>
      </c>
    </row>
    <row r="180" spans="1:7" ht="42" customHeight="1" x14ac:dyDescent="0.25">
      <c r="A180" s="5" t="s">
        <v>203</v>
      </c>
      <c r="B180" s="147" t="s">
        <v>103</v>
      </c>
      <c r="C180" s="148"/>
      <c r="D180" s="123" t="s">
        <v>597</v>
      </c>
      <c r="E180" s="6">
        <v>81415</v>
      </c>
      <c r="F180" s="7">
        <v>77552599.019999996</v>
      </c>
      <c r="G180" s="8">
        <f>F180/$F$200</f>
        <v>4.1928014627427269E-2</v>
      </c>
    </row>
    <row r="181" spans="1:7" ht="42" customHeight="1" x14ac:dyDescent="0.25">
      <c r="A181" s="127" t="s">
        <v>203</v>
      </c>
      <c r="B181" s="147" t="s">
        <v>103</v>
      </c>
      <c r="C181" s="148"/>
      <c r="D181" s="127" t="s">
        <v>673</v>
      </c>
      <c r="E181" s="6">
        <v>80244</v>
      </c>
      <c r="F181" s="7">
        <v>75000056.900000006</v>
      </c>
      <c r="G181" s="8">
        <f>F181/$F$200</f>
        <v>4.0548008996450502E-2</v>
      </c>
    </row>
    <row r="182" spans="1:7" ht="42" customHeight="1" x14ac:dyDescent="0.25">
      <c r="A182" s="32" t="s">
        <v>203</v>
      </c>
      <c r="B182" s="147" t="s">
        <v>103</v>
      </c>
      <c r="C182" s="148"/>
      <c r="D182" s="6" t="s">
        <v>84</v>
      </c>
      <c r="E182" s="6">
        <v>76335</v>
      </c>
      <c r="F182" s="7">
        <v>45999866.140000001</v>
      </c>
      <c r="G182" s="8">
        <f>E182/$F$200</f>
        <v>4.1269732246617115E-5</v>
      </c>
    </row>
    <row r="183" spans="1:7" x14ac:dyDescent="0.25">
      <c r="A183" s="5" t="s">
        <v>199</v>
      </c>
      <c r="B183" s="150"/>
      <c r="C183" s="150"/>
      <c r="D183" s="30"/>
      <c r="E183" s="1"/>
      <c r="F183" s="7">
        <f>SUM(F179:F182)</f>
        <v>211284181.54000002</v>
      </c>
      <c r="G183" s="8">
        <f>F183/$F$200</f>
        <v>0.1142286185904427</v>
      </c>
    </row>
    <row r="185" spans="1:7" x14ac:dyDescent="0.25">
      <c r="A185" s="3" t="s">
        <v>320</v>
      </c>
    </row>
    <row r="186" spans="1:7" ht="47.25" customHeight="1" x14ac:dyDescent="0.25">
      <c r="A186" s="151" t="s">
        <v>25</v>
      </c>
      <c r="B186" s="152"/>
      <c r="C186" s="152"/>
      <c r="D186" s="152"/>
      <c r="E186" s="153"/>
      <c r="F186" s="5" t="s">
        <v>21</v>
      </c>
      <c r="G186" s="5" t="s">
        <v>310</v>
      </c>
    </row>
    <row r="187" spans="1:7" ht="15" hidden="1" customHeight="1" x14ac:dyDescent="0.25">
      <c r="A187" s="89" t="s">
        <v>590</v>
      </c>
      <c r="B187" s="52"/>
      <c r="C187" s="52"/>
      <c r="D187" s="52"/>
      <c r="E187" s="53"/>
      <c r="F187" s="7"/>
      <c r="G187" s="8">
        <f t="shared" ref="G187:G197" si="8">F187/$F$200</f>
        <v>0</v>
      </c>
    </row>
    <row r="188" spans="1:7" hidden="1" x14ac:dyDescent="0.25">
      <c r="A188" s="85" t="s">
        <v>591</v>
      </c>
      <c r="B188" s="52"/>
      <c r="C188" s="52"/>
      <c r="D188" s="52"/>
      <c r="E188" s="53"/>
      <c r="F188" s="7"/>
      <c r="G188" s="8">
        <f t="shared" si="8"/>
        <v>0</v>
      </c>
    </row>
    <row r="189" spans="1:7" hidden="1" x14ac:dyDescent="0.25">
      <c r="A189" s="110" t="s">
        <v>613</v>
      </c>
      <c r="B189" s="108"/>
      <c r="C189" s="108"/>
      <c r="D189" s="108"/>
      <c r="E189" s="109"/>
      <c r="F189" s="7"/>
      <c r="G189" s="8">
        <f t="shared" si="8"/>
        <v>0</v>
      </c>
    </row>
    <row r="190" spans="1:7" hidden="1" x14ac:dyDescent="0.25">
      <c r="A190" s="122" t="s">
        <v>649</v>
      </c>
      <c r="B190" s="120"/>
      <c r="C190" s="120"/>
      <c r="D190" s="120"/>
      <c r="E190" s="121"/>
      <c r="F190" s="7">
        <v>0</v>
      </c>
      <c r="G190" s="8">
        <f>F190/$F$200</f>
        <v>0</v>
      </c>
    </row>
    <row r="191" spans="1:7" hidden="1" x14ac:dyDescent="0.25">
      <c r="A191" s="77" t="s">
        <v>527</v>
      </c>
      <c r="B191" s="78"/>
      <c r="C191" s="78"/>
      <c r="D191" s="78"/>
      <c r="E191" s="79"/>
      <c r="F191" s="7"/>
      <c r="G191" s="8">
        <f t="shared" ref="G191:G192" si="9">F191/$F$200</f>
        <v>0</v>
      </c>
    </row>
    <row r="192" spans="1:7" hidden="1" x14ac:dyDescent="0.25">
      <c r="A192" s="157" t="s">
        <v>605</v>
      </c>
      <c r="B192" s="158"/>
      <c r="C192" s="158"/>
      <c r="D192" s="158"/>
      <c r="E192" s="159"/>
      <c r="F192" s="7"/>
      <c r="G192" s="8">
        <f t="shared" si="9"/>
        <v>0</v>
      </c>
    </row>
    <row r="193" spans="1:7" hidden="1" x14ac:dyDescent="0.25">
      <c r="A193" s="157" t="s">
        <v>604</v>
      </c>
      <c r="B193" s="158"/>
      <c r="C193" s="158"/>
      <c r="D193" s="158"/>
      <c r="E193" s="159"/>
      <c r="F193" s="7"/>
      <c r="G193" s="8">
        <f t="shared" si="8"/>
        <v>0</v>
      </c>
    </row>
    <row r="194" spans="1:7" hidden="1" x14ac:dyDescent="0.25">
      <c r="A194" s="77" t="s">
        <v>524</v>
      </c>
      <c r="B194" s="63"/>
      <c r="C194" s="63"/>
      <c r="D194" s="63"/>
      <c r="E194" s="64"/>
      <c r="F194" s="7"/>
      <c r="G194" s="8">
        <f t="shared" si="8"/>
        <v>0</v>
      </c>
    </row>
    <row r="195" spans="1:7" hidden="1" x14ac:dyDescent="0.25">
      <c r="A195" s="77" t="s">
        <v>525</v>
      </c>
      <c r="B195" s="63"/>
      <c r="C195" s="63"/>
      <c r="D195" s="63"/>
      <c r="E195" s="64"/>
      <c r="F195" s="7"/>
      <c r="G195" s="8">
        <f t="shared" si="8"/>
        <v>0</v>
      </c>
    </row>
    <row r="196" spans="1:7" hidden="1" x14ac:dyDescent="0.25">
      <c r="A196" s="110" t="s">
        <v>614</v>
      </c>
      <c r="B196" s="86"/>
      <c r="C196" s="86"/>
      <c r="D196" s="86"/>
      <c r="E196" s="87"/>
      <c r="F196" s="7"/>
      <c r="G196" s="8">
        <f t="shared" si="8"/>
        <v>0</v>
      </c>
    </row>
    <row r="197" spans="1:7" hidden="1" x14ac:dyDescent="0.25">
      <c r="A197" s="110" t="s">
        <v>615</v>
      </c>
      <c r="B197" s="111"/>
      <c r="C197" s="111"/>
      <c r="D197" s="111"/>
      <c r="E197" s="112"/>
      <c r="F197" s="7"/>
      <c r="G197" s="8">
        <f t="shared" si="8"/>
        <v>0</v>
      </c>
    </row>
    <row r="198" spans="1:7" x14ac:dyDescent="0.25">
      <c r="A198" s="129" t="s">
        <v>199</v>
      </c>
      <c r="B198" s="149"/>
      <c r="C198" s="149"/>
      <c r="D198" s="149"/>
      <c r="E198" s="130"/>
      <c r="F198" s="7">
        <f>F190</f>
        <v>0</v>
      </c>
      <c r="G198" s="8">
        <f>F198/$F$200</f>
        <v>0</v>
      </c>
    </row>
    <row r="200" spans="1:7" x14ac:dyDescent="0.25">
      <c r="A200" s="144" t="s">
        <v>26</v>
      </c>
      <c r="B200" s="145"/>
      <c r="C200" s="145"/>
      <c r="D200" s="145"/>
      <c r="E200" s="146"/>
      <c r="F200" s="7">
        <f>F108+F125+F138+F143+F157+F164+F183+F175+F198</f>
        <v>1849660655.51</v>
      </c>
      <c r="G200" s="8">
        <f>F200/$F$200</f>
        <v>1</v>
      </c>
    </row>
  </sheetData>
  <mergeCells count="46">
    <mergeCell ref="B172:C172"/>
    <mergeCell ref="D172:E172"/>
    <mergeCell ref="B173:C173"/>
    <mergeCell ref="D173:E173"/>
    <mergeCell ref="B167:C167"/>
    <mergeCell ref="D167:E167"/>
    <mergeCell ref="D170:E170"/>
    <mergeCell ref="B171:C171"/>
    <mergeCell ref="D171:E171"/>
    <mergeCell ref="B175:C175"/>
    <mergeCell ref="B157:C157"/>
    <mergeCell ref="D157:E157"/>
    <mergeCell ref="B164:E164"/>
    <mergeCell ref="D160:E160"/>
    <mergeCell ref="D161:E161"/>
    <mergeCell ref="D162:E162"/>
    <mergeCell ref="D163:E163"/>
    <mergeCell ref="B174:C174"/>
    <mergeCell ref="D174:E174"/>
    <mergeCell ref="B169:C169"/>
    <mergeCell ref="D169:E169"/>
    <mergeCell ref="D175:E175"/>
    <mergeCell ref="B168:C168"/>
    <mergeCell ref="D168:E168"/>
    <mergeCell ref="B170:C170"/>
    <mergeCell ref="D152:E152"/>
    <mergeCell ref="D153:E153"/>
    <mergeCell ref="D154:E154"/>
    <mergeCell ref="D155:E155"/>
    <mergeCell ref="D156:E156"/>
    <mergeCell ref="A1:G1"/>
    <mergeCell ref="D146:E146"/>
    <mergeCell ref="D150:E150"/>
    <mergeCell ref="D151:E151"/>
    <mergeCell ref="D147:E147"/>
    <mergeCell ref="A200:E200"/>
    <mergeCell ref="B178:C178"/>
    <mergeCell ref="B183:C183"/>
    <mergeCell ref="A186:E186"/>
    <mergeCell ref="A198:E198"/>
    <mergeCell ref="B180:C180"/>
    <mergeCell ref="A193:E193"/>
    <mergeCell ref="B179:C179"/>
    <mergeCell ref="B182:C182"/>
    <mergeCell ref="A192:E192"/>
    <mergeCell ref="B181:C18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Пенсионные накопления</vt:lpstr>
      <vt:lpstr>Пенсионные резервы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Чихирев</dc:creator>
  <cp:lastModifiedBy>Владимир Чихирев</cp:lastModifiedBy>
  <dcterms:created xsi:type="dcterms:W3CDTF">2021-06-25T10:52:16Z</dcterms:created>
  <dcterms:modified xsi:type="dcterms:W3CDTF">2024-07-26T11:07:32Z</dcterms:modified>
</cp:coreProperties>
</file>