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3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накопления'!$A$182:$I$182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25" i="4" l="1"/>
  <c r="F243" i="1" l="1"/>
  <c r="F196" i="1"/>
  <c r="F267" i="1" l="1"/>
  <c r="F179" i="1" l="1"/>
  <c r="F216" i="4" l="1"/>
  <c r="F253" i="1" l="1"/>
  <c r="F186" i="4" l="1"/>
  <c r="F179" i="4"/>
  <c r="F160" i="4"/>
  <c r="F148" i="4"/>
  <c r="F220" i="1" l="1"/>
  <c r="F230" i="1"/>
  <c r="F269" i="1" l="1"/>
  <c r="F204" i="4"/>
  <c r="G194" i="1" l="1"/>
  <c r="G234" i="1"/>
  <c r="G235" i="1"/>
  <c r="G30" i="1"/>
  <c r="G195" i="1"/>
  <c r="G177" i="1"/>
  <c r="G176" i="1"/>
  <c r="G266" i="1"/>
  <c r="G178" i="1"/>
  <c r="G193" i="1"/>
  <c r="G236" i="1"/>
  <c r="G23" i="1"/>
  <c r="G179" i="1"/>
  <c r="G43" i="1"/>
  <c r="G79" i="1"/>
  <c r="G248" i="1"/>
  <c r="G162" i="1"/>
  <c r="G241" i="1"/>
  <c r="G240" i="1"/>
  <c r="G238" i="1"/>
  <c r="G239" i="1"/>
  <c r="G242" i="1"/>
  <c r="G237" i="1"/>
  <c r="G243" i="1"/>
  <c r="G174" i="1"/>
  <c r="G172" i="1"/>
  <c r="G175" i="1"/>
  <c r="G252" i="1"/>
  <c r="G173" i="1"/>
  <c r="G171" i="1"/>
  <c r="G169" i="1"/>
  <c r="G170" i="1"/>
  <c r="G59" i="1"/>
  <c r="G80" i="1"/>
  <c r="G119" i="1"/>
  <c r="G219" i="1"/>
  <c r="G215" i="1"/>
  <c r="G218" i="1"/>
  <c r="G214" i="1"/>
  <c r="G217" i="1"/>
  <c r="G213" i="1"/>
  <c r="G216" i="1"/>
  <c r="G212" i="1"/>
  <c r="G164" i="1"/>
  <c r="G167" i="1"/>
  <c r="G166" i="1"/>
  <c r="G165" i="1"/>
  <c r="G168" i="1"/>
  <c r="G261" i="1"/>
  <c r="G34" i="1"/>
  <c r="G260" i="1"/>
  <c r="G163" i="1"/>
  <c r="G258" i="1"/>
  <c r="G12" i="1"/>
  <c r="G88" i="1"/>
  <c r="G161" i="1"/>
  <c r="G158" i="1"/>
  <c r="G160" i="1"/>
  <c r="G157" i="1"/>
  <c r="G159" i="1"/>
  <c r="G39" i="1"/>
  <c r="G92" i="1"/>
  <c r="G154" i="1"/>
  <c r="G153" i="1"/>
  <c r="G156" i="1"/>
  <c r="G152" i="1"/>
  <c r="G123" i="1"/>
  <c r="G138" i="1"/>
  <c r="G155" i="1"/>
  <c r="G264" i="1"/>
  <c r="G265" i="1"/>
  <c r="G140" i="1"/>
  <c r="G26" i="1"/>
  <c r="G29" i="1"/>
  <c r="G109" i="1"/>
  <c r="G74" i="1"/>
  <c r="G251" i="1" l="1"/>
  <c r="G257" i="1"/>
  <c r="G65" i="1"/>
  <c r="G10" i="1"/>
  <c r="G151" i="1"/>
  <c r="G31" i="1"/>
  <c r="G263" i="1"/>
  <c r="G262" i="1"/>
  <c r="G259" i="1"/>
  <c r="G196" i="1"/>
  <c r="G149" i="1"/>
  <c r="G150" i="1"/>
  <c r="G141" i="1"/>
  <c r="G253" i="1"/>
  <c r="G147" i="1"/>
  <c r="G146" i="1"/>
  <c r="G148" i="1"/>
  <c r="G21" i="1"/>
  <c r="G77" i="1"/>
  <c r="G145" i="1"/>
  <c r="G125" i="1"/>
  <c r="G81" i="1"/>
  <c r="G144" i="1"/>
  <c r="G250" i="1"/>
  <c r="G230" i="1"/>
  <c r="G142" i="1"/>
  <c r="G108" i="1"/>
  <c r="G143" i="1"/>
  <c r="G135" i="1"/>
  <c r="G133" i="1"/>
  <c r="G6" i="1"/>
  <c r="G44" i="1"/>
  <c r="F165" i="4"/>
  <c r="F218" i="4" l="1"/>
  <c r="G247" i="1"/>
  <c r="G121" i="4" l="1"/>
  <c r="G208" i="4"/>
  <c r="G143" i="4"/>
  <c r="G6" i="4"/>
  <c r="G98" i="4"/>
  <c r="G164" i="4"/>
  <c r="G86" i="4"/>
  <c r="G147" i="4"/>
  <c r="G108" i="4"/>
  <c r="G14" i="4"/>
  <c r="G90" i="4"/>
  <c r="G112" i="4"/>
  <c r="G184" i="4"/>
  <c r="G34" i="4"/>
  <c r="G19" i="4"/>
  <c r="G68" i="4"/>
  <c r="G12" i="4"/>
  <c r="G140" i="4"/>
  <c r="G178" i="4"/>
  <c r="G79" i="4"/>
  <c r="G154" i="4"/>
  <c r="G45" i="4"/>
  <c r="G15" i="4"/>
  <c r="G41" i="4"/>
  <c r="G17" i="4"/>
  <c r="G138" i="4"/>
  <c r="G209" i="4"/>
  <c r="G202" i="4"/>
  <c r="G21" i="4"/>
  <c r="G76" i="4"/>
  <c r="G192" i="4"/>
  <c r="G100" i="4"/>
  <c r="G107" i="4"/>
  <c r="G30" i="4"/>
  <c r="G43" i="4"/>
  <c r="G49" i="4"/>
  <c r="G191" i="4"/>
  <c r="G88" i="4"/>
  <c r="G31" i="4"/>
  <c r="G106" i="4"/>
  <c r="G52" i="4"/>
  <c r="G26" i="4"/>
  <c r="G89" i="4"/>
  <c r="G53" i="4"/>
  <c r="G152" i="4"/>
  <c r="G195" i="4"/>
  <c r="G36" i="4"/>
  <c r="G47" i="4"/>
  <c r="G58" i="4"/>
  <c r="G27" i="4"/>
  <c r="G83" i="4"/>
  <c r="G40" i="4"/>
  <c r="G7" i="4"/>
  <c r="G70" i="4"/>
  <c r="G92" i="4"/>
  <c r="G75" i="4"/>
  <c r="G5" i="4"/>
  <c r="G155" i="4"/>
  <c r="G104" i="4"/>
  <c r="G67" i="4"/>
  <c r="G85" i="4"/>
  <c r="G72" i="4"/>
  <c r="G176" i="4"/>
  <c r="G135" i="4"/>
  <c r="G200" i="4"/>
  <c r="G60" i="4"/>
  <c r="G95" i="4"/>
  <c r="G35" i="4"/>
  <c r="G20" i="4"/>
  <c r="G46" i="4"/>
  <c r="G193" i="4"/>
  <c r="G69" i="4"/>
  <c r="G39" i="4"/>
  <c r="G136" i="4"/>
  <c r="G145" i="4"/>
  <c r="G54" i="4"/>
  <c r="G186" i="4"/>
  <c r="G22" i="4"/>
  <c r="G165" i="4"/>
  <c r="G179" i="4"/>
  <c r="G96" i="4"/>
  <c r="G23" i="4"/>
  <c r="G28" i="4"/>
  <c r="G218" i="4"/>
  <c r="G129" i="4"/>
  <c r="G148" i="4"/>
  <c r="G91" i="4"/>
  <c r="G16" i="4"/>
  <c r="G32" i="4"/>
  <c r="G29" i="4"/>
  <c r="G131" i="4"/>
  <c r="G115" i="4"/>
  <c r="G117" i="4"/>
  <c r="G113" i="4"/>
  <c r="G203" i="4"/>
  <c r="G213" i="4"/>
  <c r="G122" i="4"/>
  <c r="G123" i="4"/>
  <c r="G124" i="4"/>
  <c r="G157" i="4"/>
  <c r="G132" i="4"/>
  <c r="G211" i="4"/>
  <c r="G216" i="4"/>
  <c r="G134" i="4"/>
  <c r="G110" i="4"/>
  <c r="G185" i="4"/>
  <c r="G56" i="4"/>
  <c r="G77" i="4"/>
  <c r="G33" i="4"/>
  <c r="G13" i="4"/>
  <c r="G11" i="4"/>
  <c r="G59" i="4"/>
  <c r="G183" i="4"/>
  <c r="G81" i="4"/>
  <c r="G38" i="4"/>
  <c r="G93" i="4"/>
  <c r="G156" i="4"/>
  <c r="G71" i="4"/>
  <c r="G158" i="4"/>
  <c r="G82" i="4"/>
  <c r="G80" i="4"/>
  <c r="G99" i="4"/>
  <c r="G10" i="4"/>
  <c r="G212" i="4"/>
  <c r="G159" i="4"/>
  <c r="G48" i="4"/>
  <c r="G144" i="4"/>
  <c r="G87" i="4"/>
  <c r="G160" i="4"/>
  <c r="G94" i="4"/>
  <c r="G201" i="4"/>
  <c r="G105" i="4"/>
  <c r="G173" i="4"/>
  <c r="G130" i="4"/>
  <c r="G66" i="4"/>
  <c r="G210" i="4"/>
  <c r="G214" i="4"/>
  <c r="G116" i="4"/>
  <c r="G119" i="4"/>
  <c r="G215" i="4"/>
  <c r="G194" i="4"/>
  <c r="G102" i="4"/>
  <c r="G25" i="4"/>
  <c r="G84" i="4"/>
  <c r="G57" i="4"/>
  <c r="G62" i="4"/>
  <c r="G73" i="4"/>
  <c r="G125" i="4"/>
  <c r="G141" i="4"/>
  <c r="G142" i="4"/>
  <c r="G63" i="4"/>
  <c r="G103" i="4"/>
  <c r="G50" i="4"/>
  <c r="G9" i="4"/>
  <c r="G78" i="4"/>
  <c r="G42" i="4"/>
  <c r="G101" i="4"/>
  <c r="G109" i="4"/>
  <c r="G37" i="4"/>
  <c r="G65" i="4"/>
  <c r="G177" i="4"/>
  <c r="G61" i="4"/>
  <c r="G64" i="4"/>
  <c r="G97" i="4"/>
  <c r="G174" i="4"/>
  <c r="G55" i="4"/>
  <c r="G24" i="4"/>
  <c r="G137" i="4"/>
  <c r="G8" i="4"/>
  <c r="G139" i="4"/>
  <c r="G133" i="4"/>
  <c r="G44" i="4"/>
  <c r="G175" i="4"/>
  <c r="G51" i="4"/>
  <c r="G146" i="4"/>
  <c r="G18" i="4"/>
  <c r="G74" i="4"/>
  <c r="G204" i="4"/>
  <c r="G153" i="4"/>
  <c r="G111" i="4"/>
  <c r="G114" i="4"/>
  <c r="G118" i="4"/>
  <c r="G120" i="4"/>
  <c r="G190" i="4"/>
  <c r="G249" i="1"/>
  <c r="G136" i="1"/>
  <c r="G130" i="1"/>
  <c r="G137" i="1"/>
  <c r="G129" i="1"/>
  <c r="G35" i="1"/>
  <c r="G100" i="1"/>
  <c r="G27" i="1"/>
  <c r="G96" i="1"/>
  <c r="G82" i="1"/>
  <c r="G45" i="1"/>
  <c r="G47" i="1"/>
  <c r="G134" i="1"/>
  <c r="G73" i="1"/>
  <c r="G19" i="1"/>
  <c r="G40" i="1"/>
  <c r="G106" i="1"/>
  <c r="G51" i="1"/>
  <c r="G63" i="1"/>
  <c r="G104" i="1"/>
  <c r="G103" i="1"/>
  <c r="G132" i="1"/>
  <c r="G76" i="1"/>
  <c r="G32" i="1"/>
  <c r="G99" i="1"/>
  <c r="G53" i="1"/>
  <c r="G84" i="1"/>
  <c r="G48" i="1"/>
  <c r="G49" i="1"/>
  <c r="G128" i="1"/>
  <c r="G121" i="1"/>
  <c r="G67" i="1"/>
  <c r="G93" i="1"/>
  <c r="G139" i="1"/>
  <c r="G91" i="1"/>
  <c r="G54" i="1"/>
  <c r="G85" i="1"/>
  <c r="G105" i="1"/>
  <c r="G127" i="1"/>
  <c r="G78" i="1"/>
  <c r="G24" i="1"/>
  <c r="G70" i="1"/>
  <c r="G118" i="1"/>
  <c r="G37" i="1"/>
  <c r="G126" i="1"/>
  <c r="G75" i="1"/>
  <c r="G52" i="1"/>
  <c r="G116" i="1"/>
  <c r="G22" i="1"/>
  <c r="G60" i="1"/>
  <c r="G97" i="1"/>
  <c r="G17" i="1"/>
  <c r="G62" i="1"/>
  <c r="G68" i="1"/>
  <c r="G18" i="1"/>
  <c r="G41" i="1"/>
  <c r="G61" i="1"/>
  <c r="G83" i="1"/>
  <c r="G124" i="1"/>
  <c r="G7" i="1"/>
  <c r="G101" i="1"/>
  <c r="G113" i="1"/>
  <c r="G13" i="1"/>
  <c r="G115" i="1"/>
  <c r="G117" i="1"/>
  <c r="G57" i="1"/>
  <c r="G15" i="1"/>
  <c r="G95" i="1"/>
  <c r="G112" i="1"/>
  <c r="G8" i="1"/>
  <c r="G64" i="1"/>
  <c r="G28" i="1"/>
  <c r="G94" i="1"/>
  <c r="G42" i="1"/>
  <c r="G102" i="1"/>
  <c r="G50" i="1"/>
  <c r="G56" i="1"/>
  <c r="G98" i="1"/>
  <c r="G122" i="1"/>
  <c r="G87" i="1"/>
  <c r="G11" i="1"/>
  <c r="G114" i="1"/>
  <c r="G20" i="1"/>
  <c r="G90" i="1"/>
  <c r="G111" i="1"/>
  <c r="G9" i="1"/>
  <c r="G16" i="1"/>
  <c r="G72" i="1"/>
  <c r="G86" i="1"/>
  <c r="G14" i="1"/>
  <c r="G71" i="1"/>
  <c r="G89" i="1"/>
  <c r="G120" i="1"/>
  <c r="G36" i="1"/>
  <c r="G110" i="1"/>
  <c r="G58" i="1"/>
  <c r="G25" i="1"/>
  <c r="G46" i="1"/>
  <c r="G33" i="1"/>
  <c r="G69" i="1"/>
  <c r="G38" i="1"/>
  <c r="G55" i="1"/>
  <c r="G107" i="1"/>
  <c r="G66" i="1"/>
  <c r="G131" i="1"/>
  <c r="G186" i="1"/>
  <c r="G187" i="1"/>
  <c r="G190" i="1"/>
  <c r="G185" i="1"/>
  <c r="G192" i="1"/>
  <c r="G188" i="1"/>
  <c r="G189" i="1"/>
  <c r="G191" i="1"/>
  <c r="G184" i="1"/>
  <c r="G5" i="1"/>
  <c r="G269" i="1"/>
  <c r="G183" i="1"/>
  <c r="G226" i="1"/>
  <c r="G220" i="1"/>
  <c r="G228" i="1"/>
  <c r="G227" i="1"/>
  <c r="G225" i="1"/>
  <c r="G224" i="1"/>
  <c r="G229" i="1"/>
</calcChain>
</file>

<file path=xl/sharedStrings.xml><?xml version="1.0" encoding="utf-8"?>
<sst xmlns="http://schemas.openxmlformats.org/spreadsheetml/2006/main" count="1641" uniqueCount="735">
  <si>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</si>
  <si>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</si>
  <si>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</si>
  <si>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</si>
  <si>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</si>
  <si>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</si>
  <si>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</si>
  <si>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</si>
  <si>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</si>
  <si>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</si>
  <si>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</si>
  <si>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</si>
  <si>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</si>
  <si>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</si>
  <si>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</si>
  <si>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</si>
  <si>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</si>
  <si>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</si>
  <si>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</si>
  <si>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</si>
  <si>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</si>
  <si>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</si>
  <si>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</si>
  <si>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</si>
  <si>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</si>
  <si>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</si>
  <si>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</si>
  <si>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</si>
  <si>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</si>
  <si>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</si>
  <si>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</si>
  <si>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</si>
  <si>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</si>
  <si>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</si>
  <si>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</si>
  <si>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</si>
  <si>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</si>
  <si>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</si>
  <si>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52001RMFS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</si>
  <si>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</si>
  <si>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</si>
  <si>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</si>
  <si>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</si>
  <si>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</si>
  <si>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RU000A0JXSS1</t>
  </si>
  <si>
    <t>RU000A100N12</t>
  </si>
  <si>
    <t>RU000A101XN7</t>
  </si>
  <si>
    <t>RU000A1025H2</t>
  </si>
  <si>
    <t>RU000A102952</t>
  </si>
  <si>
    <t>RU000A102G50</t>
  </si>
  <si>
    <t>RU000A0JT6B2</t>
  </si>
  <si>
    <t>RU000A0JS4Z7</t>
  </si>
  <si>
    <t>RU000A1013P1</t>
  </si>
  <si>
    <t>RU000A102FC5</t>
  </si>
  <si>
    <t>RU000A101QN1</t>
  </si>
  <si>
    <t>RU000A0ZYUW3</t>
  </si>
  <si>
    <t>RU000A0ZYXV9</t>
  </si>
  <si>
    <t>RU000A101137</t>
  </si>
  <si>
    <t>RU000A102KZ6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</si>
  <si>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</si>
  <si>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</si>
  <si>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</si>
  <si>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</si>
  <si>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</si>
  <si>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</si>
  <si>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</si>
  <si>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RU000A0JVMH1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</si>
  <si>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</si>
  <si>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</si>
  <si>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</si>
  <si>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</si>
  <si>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</si>
  <si>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</si>
  <si>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</si>
  <si>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</si>
  <si>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</si>
  <si>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</si>
  <si>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RU000A102960</t>
  </si>
  <si>
    <t>RU000A101R09</t>
  </si>
  <si>
    <t>RU000A0JX355</t>
  </si>
  <si>
    <t>RU000A0JXQK2</t>
  </si>
  <si>
    <t>RU000A0ZYT40</t>
  </si>
  <si>
    <t>RU000A0ZYVU5</t>
  </si>
  <si>
    <t>RU000A0JV1X3</t>
  </si>
  <si>
    <t>RU000A0JUCR3</t>
  </si>
  <si>
    <t>RU000A1011R1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</si>
  <si>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</si>
  <si>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</si>
  <si>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</si>
  <si>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</si>
  <si>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</si>
  <si>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</si>
  <si>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</si>
  <si>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</si>
  <si>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</si>
  <si>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</si>
  <si>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</si>
  <si>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</si>
  <si>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</si>
  <si>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RU000A100BB0</t>
  </si>
  <si>
    <t>RU000A101T64</t>
  </si>
  <si>
    <t>RU000A100DZ5</t>
  </si>
  <si>
    <t>RU000A101MB5</t>
  </si>
  <si>
    <t>RU000A101CQ4</t>
  </si>
  <si>
    <t>RU000A1029A9</t>
  </si>
  <si>
    <t>RU000A0ZZQN7</t>
  </si>
  <si>
    <t>RU000A1014S3</t>
  </si>
  <si>
    <t>RU000A102B48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</si>
  <si>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</si>
  <si>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</si>
  <si>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</si>
  <si>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</si>
  <si>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</si>
  <si>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</si>
  <si>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</si>
  <si>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</si>
  <si>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</si>
  <si>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</si>
  <si>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</si>
  <si>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</si>
  <si>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</si>
  <si>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</si>
  <si>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</si>
  <si>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</si>
  <si>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</si>
  <si>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</si>
  <si>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</si>
  <si>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</si>
  <si>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</si>
  <si>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</si>
  <si>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</si>
  <si>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</si>
  <si>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</si>
  <si>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</si>
  <si>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</si>
  <si>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</si>
  <si>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</si>
  <si>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</si>
  <si>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</si>
  <si>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</si>
  <si>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</si>
  <si>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</si>
  <si>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</si>
  <si>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</si>
  <si>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</si>
  <si>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"ВИС ФИНАНС"</t>
  </si>
  <si>
    <t>1194704013350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</si>
  <si>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</si>
  <si>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</si>
  <si>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</si>
  <si>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</si>
  <si>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</si>
  <si>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</si>
  <si>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"ГСП-Финанс"</t>
  </si>
  <si>
    <t>1207800076440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</si>
  <si>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</si>
  <si>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</si>
  <si>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</si>
  <si>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</si>
  <si>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</si>
  <si>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</si>
  <si>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</si>
  <si>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</si>
  <si>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</si>
  <si>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</si>
  <si>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</si>
  <si>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</si>
  <si>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"Акрон"</t>
  </si>
  <si>
    <t>1025300786610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</si>
  <si>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</si>
  <si>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</si>
  <si>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</si>
  <si>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</si>
  <si>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</si>
  <si>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</si>
  <si>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</si>
  <si>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</si>
  <si>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</si>
  <si>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</si>
  <si>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</si>
  <si>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</si>
  <si>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</si>
  <si>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</si>
  <si>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</si>
  <si>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</si>
  <si>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</si>
  <si>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</si>
  <si>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</si>
  <si>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</si>
  <si>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"РУСАЛ Братский алюминиевый завод"</t>
  </si>
  <si>
    <t>1023800836377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</si>
  <si>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</si>
  <si>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</si>
  <si>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</si>
  <si>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</si>
  <si>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</si>
  <si>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</si>
  <si>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1027739217758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</si>
  <si>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</si>
  <si>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</si>
  <si>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</si>
  <si>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</si>
  <si>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</si>
  <si>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</si>
  <si>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"Якутская топливно-энергетическая компания"</t>
  </si>
  <si>
    <t>1021401062187</t>
  </si>
  <si>
    <t>Публичное акционерное общество "Акционерная нефтяная Компания "Башнефть"</t>
  </si>
  <si>
    <t>1020202555240</t>
  </si>
  <si>
    <t>"Акционерная финансовая корпорация "Система", ПАО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</si>
  <si>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</si>
  <si>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</si>
  <si>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</si>
  <si>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</si>
  <si>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</si>
  <si>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</si>
  <si>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</si>
  <si>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</si>
  <si>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</si>
  <si>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публичное акционерное общество "НОВАТЭК"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</si>
  <si>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</si>
  <si>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</si>
  <si>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</si>
  <si>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</si>
  <si>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</si>
  <si>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</si>
  <si>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</si>
  <si>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</si>
  <si>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</si>
  <si>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</si>
  <si>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</si>
  <si>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Акционерное общество Инвестиционная компания "АК БАРС Финанс"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</si>
  <si>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</si>
  <si>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</si>
  <si>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</si>
  <si>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</si>
  <si>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</si>
  <si>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</si>
  <si>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"РН Банк" 4B02-07-00170-B-001P</t>
  </si>
  <si>
    <t>облигации АО "Росагролизинг" 4-01-05886-A-001P</t>
  </si>
  <si>
    <t>облигации АО "Россельхозбанк" 4B020903349B</t>
  </si>
  <si>
    <t>облигации АО "Россельхозбанк" 4B021603349B001P</t>
  </si>
  <si>
    <t>облигации АО "ФПК" 4B02-04-55465-E-001P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</si>
  <si>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</si>
  <si>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</si>
  <si>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</si>
  <si>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</si>
  <si>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</si>
  <si>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</si>
  <si>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</si>
  <si>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</si>
  <si>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</si>
  <si>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"ВИС ФИНАНС" 4B02-01-00554-R-001P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</si>
  <si>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</si>
  <si>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</si>
  <si>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</si>
  <si>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"ГСП-ФИНАНС" 4-01-00567-R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</si>
  <si>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</si>
  <si>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</si>
  <si>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</si>
  <si>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4B02-06-36419-R-001P</t>
  </si>
  <si>
    <t>облигации ООО "РЕСО-Лизинг" 4B02-08-36419-R-001P</t>
  </si>
  <si>
    <t>облигации ООО "СУЭК-Финанс" 4B02-05-36393-R-001P</t>
  </si>
  <si>
    <t>облигации ПАО "Акрон" 4B02-02-00207-A-001P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</si>
  <si>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</si>
  <si>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</si>
  <si>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</si>
  <si>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</si>
  <si>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4B02-05-32432-H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</si>
  <si>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</si>
  <si>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</si>
  <si>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</si>
  <si>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"ГТЛК" 4B02-15-32432-H-001P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</si>
  <si>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</si>
  <si>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</si>
  <si>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</si>
  <si>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</si>
  <si>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</si>
  <si>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4B02-02-00122-A-001P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</si>
  <si>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</si>
  <si>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</si>
  <si>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</si>
  <si>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</si>
  <si>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4B02-06-00122-A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</si>
  <si>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</si>
  <si>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</si>
  <si>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</si>
  <si>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</si>
  <si>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</si>
  <si>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"РУСАЛ Братск" 4B02-01-20075-F-001P</t>
  </si>
  <si>
    <t>облигации ПАО "Северсталь" 4B02-06-00143-A</t>
  </si>
  <si>
    <t>облигации ПАО "Совкомбанк" 4B02-03-00963-B-001P</t>
  </si>
  <si>
    <t>облигации ПАО "Совкомбанк" 4B020100963B001P</t>
  </si>
  <si>
    <t>облигации ПАО "ФСК ЕЭС" 4B02-01-65018-D-001P</t>
  </si>
  <si>
    <t>облигации ПАО "ФСК ЕЭС" 4B02-04-65018-D</t>
  </si>
  <si>
    <t>облигации ПАО "ЯТЭК" 4B02-01-20510-F-001P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</si>
  <si>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</si>
  <si>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</si>
  <si>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</si>
  <si>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</si>
  <si>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</si>
  <si>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</si>
  <si>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</si>
  <si>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</si>
  <si>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</si>
  <si>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</si>
  <si>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</si>
  <si>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</si>
  <si>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</si>
  <si>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</si>
  <si>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</si>
  <si>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RU35010MOO0</t>
  </si>
  <si>
    <t>государственные ЦБ субъектов РФ RU35009RSY0</t>
  </si>
  <si>
    <t>государственные ЦБ субъектов РФ RU35003SVS0</t>
  </si>
  <si>
    <t>государственные ЦБ субъектов РФ RU35002YML0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</si>
  <si>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</si>
  <si>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</si>
  <si>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</si>
  <si>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</si>
  <si>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</si>
  <si>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</si>
  <si>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</si>
  <si>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</si>
  <si>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RU000A0JX0B9</t>
  </si>
  <si>
    <t>RU000A0JXR43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</si>
  <si>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</si>
  <si>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</si>
  <si>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</si>
  <si>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</si>
  <si>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</si>
  <si>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</si>
  <si>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</si>
  <si>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</si>
  <si>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</si>
  <si>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</si>
  <si>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</si>
  <si>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</si>
  <si>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</si>
  <si>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Республики Саха (Якутия)</t>
  </si>
  <si>
    <t>1031402066079</t>
  </si>
  <si>
    <t>Министерство финансов Свердловской области</t>
  </si>
  <si>
    <t>1026605256589</t>
  </si>
  <si>
    <t>Правительство Ямало-Ненецкого автономного округа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</si>
  <si>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</si>
  <si>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</si>
  <si>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</si>
  <si>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</si>
  <si>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</si>
  <si>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</si>
  <si>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</si>
  <si>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</si>
  <si>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Открытый паевой инвестиционный фонд рыночных финансовых инструментов "АК БАРС - Консервативный"</t>
  </si>
  <si>
    <t>Открытый</t>
  </si>
  <si>
    <t>Общество с ограниченной ответственностью Управляющая Компания "АК БАРС КАПИТАЛ"</t>
  </si>
  <si>
    <t>0311-74549820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</si>
  <si>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</si>
  <si>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</si>
  <si>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</si>
  <si>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</si>
  <si>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</si>
  <si>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</si>
  <si>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ВЭБ.РФ 4B02-303-00004-T-001P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</si>
  <si>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</si>
  <si>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</si>
  <si>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</si>
  <si>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</si>
  <si>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</si>
  <si>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</si>
  <si>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</si>
  <si>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</si>
  <si>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</si>
  <si>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</si>
  <si>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</si>
  <si>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</si>
  <si>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</si>
  <si>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</si>
  <si>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</si>
  <si>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</si>
  <si>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</si>
  <si>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</si>
  <si>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</si>
  <si>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</si>
  <si>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Общество с ограниченной ответственностью Управляющая компания "АК БАРС КАПИТАЛ"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</si>
  <si>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</si>
  <si>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</si>
  <si>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</si>
  <si>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</si>
  <si>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</si>
  <si>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</si>
  <si>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</si>
  <si>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</si>
  <si>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</si>
  <si>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</si>
  <si>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</si>
  <si>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</si>
  <si>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</si>
  <si>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</si>
  <si>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</si>
  <si>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</si>
  <si>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</si>
  <si>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</si>
  <si>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RU000A0DQZE3</t>
  </si>
  <si>
    <t>акции обыкновенные ПАО АФК "Система" 1-05-01669-A</t>
  </si>
  <si>
    <t>RU000A0JPNM1</t>
  </si>
  <si>
    <t>1022302933630</t>
  </si>
  <si>
    <t>Публичное акционерное общество "Интер РАО ЕЭС"</t>
  </si>
  <si>
    <t>акции обыкновенные ПАО "Интер РАО ЕЭС" 1-04-33498-E</t>
  </si>
  <si>
    <t>"Акционерная финансовая корпорация "Система", Публичное акционерное общество</t>
  </si>
  <si>
    <t>RU000A0JV219</t>
  </si>
  <si>
    <t>RU000A0JVWD9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</si>
  <si>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</si>
  <si>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</si>
  <si>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</si>
  <si>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</si>
  <si>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</si>
  <si>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</si>
  <si>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</si>
  <si>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</si>
  <si>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RU000A0ZZRK1</t>
  </si>
  <si>
    <t>RU000A100P85</t>
  </si>
  <si>
    <t>RU000A0JQRD9</t>
  </si>
  <si>
    <t>RU000A1008W7</t>
  </si>
  <si>
    <t>RU000A101LJ0</t>
  </si>
  <si>
    <t>RU000A100Z91</t>
  </si>
  <si>
    <t>RU000A100VQ6</t>
  </si>
  <si>
    <t>RU000A0JXE06</t>
  </si>
  <si>
    <t>RU000A0ZYU05</t>
  </si>
  <si>
    <t>RU000A0ZYJ91</t>
  </si>
  <si>
    <t>RU000A100PE4</t>
  </si>
  <si>
    <t>RU000A1009Z8</t>
  </si>
  <si>
    <t>RU000A101012</t>
  </si>
  <si>
    <t>RU000A1004W6</t>
  </si>
  <si>
    <t>RU000A0ZZES2</t>
  </si>
  <si>
    <t>RU000A100XC2</t>
  </si>
  <si>
    <t>RU000A102QP4</t>
  </si>
  <si>
    <t>RU000A102RT4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</si>
  <si>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</si>
  <si>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</si>
  <si>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</si>
  <si>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</si>
  <si>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</si>
  <si>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облигации Промсвязьбанк 4B02-04-03251-B-003P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</si>
  <si>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</si>
  <si>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</si>
  <si>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</si>
  <si>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</si>
  <si>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</si>
  <si>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RU000A102SC8</t>
  </si>
  <si>
    <t>Публичного акционерного общества "Трубная Металлургическая Компания"</t>
  </si>
  <si>
    <t>облигации ПАО "ТМК" 4B02-02-29031-H-001P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</si>
  <si>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</si>
  <si>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</si>
  <si>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</si>
  <si>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</si>
  <si>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</si>
  <si>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</si>
  <si>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</si>
  <si>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</si>
  <si>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</si>
  <si>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</si>
  <si>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</si>
  <si>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</si>
  <si>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</si>
  <si>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</si>
  <si>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</si>
  <si>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</si>
  <si>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</si>
  <si>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</si>
  <si>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</si>
  <si>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</si>
  <si>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</si>
  <si>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</si>
  <si>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</si>
  <si>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</si>
  <si>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</si>
  <si>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</si>
  <si>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</si>
  <si>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</si>
  <si>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</si>
  <si>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</si>
  <si>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</si>
  <si>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</si>
  <si>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</si>
  <si>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</si>
  <si>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</si>
  <si>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</si>
  <si>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</si>
  <si>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</si>
  <si>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</si>
  <si>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RU000A103C53</t>
  </si>
  <si>
    <t>RU000A103DN5</t>
  </si>
  <si>
    <t>облигации ООО "РЕСО-Лизинг" 4B02-11-36419-R-001P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</si>
  <si>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</si>
  <si>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</si>
  <si>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</si>
  <si>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</si>
  <si>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</si>
  <si>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RU000A1025U5</t>
  </si>
  <si>
    <t>облигации ПАО Сбербанк 4B02-335-01481-B-001P</t>
  </si>
  <si>
    <t>RU000A0JU4L3</t>
  </si>
  <si>
    <t>RU000A0JWPW1</t>
  </si>
  <si>
    <t>облигации федерального займа РФ 26215RMFS</t>
  </si>
  <si>
    <t>облигации ПАО "Транснефть" 4B02-03-00206-A-001P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</si>
  <si>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</si>
  <si>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</si>
  <si>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</si>
  <si>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</si>
  <si>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</si>
  <si>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</si>
  <si>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</si>
  <si>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</si>
  <si>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</si>
  <si>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</si>
  <si>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</si>
  <si>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</si>
  <si>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</si>
  <si>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</si>
  <si>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RU000A100ZK0</t>
  </si>
  <si>
    <t>облигации ПАО "МТС" 4B02-12-04715-A-001P</t>
  </si>
  <si>
    <t>акции обыкновенные ПАО "Банк ВТБ" 10401000B</t>
  </si>
  <si>
    <t>Публичное акционерное общество "Банк ВТБ"</t>
  </si>
  <si>
    <t>1027739609391</t>
  </si>
  <si>
    <t>RU000A0JP5V6</t>
  </si>
  <si>
    <t>RU000A1041B2</t>
  </si>
  <si>
    <t>облигации ООО "ГК "Сегежа" 4B02-01-87154-H-002P</t>
  </si>
  <si>
    <t>RU000A0JNAA8</t>
  </si>
  <si>
    <t>RU000A102XG9</t>
  </si>
  <si>
    <t>акции обыкновенные ООО "ГК "Сегежа" 1-01-87154-H</t>
  </si>
  <si>
    <t>акции обыкновенные ПАО "Полюс" 1-01-55192-E</t>
  </si>
  <si>
    <t>RU000A0ZYU88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</si>
  <si>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</si>
  <si>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</si>
  <si>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</si>
  <si>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RU000A104FG2</t>
  </si>
  <si>
    <t>облигации ООО "ГК "Сегежа" 4B02-03-87154-H-002P</t>
  </si>
  <si>
    <t>облигации федерального займа РФ 26223RMFS</t>
  </si>
  <si>
    <t>облигации федерального займа РФ 26207RMFS</t>
  </si>
  <si>
    <t>RU000A0JS3W6</t>
  </si>
  <si>
    <t>облигации ПАО Сбербанк 4B02-477-01481-B-001P</t>
  </si>
  <si>
    <t>RU000A103G75</t>
  </si>
  <si>
    <t>RU000A103MX5</t>
  </si>
  <si>
    <t>облигации федерального займа РФ 52004RMFS</t>
  </si>
  <si>
    <t>RU000A102RS6</t>
  </si>
  <si>
    <t>облигации ПАО Сбербанк 4B02-431-01481-B-001P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</si>
  <si>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</si>
  <si>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</si>
  <si>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</si>
  <si>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</si>
  <si>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Сбербанк 4B02-370-01481-B-001P</t>
  </si>
  <si>
    <t>RU000A102CU4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</si>
  <si>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</si>
  <si>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</si>
  <si>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</si>
  <si>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</si>
  <si>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</si>
  <si>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</si>
  <si>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</si>
  <si>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</si>
  <si>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</si>
  <si>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</si>
  <si>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</si>
  <si>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</si>
  <si>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</si>
  <si>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</si>
  <si>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</si>
  <si>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</si>
  <si>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</si>
  <si>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</si>
  <si>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</si>
  <si>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</si>
  <si>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</si>
  <si>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</si>
  <si>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</si>
  <si>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</si>
  <si>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</si>
  <si>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</si>
  <si>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</si>
  <si>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</si>
  <si>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Банк ВТБ (ПАО)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</si>
  <si>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</si>
  <si>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</si>
  <si>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</si>
  <si>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</si>
  <si>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</si>
  <si>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облигации АО "МХК "ЕвроХим" 4B02-06-31153-H-001P</t>
  </si>
  <si>
    <t>RU000A100RG5</t>
  </si>
  <si>
    <t>RU000A102713</t>
  </si>
  <si>
    <t>RU000A104HT1</t>
  </si>
  <si>
    <t>RU000A105A61</t>
  </si>
  <si>
    <t>облигации АО "Россельхозбанк" 4B021903349B001P</t>
  </si>
  <si>
    <t>облигации  ВЭБ.РФ 4B02-430-00004-T-001P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</si>
  <si>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</si>
  <si>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</si>
  <si>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</si>
  <si>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</si>
  <si>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Северсталь 1-02-00143-A )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</si>
  <si>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</si>
  <si>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</si>
  <si>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RU000A0JXQF2</t>
  </si>
  <si>
    <t>облигации федерального займа РФ 26222RMFS</t>
  </si>
  <si>
    <t>облигации  ПАО "ГМК "Норильский никель"  4B02-02-40155-F-001P</t>
  </si>
  <si>
    <t>RU000A101FA1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</si>
  <si>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</si>
  <si>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</si>
  <si>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</si>
  <si>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</si>
  <si>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</si>
  <si>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</si>
  <si>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</si>
  <si>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</si>
  <si>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</si>
  <si>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</si>
  <si>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RU000A105B11</t>
  </si>
  <si>
    <t>облигации федерального займа РФ 29021RMFS</t>
  </si>
  <si>
    <t>облигации федерального займа РФ 25084RMFS</t>
  </si>
  <si>
    <t>РОСБАНК (ПАО)</t>
  </si>
  <si>
    <t>оплата комиссий по сделкам Т+ (продажа облигаций  26237RMFS)</t>
  </si>
  <si>
    <t>RU000A0ZYBM4</t>
  </si>
  <si>
    <t>облигации ПАО "Альфа-Банк" 4B022101326B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</si>
  <si>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</si>
  <si>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</si>
  <si>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</si>
  <si>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</si>
  <si>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</si>
  <si>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RU000A0JUCS1</t>
  </si>
  <si>
    <t>облигации ПАО "НК "Роснефть" 4B02-05-00122-A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</si>
  <si>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</si>
  <si>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</si>
  <si>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</si>
  <si>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</si>
  <si>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</si>
  <si>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</si>
  <si>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</si>
  <si>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 ВЭБ.РФ 4B02-303-00004-T-001P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</si>
  <si>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</si>
  <si>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</si>
  <si>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</si>
  <si>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</si>
  <si>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</si>
  <si>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</si>
  <si>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</si>
  <si>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</si>
  <si>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</si>
  <si>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</si>
  <si>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</si>
  <si>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 ВЭБ.РФ 4B02-451-00004-T-001P</t>
  </si>
  <si>
    <t>RU000A105UB9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</si>
  <si>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</si>
  <si>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</si>
  <si>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</si>
  <si>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</si>
  <si>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</si>
  <si>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</si>
  <si>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 xml:space="preserve">начисленный процентный доход по подтверждению №11 от 27.02.2023 к Генеральному соглашению №М65-4785/2016 от 15.06.2016 о порядке поддержания МНО на счетах </t>
  </si>
  <si>
    <t>облигации обыкновенные ПАО "Полюс" 4B02-03-55192-E-001P</t>
  </si>
  <si>
    <t>облигации ПАО "Альфа-Банк" 4B02-09-01326-B-002P</t>
  </si>
  <si>
    <t>RU000A102JZ8</t>
  </si>
  <si>
    <t>Публичное акционерное общество "НОВАТЭК"</t>
  </si>
  <si>
    <t>Публичное акционерное общество "Нефтяная компания "Роснефть"</t>
  </si>
  <si>
    <t xml:space="preserve">начисленный процентный доход по подтверждению №36 от 27.02.2023 к Генеральному соглашению №М61-4785/2016 от 15.02.2016 о порядке поддержания МНО на счетах </t>
  </si>
  <si>
    <t>положительная переоценка по сделкам Т+ (покупка облигаций  26223RMFS)</t>
  </si>
  <si>
    <t>RU000A100238</t>
  </si>
  <si>
    <t>облигации ПАО "МТС" 4B02-07-04715-A-001P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</si>
  <si>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</si>
  <si>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</si>
  <si>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</si>
  <si>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</si>
  <si>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</si>
  <si>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</si>
  <si>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RU000A106672</t>
  </si>
  <si>
    <t>облигации ООО "ГАЗПРОМ КАПИТАЛ" 4B02-05-36400-R-001P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</si>
  <si>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</si>
  <si>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</si>
  <si>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</si>
  <si>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</si>
  <si>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</si>
  <si>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RU000A1065S5</t>
  </si>
  <si>
    <t>облигации ПАО "Мегафон" 4B02-03-00822-J-002P</t>
  </si>
  <si>
    <t>Публичное акционерное общество "Мегафон"</t>
  </si>
  <si>
    <t>1027809169585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</si>
  <si>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</si>
  <si>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</si>
  <si>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</si>
  <si>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</si>
  <si>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</si>
  <si>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</si>
  <si>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</si>
  <si>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АО ХК "Новотранс"</t>
  </si>
  <si>
    <t>оплата комиссий по сделкам Т+  (покупка облигаций 25084RMFS )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</si>
  <si>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</si>
  <si>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</si>
  <si>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</si>
  <si>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</si>
  <si>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42004810825200000015</t>
  </si>
  <si>
    <t>42004810025200000006</t>
  </si>
  <si>
    <t>42003810547000376493</t>
  </si>
  <si>
    <t>Правительство ЯНАО</t>
  </si>
  <si>
    <t>1028900508735</t>
  </si>
  <si>
    <t>погашение части паев Открытого паевого инвестиционного фонда рыночных финансовых инструментов "АК БАРС - Консервативный"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</si>
  <si>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</si>
  <si>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</si>
  <si>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</si>
  <si>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</si>
  <si>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</si>
  <si>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RU000A0ZYU21</t>
  </si>
  <si>
    <t>облигации ПАО "Альфа-Банк" 4B024001326B</t>
  </si>
  <si>
    <t>RU000A0JKQU8</t>
  </si>
  <si>
    <t>акции обыкновенные ПАО "Магнит" 1-01-60525-P</t>
  </si>
  <si>
    <t>ПАО "Группа ЛСР"</t>
  </si>
  <si>
    <t>начисление дивидендов (акции обыкновенные ПАО "МТС" 1-01-04715-A )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</si>
  <si>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</si>
  <si>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</si>
  <si>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</si>
  <si>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</si>
  <si>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</si>
  <si>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</si>
  <si>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</si>
  <si>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</si>
  <si>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</si>
  <si>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RU000A0JXFS8</t>
  </si>
  <si>
    <t>облигации ООО "Газпром капитал" 4B02-05-36400-R</t>
  </si>
  <si>
    <t>Состав инвестиционного портфеля фонда по обязательному пенсионному страхованию на 31.07.2023</t>
  </si>
  <si>
    <t>акции обыкновенные Банк ВТБ (ПАО) 10401000B</t>
  </si>
  <si>
    <t>Публичное акционерное общество "ИНТЕР РАО ЕЭС"</t>
  </si>
  <si>
    <t>акции обыкновенные ПАО "ИНТЕР РАО ЕЭС" 1-04-33498-E</t>
  </si>
  <si>
    <t>АО "ДОМ.РФ"</t>
  </si>
  <si>
    <t>ООО "ЕвразХолдинг Финанс"</t>
  </si>
  <si>
    <t>RU000A105FZ9</t>
  </si>
  <si>
    <t>42004810900000676493</t>
  </si>
  <si>
    <t>42004810300000276493</t>
  </si>
  <si>
    <t>42004810000000576493</t>
  </si>
  <si>
    <t>42003810000000276493</t>
  </si>
  <si>
    <t>RU000A0JV4N8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</si>
  <si>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</si>
  <si>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</si>
  <si>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Состав средств пенсионных резервов фонда на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</si>
</sst>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0"/>
  <sheetViews>
    <sheetView tabSelected="1" zoomScale="80" zoomScaleNormal="80" workbookViewId="0">
      <selection activeCell="I24" sqref="I24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" style="3" customWidth="1"/>
    <col min="9" max="9" width="12.7109375" style="3" customWidth="1"/>
    <col min="10" max="10" width="22.7109375" style="3" customWidth="1"/>
    <col min="11" max="16384" width="9.140625" style="3"/>
  </cols>
  <sheetData>
    <row r="1" spans="1:7" ht="33.75" customHeight="1" x14ac:dyDescent="0.25">
      <c r="A1" s="114" t="s">
        <v>720</v>
      </c>
      <c r="B1" s="115"/>
      <c r="C1" s="115"/>
      <c r="D1" s="115"/>
      <c r="E1" s="115"/>
      <c r="F1" s="115"/>
      <c r="G1" s="115"/>
    </row>
    <row r="2" spans="1:7" ht="18.75" x14ac:dyDescent="0.3">
      <c r="A2" s="4"/>
      <c r="B2" s="4"/>
      <c r="C2" s="4"/>
    </row>
    <row r="3" spans="1:7" x14ac:dyDescent="0.25">
      <c r="A3" s="3" t="s">
        <v>364</v>
      </c>
    </row>
    <row r="4" spans="1:7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7" ht="30" x14ac:dyDescent="0.25">
      <c r="A5" s="25" t="s">
        <v>244</v>
      </c>
      <c r="B5" s="25" t="s">
        <v>143</v>
      </c>
      <c r="C5" s="25" t="s">
        <v>144</v>
      </c>
      <c r="D5" s="25" t="s">
        <v>419</v>
      </c>
      <c r="E5" s="39">
        <v>5718</v>
      </c>
      <c r="F5" s="7">
        <v>5634345.6600000001</v>
      </c>
      <c r="G5" s="8">
        <f t="shared" ref="G5:G36" si="0">F5/$F$269</f>
        <v>1.0146689749722976E-3</v>
      </c>
    </row>
    <row r="6" spans="1:7" x14ac:dyDescent="0.25">
      <c r="A6" s="81" t="s">
        <v>535</v>
      </c>
      <c r="B6" s="81" t="s">
        <v>117</v>
      </c>
      <c r="C6" s="81" t="s">
        <v>118</v>
      </c>
      <c r="D6" s="81" t="s">
        <v>536</v>
      </c>
      <c r="E6" s="39">
        <v>10000</v>
      </c>
      <c r="F6" s="7">
        <v>9985500</v>
      </c>
      <c r="G6" s="8">
        <f t="shared" si="0"/>
        <v>1.7982526562961842E-3</v>
      </c>
    </row>
    <row r="7" spans="1:7" x14ac:dyDescent="0.25">
      <c r="A7" s="25" t="s">
        <v>358</v>
      </c>
      <c r="B7" s="25" t="s">
        <v>220</v>
      </c>
      <c r="C7" s="9" t="s">
        <v>221</v>
      </c>
      <c r="D7" s="25" t="s">
        <v>51</v>
      </c>
      <c r="E7" s="39">
        <v>4000</v>
      </c>
      <c r="F7" s="7">
        <v>4174882.16</v>
      </c>
      <c r="G7" s="8">
        <f t="shared" si="0"/>
        <v>7.5183946061224292E-4</v>
      </c>
    </row>
    <row r="8" spans="1:7" x14ac:dyDescent="0.25">
      <c r="A8" s="62" t="s">
        <v>449</v>
      </c>
      <c r="B8" s="62" t="s">
        <v>220</v>
      </c>
      <c r="C8" s="81" t="s">
        <v>221</v>
      </c>
      <c r="D8" s="62" t="s">
        <v>450</v>
      </c>
      <c r="E8" s="39">
        <v>986</v>
      </c>
      <c r="F8" s="7">
        <v>993466.64</v>
      </c>
      <c r="G8" s="8">
        <f t="shared" si="0"/>
        <v>1.7890982167359119E-4</v>
      </c>
    </row>
    <row r="9" spans="1:7" x14ac:dyDescent="0.25">
      <c r="A9" s="46" t="s">
        <v>357</v>
      </c>
      <c r="B9" s="46" t="s">
        <v>220</v>
      </c>
      <c r="C9" s="46" t="s">
        <v>221</v>
      </c>
      <c r="D9" s="46" t="s">
        <v>50</v>
      </c>
      <c r="E9" s="39">
        <v>49172</v>
      </c>
      <c r="F9" s="7">
        <v>49930142.259999998</v>
      </c>
      <c r="G9" s="8">
        <f t="shared" si="0"/>
        <v>8.9917391165481309E-3</v>
      </c>
    </row>
    <row r="10" spans="1:7" x14ac:dyDescent="0.25">
      <c r="A10" s="81" t="s">
        <v>500</v>
      </c>
      <c r="B10" s="81" t="s">
        <v>117</v>
      </c>
      <c r="C10" s="81" t="s">
        <v>118</v>
      </c>
      <c r="D10" s="81" t="s">
        <v>498</v>
      </c>
      <c r="E10" s="39">
        <v>24945</v>
      </c>
      <c r="F10" s="7">
        <v>25725030.149999999</v>
      </c>
      <c r="G10" s="8">
        <f t="shared" si="0"/>
        <v>4.6327278354150441E-3</v>
      </c>
    </row>
    <row r="11" spans="1:7" ht="30" x14ac:dyDescent="0.25">
      <c r="A11" s="25" t="s">
        <v>282</v>
      </c>
      <c r="B11" s="25" t="s">
        <v>183</v>
      </c>
      <c r="C11" s="25" t="s">
        <v>184</v>
      </c>
      <c r="D11" s="25" t="s">
        <v>84</v>
      </c>
      <c r="E11" s="39">
        <v>2</v>
      </c>
      <c r="F11" s="7">
        <v>2023.97</v>
      </c>
      <c r="G11" s="8">
        <f t="shared" si="0"/>
        <v>3.6448945258262359E-7</v>
      </c>
    </row>
    <row r="12" spans="1:7" ht="30" x14ac:dyDescent="0.25">
      <c r="A12" s="73" t="s">
        <v>624</v>
      </c>
      <c r="B12" s="73" t="s">
        <v>183</v>
      </c>
      <c r="C12" s="73" t="s">
        <v>184</v>
      </c>
      <c r="D12" s="73" t="s">
        <v>623</v>
      </c>
      <c r="E12" s="39">
        <v>30100</v>
      </c>
      <c r="F12" s="7">
        <v>30442538</v>
      </c>
      <c r="G12" s="8">
        <f t="shared" si="0"/>
        <v>5.4822867981470661E-3</v>
      </c>
    </row>
    <row r="13" spans="1:7" ht="30" x14ac:dyDescent="0.25">
      <c r="A13" s="62" t="s">
        <v>278</v>
      </c>
      <c r="B13" s="62" t="s">
        <v>183</v>
      </c>
      <c r="C13" s="70" t="s">
        <v>184</v>
      </c>
      <c r="D13" s="62" t="s">
        <v>83</v>
      </c>
      <c r="E13" s="39">
        <v>53130</v>
      </c>
      <c r="F13" s="7">
        <v>54253699.5</v>
      </c>
      <c r="G13" s="8">
        <f t="shared" si="0"/>
        <v>9.7703529357338094E-3</v>
      </c>
    </row>
    <row r="14" spans="1:7" ht="30" x14ac:dyDescent="0.25">
      <c r="A14" s="72" t="s">
        <v>283</v>
      </c>
      <c r="B14" s="72" t="s">
        <v>183</v>
      </c>
      <c r="C14" s="72" t="s">
        <v>184</v>
      </c>
      <c r="D14" s="33" t="s">
        <v>407</v>
      </c>
      <c r="E14" s="39">
        <v>18</v>
      </c>
      <c r="F14" s="7">
        <v>18368.099999999999</v>
      </c>
      <c r="G14" s="8">
        <f t="shared" si="0"/>
        <v>3.3078448366244991E-6</v>
      </c>
    </row>
    <row r="15" spans="1:7" x14ac:dyDescent="0.25">
      <c r="A15" s="84" t="s">
        <v>36</v>
      </c>
      <c r="B15" s="84" t="s">
        <v>117</v>
      </c>
      <c r="C15" s="84" t="s">
        <v>118</v>
      </c>
      <c r="D15" s="84" t="s">
        <v>95</v>
      </c>
      <c r="E15" s="39">
        <v>66337</v>
      </c>
      <c r="F15" s="7">
        <v>69606087.359999999</v>
      </c>
      <c r="G15" s="8">
        <f t="shared" si="0"/>
        <v>1.2535109057083195E-2</v>
      </c>
    </row>
    <row r="16" spans="1:7" x14ac:dyDescent="0.25">
      <c r="A16" s="72" t="s">
        <v>37</v>
      </c>
      <c r="B16" s="72" t="s">
        <v>117</v>
      </c>
      <c r="C16" s="72" t="s">
        <v>118</v>
      </c>
      <c r="D16" s="72" t="s">
        <v>96</v>
      </c>
      <c r="E16" s="39">
        <v>32000</v>
      </c>
      <c r="F16" s="7">
        <v>34080960</v>
      </c>
      <c r="G16" s="8">
        <f t="shared" si="0"/>
        <v>6.1375170846851932E-3</v>
      </c>
    </row>
    <row r="17" spans="1:7" x14ac:dyDescent="0.25">
      <c r="A17" s="70" t="s">
        <v>38</v>
      </c>
      <c r="B17" s="70" t="s">
        <v>117</v>
      </c>
      <c r="C17" s="70" t="s">
        <v>118</v>
      </c>
      <c r="D17" s="81" t="s">
        <v>66</v>
      </c>
      <c r="E17" s="39">
        <v>83100</v>
      </c>
      <c r="F17" s="7">
        <v>132671524.90000001</v>
      </c>
      <c r="G17" s="8">
        <f t="shared" si="0"/>
        <v>2.3892336093965284E-2</v>
      </c>
    </row>
    <row r="18" spans="1:7" ht="30" x14ac:dyDescent="0.25">
      <c r="A18" s="93" t="s">
        <v>239</v>
      </c>
      <c r="B18" s="93" t="s">
        <v>133</v>
      </c>
      <c r="C18" s="93" t="s">
        <v>134</v>
      </c>
      <c r="D18" s="93" t="s">
        <v>409</v>
      </c>
      <c r="E18" s="39">
        <v>225</v>
      </c>
      <c r="F18" s="7">
        <v>224924.18</v>
      </c>
      <c r="G18" s="8">
        <f t="shared" si="0"/>
        <v>4.0505783801536336E-5</v>
      </c>
    </row>
    <row r="19" spans="1:7" ht="28.5" customHeight="1" x14ac:dyDescent="0.25">
      <c r="A19" s="25" t="s">
        <v>267</v>
      </c>
      <c r="B19" s="25" t="s">
        <v>171</v>
      </c>
      <c r="C19" s="70" t="s">
        <v>172</v>
      </c>
      <c r="D19" s="72" t="s">
        <v>408</v>
      </c>
      <c r="E19" s="39">
        <v>2490</v>
      </c>
      <c r="F19" s="7">
        <v>2517414.9</v>
      </c>
      <c r="G19" s="8">
        <f t="shared" si="0"/>
        <v>4.5335216372986757E-4</v>
      </c>
    </row>
    <row r="20" spans="1:7" ht="32.25" customHeight="1" x14ac:dyDescent="0.25">
      <c r="A20" s="93" t="s">
        <v>268</v>
      </c>
      <c r="B20" s="93" t="s">
        <v>171</v>
      </c>
      <c r="C20" s="93" t="s">
        <v>172</v>
      </c>
      <c r="D20" s="93" t="s">
        <v>62</v>
      </c>
      <c r="E20" s="39">
        <v>34629</v>
      </c>
      <c r="F20" s="7">
        <v>35502689.670000002</v>
      </c>
      <c r="G20" s="8">
        <f t="shared" si="0"/>
        <v>6.3935512497858499E-3</v>
      </c>
    </row>
    <row r="21" spans="1:7" ht="33.75" customHeight="1" x14ac:dyDescent="0.25">
      <c r="A21" s="81" t="s">
        <v>559</v>
      </c>
      <c r="B21" s="81" t="s">
        <v>206</v>
      </c>
      <c r="C21" s="81" t="s">
        <v>207</v>
      </c>
      <c r="D21" s="81" t="s">
        <v>560</v>
      </c>
      <c r="E21" s="39">
        <v>1455</v>
      </c>
      <c r="F21" s="7">
        <v>1521755.4</v>
      </c>
      <c r="G21" s="8">
        <f t="shared" si="0"/>
        <v>2.7404743781313527E-4</v>
      </c>
    </row>
    <row r="22" spans="1:7" x14ac:dyDescent="0.25">
      <c r="A22" s="25" t="s">
        <v>460</v>
      </c>
      <c r="B22" s="25" t="s">
        <v>117</v>
      </c>
      <c r="C22" s="70" t="s">
        <v>118</v>
      </c>
      <c r="D22" s="62" t="s">
        <v>457</v>
      </c>
      <c r="E22" s="39">
        <v>13000</v>
      </c>
      <c r="F22" s="7">
        <v>12780430</v>
      </c>
      <c r="G22" s="8">
        <f t="shared" si="0"/>
        <v>2.3015815128043103E-3</v>
      </c>
    </row>
    <row r="23" spans="1:7" x14ac:dyDescent="0.25">
      <c r="A23" s="25" t="s">
        <v>501</v>
      </c>
      <c r="B23" s="25" t="s">
        <v>200</v>
      </c>
      <c r="C23" s="9" t="s">
        <v>201</v>
      </c>
      <c r="D23" s="55" t="s">
        <v>499</v>
      </c>
      <c r="E23" s="39">
        <v>4500</v>
      </c>
      <c r="F23" s="7">
        <v>4709430</v>
      </c>
      <c r="G23" s="8">
        <f t="shared" si="0"/>
        <v>8.4810425187931886E-4</v>
      </c>
    </row>
    <row r="24" spans="1:7" ht="30" x14ac:dyDescent="0.25">
      <c r="A24" s="67" t="s">
        <v>269</v>
      </c>
      <c r="B24" s="67" t="s">
        <v>171</v>
      </c>
      <c r="C24" s="70" t="s">
        <v>172</v>
      </c>
      <c r="D24" s="67" t="s">
        <v>416</v>
      </c>
      <c r="E24" s="39">
        <v>7087</v>
      </c>
      <c r="F24" s="7">
        <v>7040509.2800000003</v>
      </c>
      <c r="G24" s="8">
        <f t="shared" si="0"/>
        <v>1.26789990630794E-3</v>
      </c>
    </row>
    <row r="25" spans="1:7" x14ac:dyDescent="0.25">
      <c r="A25" s="66" t="s">
        <v>284</v>
      </c>
      <c r="B25" s="66" t="s">
        <v>187</v>
      </c>
      <c r="C25" s="70" t="s">
        <v>188</v>
      </c>
      <c r="D25" s="66" t="s">
        <v>411</v>
      </c>
      <c r="E25" s="39">
        <v>3030</v>
      </c>
      <c r="F25" s="7">
        <v>3096536.35</v>
      </c>
      <c r="G25" s="8">
        <f t="shared" si="0"/>
        <v>5.5764405555106813E-4</v>
      </c>
    </row>
    <row r="26" spans="1:7" x14ac:dyDescent="0.25">
      <c r="A26" s="25" t="s">
        <v>310</v>
      </c>
      <c r="B26" s="25" t="s">
        <v>119</v>
      </c>
      <c r="C26" s="25" t="s">
        <v>120</v>
      </c>
      <c r="D26" s="25" t="s">
        <v>322</v>
      </c>
      <c r="E26" s="39">
        <v>3700</v>
      </c>
      <c r="F26" s="7">
        <v>1325081</v>
      </c>
      <c r="G26" s="8">
        <f t="shared" si="0"/>
        <v>2.3862905493541675E-4</v>
      </c>
    </row>
    <row r="27" spans="1:7" ht="30" x14ac:dyDescent="0.25">
      <c r="A27" s="70" t="s">
        <v>277</v>
      </c>
      <c r="B27" s="70" t="s">
        <v>183</v>
      </c>
      <c r="C27" s="70" t="s">
        <v>184</v>
      </c>
      <c r="D27" s="70" t="s">
        <v>79</v>
      </c>
      <c r="E27" s="39">
        <v>65</v>
      </c>
      <c r="F27" s="7">
        <v>65790.03</v>
      </c>
      <c r="G27" s="8">
        <f t="shared" si="0"/>
        <v>1.1847889059667082E-5</v>
      </c>
    </row>
    <row r="28" spans="1:7" ht="30" x14ac:dyDescent="0.25">
      <c r="A28" s="25" t="s">
        <v>264</v>
      </c>
      <c r="B28" s="25" t="s">
        <v>171</v>
      </c>
      <c r="C28" s="25" t="s">
        <v>172</v>
      </c>
      <c r="D28" s="25" t="s">
        <v>424</v>
      </c>
      <c r="E28" s="39">
        <v>34526</v>
      </c>
      <c r="F28" s="7">
        <v>35493418.520000003</v>
      </c>
      <c r="G28" s="8">
        <f t="shared" si="0"/>
        <v>6.3918816418428908E-3</v>
      </c>
    </row>
    <row r="29" spans="1:7" x14ac:dyDescent="0.25">
      <c r="A29" s="25" t="s">
        <v>27</v>
      </c>
      <c r="B29" s="25" t="s">
        <v>117</v>
      </c>
      <c r="C29" s="25" t="s">
        <v>118</v>
      </c>
      <c r="D29" s="25" t="s">
        <v>86</v>
      </c>
      <c r="E29" s="39">
        <v>17000</v>
      </c>
      <c r="F29" s="7">
        <v>14393560</v>
      </c>
      <c r="G29" s="8">
        <f t="shared" si="0"/>
        <v>2.5920842725510496E-3</v>
      </c>
    </row>
    <row r="30" spans="1:7" ht="30" x14ac:dyDescent="0.25">
      <c r="A30" s="25" t="s">
        <v>719</v>
      </c>
      <c r="B30" s="25" t="s">
        <v>149</v>
      </c>
      <c r="C30" s="9" t="s">
        <v>150</v>
      </c>
      <c r="D30" s="25" t="s">
        <v>718</v>
      </c>
      <c r="E30" s="39">
        <v>950</v>
      </c>
      <c r="F30" s="7">
        <v>990166</v>
      </c>
      <c r="G30" s="8">
        <f t="shared" si="0"/>
        <v>1.7831542132834284E-4</v>
      </c>
    </row>
    <row r="31" spans="1:7" ht="30" x14ac:dyDescent="0.25">
      <c r="A31" s="81" t="s">
        <v>579</v>
      </c>
      <c r="B31" s="81" t="s">
        <v>143</v>
      </c>
      <c r="C31" s="81" t="s">
        <v>144</v>
      </c>
      <c r="D31" s="81" t="s">
        <v>578</v>
      </c>
      <c r="E31" s="39">
        <v>20000</v>
      </c>
      <c r="F31" s="7">
        <v>20111400</v>
      </c>
      <c r="G31" s="8">
        <f t="shared" si="0"/>
        <v>3.6217894418742254E-3</v>
      </c>
    </row>
    <row r="32" spans="1:7" ht="30" x14ac:dyDescent="0.25">
      <c r="A32" s="25" t="s">
        <v>266</v>
      </c>
      <c r="B32" s="25" t="s">
        <v>171</v>
      </c>
      <c r="C32" s="25" t="s">
        <v>172</v>
      </c>
      <c r="D32" s="25" t="s">
        <v>59</v>
      </c>
      <c r="E32" s="39">
        <v>63997</v>
      </c>
      <c r="F32" s="7">
        <v>65391494.630000003</v>
      </c>
      <c r="G32" s="8">
        <f t="shared" si="0"/>
        <v>1.1776118263239214E-2</v>
      </c>
    </row>
    <row r="33" spans="1:7" x14ac:dyDescent="0.25">
      <c r="A33" s="73" t="s">
        <v>285</v>
      </c>
      <c r="B33" s="73" t="s">
        <v>187</v>
      </c>
      <c r="C33" s="73" t="s">
        <v>188</v>
      </c>
      <c r="D33" s="73" t="s">
        <v>415</v>
      </c>
      <c r="E33" s="39">
        <v>13996</v>
      </c>
      <c r="F33" s="7">
        <v>14346739.76</v>
      </c>
      <c r="G33" s="8">
        <f t="shared" si="0"/>
        <v>2.5836525845085454E-3</v>
      </c>
    </row>
    <row r="34" spans="1:7" x14ac:dyDescent="0.25">
      <c r="A34" s="46" t="s">
        <v>598</v>
      </c>
      <c r="B34" s="46" t="s">
        <v>117</v>
      </c>
      <c r="C34" s="70" t="s">
        <v>118</v>
      </c>
      <c r="D34" s="46" t="s">
        <v>597</v>
      </c>
      <c r="E34" s="39">
        <v>10000</v>
      </c>
      <c r="F34" s="7">
        <v>10022500</v>
      </c>
      <c r="G34" s="8">
        <f t="shared" si="0"/>
        <v>1.8049158527593517E-3</v>
      </c>
    </row>
    <row r="35" spans="1:7" ht="30" x14ac:dyDescent="0.25">
      <c r="A35" s="25" t="s">
        <v>279</v>
      </c>
      <c r="B35" s="25" t="s">
        <v>183</v>
      </c>
      <c r="C35" s="70" t="s">
        <v>184</v>
      </c>
      <c r="D35" s="70" t="s">
        <v>80</v>
      </c>
      <c r="E35" s="39">
        <v>121595</v>
      </c>
      <c r="F35" s="7">
        <v>123919896.40000001</v>
      </c>
      <c r="G35" s="8">
        <f t="shared" si="0"/>
        <v>2.2316286902934052E-2</v>
      </c>
    </row>
    <row r="36" spans="1:7" x14ac:dyDescent="0.25">
      <c r="A36" s="25" t="s">
        <v>234</v>
      </c>
      <c r="B36" s="25" t="s">
        <v>127</v>
      </c>
      <c r="C36" s="25" t="s">
        <v>128</v>
      </c>
      <c r="D36" s="25" t="s">
        <v>413</v>
      </c>
      <c r="E36" s="39">
        <v>4731</v>
      </c>
      <c r="F36" s="7">
        <v>4832006.8499999996</v>
      </c>
      <c r="G36" s="8">
        <f t="shared" si="0"/>
        <v>8.7017867440327041E-4</v>
      </c>
    </row>
    <row r="37" spans="1:7" x14ac:dyDescent="0.25">
      <c r="A37" s="25" t="s">
        <v>262</v>
      </c>
      <c r="B37" s="25" t="s">
        <v>167</v>
      </c>
      <c r="C37" s="25" t="s">
        <v>168</v>
      </c>
      <c r="D37" s="25" t="s">
        <v>44</v>
      </c>
      <c r="E37" s="39">
        <v>8850</v>
      </c>
      <c r="F37" s="7">
        <v>8876461.5</v>
      </c>
      <c r="G37" s="8">
        <f t="shared" ref="G37:G68" si="1">F37/$F$269</f>
        <v>1.5985299154660068E-3</v>
      </c>
    </row>
    <row r="38" spans="1:7" ht="30" x14ac:dyDescent="0.25">
      <c r="A38" s="25" t="s">
        <v>245</v>
      </c>
      <c r="B38" s="25" t="s">
        <v>143</v>
      </c>
      <c r="C38" s="94" t="s">
        <v>144</v>
      </c>
      <c r="D38" s="25" t="s">
        <v>72</v>
      </c>
      <c r="E38" s="39">
        <v>17452</v>
      </c>
      <c r="F38" s="7">
        <v>17778651.350000001</v>
      </c>
      <c r="G38" s="8">
        <f t="shared" si="1"/>
        <v>3.201693156627234E-3</v>
      </c>
    </row>
    <row r="39" spans="1:7" x14ac:dyDescent="0.25">
      <c r="A39" s="70" t="s">
        <v>617</v>
      </c>
      <c r="B39" s="70" t="s">
        <v>610</v>
      </c>
      <c r="C39" s="9" t="s">
        <v>609</v>
      </c>
      <c r="D39" s="70" t="s">
        <v>616</v>
      </c>
      <c r="E39" s="39">
        <v>3600</v>
      </c>
      <c r="F39" s="7">
        <v>3644964</v>
      </c>
      <c r="G39" s="8">
        <f t="shared" si="1"/>
        <v>6.5640841170737211E-4</v>
      </c>
    </row>
    <row r="40" spans="1:7" ht="30" x14ac:dyDescent="0.25">
      <c r="A40" s="93" t="s">
        <v>293</v>
      </c>
      <c r="B40" s="93" t="s">
        <v>202</v>
      </c>
      <c r="C40" s="93" t="s">
        <v>203</v>
      </c>
      <c r="D40" s="93" t="s">
        <v>426</v>
      </c>
      <c r="E40" s="39">
        <v>47504</v>
      </c>
      <c r="F40" s="7">
        <v>48064547.200000003</v>
      </c>
      <c r="G40" s="8">
        <f t="shared" si="1"/>
        <v>8.6557708353185436E-3</v>
      </c>
    </row>
    <row r="41" spans="1:7" ht="30" x14ac:dyDescent="0.25">
      <c r="A41" s="25" t="s">
        <v>280</v>
      </c>
      <c r="B41" s="25" t="s">
        <v>183</v>
      </c>
      <c r="C41" s="84" t="s">
        <v>184</v>
      </c>
      <c r="D41" s="25" t="s">
        <v>81</v>
      </c>
      <c r="E41" s="39">
        <v>8520</v>
      </c>
      <c r="F41" s="7">
        <v>8688696</v>
      </c>
      <c r="G41" s="8">
        <f t="shared" si="1"/>
        <v>1.5647159042361453E-3</v>
      </c>
    </row>
    <row r="42" spans="1:7" ht="30" x14ac:dyDescent="0.25">
      <c r="A42" s="25" t="s">
        <v>246</v>
      </c>
      <c r="B42" s="25" t="s">
        <v>143</v>
      </c>
      <c r="C42" s="94" t="s">
        <v>144</v>
      </c>
      <c r="D42" s="25" t="s">
        <v>425</v>
      </c>
      <c r="E42" s="39">
        <v>57683</v>
      </c>
      <c r="F42" s="7">
        <v>56615864.5</v>
      </c>
      <c r="G42" s="8">
        <f t="shared" si="1"/>
        <v>1.0195746705285648E-2</v>
      </c>
    </row>
    <row r="43" spans="1:7" x14ac:dyDescent="0.25">
      <c r="A43" s="25" t="s">
        <v>704</v>
      </c>
      <c r="B43" s="25" t="s">
        <v>610</v>
      </c>
      <c r="C43" s="9" t="s">
        <v>609</v>
      </c>
      <c r="D43" s="25" t="s">
        <v>703</v>
      </c>
      <c r="E43" s="39">
        <v>202</v>
      </c>
      <c r="F43" s="7">
        <v>203409.96</v>
      </c>
      <c r="G43" s="8">
        <f t="shared" si="1"/>
        <v>3.6631365568784793E-5</v>
      </c>
    </row>
    <row r="44" spans="1:7" x14ac:dyDescent="0.25">
      <c r="A44" s="25" t="s">
        <v>534</v>
      </c>
      <c r="B44" s="25" t="s">
        <v>117</v>
      </c>
      <c r="C44" s="25" t="s">
        <v>118</v>
      </c>
      <c r="D44" s="25" t="s">
        <v>528</v>
      </c>
      <c r="E44" s="39">
        <v>102265</v>
      </c>
      <c r="F44" s="7">
        <v>104055660.15000001</v>
      </c>
      <c r="G44" s="8">
        <f t="shared" si="1"/>
        <v>1.8739008288757748E-2</v>
      </c>
    </row>
    <row r="45" spans="1:7" x14ac:dyDescent="0.25">
      <c r="A45" s="25" t="s">
        <v>461</v>
      </c>
      <c r="B45" s="25" t="s">
        <v>117</v>
      </c>
      <c r="C45" s="25" t="s">
        <v>118</v>
      </c>
      <c r="D45" s="25" t="s">
        <v>458</v>
      </c>
      <c r="E45" s="39">
        <v>5000</v>
      </c>
      <c r="F45" s="7">
        <v>4334450</v>
      </c>
      <c r="G45" s="8">
        <f t="shared" si="1"/>
        <v>7.8057545702097991E-4</v>
      </c>
    </row>
    <row r="46" spans="1:7" x14ac:dyDescent="0.25">
      <c r="A46" s="66" t="s">
        <v>28</v>
      </c>
      <c r="B46" s="66" t="s">
        <v>117</v>
      </c>
      <c r="C46" s="66" t="s">
        <v>118</v>
      </c>
      <c r="D46" s="66" t="s">
        <v>87</v>
      </c>
      <c r="E46" s="39">
        <v>29000</v>
      </c>
      <c r="F46" s="7">
        <v>22955530</v>
      </c>
      <c r="G46" s="8">
        <f t="shared" si="1"/>
        <v>4.1339785488144556E-3</v>
      </c>
    </row>
    <row r="47" spans="1:7" ht="30" x14ac:dyDescent="0.25">
      <c r="A47" s="67" t="s">
        <v>253</v>
      </c>
      <c r="B47" s="67" t="s">
        <v>149</v>
      </c>
      <c r="C47" s="67" t="s">
        <v>150</v>
      </c>
      <c r="D47" s="67" t="s">
        <v>55</v>
      </c>
      <c r="E47" s="39">
        <v>5000</v>
      </c>
      <c r="F47" s="7">
        <v>5003797.55</v>
      </c>
      <c r="G47" s="8">
        <f t="shared" si="1"/>
        <v>9.0111584155583974E-4</v>
      </c>
    </row>
    <row r="48" spans="1:7" ht="30" x14ac:dyDescent="0.25">
      <c r="A48" s="66" t="s">
        <v>281</v>
      </c>
      <c r="B48" s="66" t="s">
        <v>183</v>
      </c>
      <c r="C48" s="94" t="s">
        <v>184</v>
      </c>
      <c r="D48" s="66" t="s">
        <v>82</v>
      </c>
      <c r="E48" s="39">
        <v>15070</v>
      </c>
      <c r="F48" s="7">
        <v>15413596</v>
      </c>
      <c r="G48" s="8">
        <f t="shared" si="1"/>
        <v>2.7757788743754683E-3</v>
      </c>
    </row>
    <row r="49" spans="1:7" ht="30" x14ac:dyDescent="0.25">
      <c r="A49" s="25" t="s">
        <v>543</v>
      </c>
      <c r="B49" s="25" t="s">
        <v>177</v>
      </c>
      <c r="C49" s="9" t="s">
        <v>178</v>
      </c>
      <c r="D49" s="25" t="s">
        <v>410</v>
      </c>
      <c r="E49" s="39">
        <v>1943</v>
      </c>
      <c r="F49" s="7">
        <v>1948226.67</v>
      </c>
      <c r="G49" s="8">
        <f t="shared" si="1"/>
        <v>3.508491096484472E-4</v>
      </c>
    </row>
    <row r="50" spans="1:7" x14ac:dyDescent="0.25">
      <c r="A50" s="66" t="s">
        <v>273</v>
      </c>
      <c r="B50" s="66" t="s">
        <v>173</v>
      </c>
      <c r="C50" s="84" t="s">
        <v>174</v>
      </c>
      <c r="D50" s="66" t="s">
        <v>56</v>
      </c>
      <c r="E50" s="39">
        <v>20000</v>
      </c>
      <c r="F50" s="7">
        <v>20396200</v>
      </c>
      <c r="G50" s="8">
        <f t="shared" si="1"/>
        <v>3.6730780460015253E-3</v>
      </c>
    </row>
    <row r="51" spans="1:7" x14ac:dyDescent="0.25">
      <c r="A51" s="84" t="s">
        <v>287</v>
      </c>
      <c r="B51" s="84" t="s">
        <v>187</v>
      </c>
      <c r="C51" s="84" t="s">
        <v>188</v>
      </c>
      <c r="D51" s="84" t="s">
        <v>97</v>
      </c>
      <c r="E51" s="39">
        <v>50000</v>
      </c>
      <c r="F51" s="7">
        <v>50878790</v>
      </c>
      <c r="G51" s="8">
        <f t="shared" si="1"/>
        <v>9.1625776642767741E-3</v>
      </c>
    </row>
    <row r="52" spans="1:7" x14ac:dyDescent="0.25">
      <c r="A52" s="84" t="s">
        <v>39</v>
      </c>
      <c r="B52" s="84" t="s">
        <v>117</v>
      </c>
      <c r="C52" s="84" t="s">
        <v>118</v>
      </c>
      <c r="D52" s="84" t="s">
        <v>67</v>
      </c>
      <c r="E52" s="39">
        <v>112363</v>
      </c>
      <c r="F52" s="7">
        <v>156632167.44999999</v>
      </c>
      <c r="G52" s="8">
        <f t="shared" si="1"/>
        <v>2.8207321734353932E-2</v>
      </c>
    </row>
    <row r="53" spans="1:7" ht="30" x14ac:dyDescent="0.25">
      <c r="A53" s="67" t="s">
        <v>247</v>
      </c>
      <c r="B53" s="67" t="s">
        <v>143</v>
      </c>
      <c r="C53" s="67" t="s">
        <v>144</v>
      </c>
      <c r="D53" s="67" t="s">
        <v>73</v>
      </c>
      <c r="E53" s="39">
        <v>60000</v>
      </c>
      <c r="F53" s="7">
        <v>61522800</v>
      </c>
      <c r="G53" s="8">
        <f t="shared" si="1"/>
        <v>1.1079419009842158E-2</v>
      </c>
    </row>
    <row r="54" spans="1:7" ht="30" x14ac:dyDescent="0.25">
      <c r="A54" s="25" t="s">
        <v>249</v>
      </c>
      <c r="B54" s="25" t="s">
        <v>143</v>
      </c>
      <c r="C54" s="94" t="s">
        <v>144</v>
      </c>
      <c r="D54" s="25" t="s">
        <v>74</v>
      </c>
      <c r="E54" s="39">
        <v>28470</v>
      </c>
      <c r="F54" s="7">
        <v>28176759</v>
      </c>
      <c r="G54" s="8">
        <f t="shared" si="1"/>
        <v>5.0742508354681701E-3</v>
      </c>
    </row>
    <row r="55" spans="1:7" x14ac:dyDescent="0.25">
      <c r="A55" s="72" t="s">
        <v>437</v>
      </c>
      <c r="B55" s="72" t="s">
        <v>214</v>
      </c>
      <c r="C55" s="9" t="s">
        <v>215</v>
      </c>
      <c r="D55" s="72" t="s">
        <v>431</v>
      </c>
      <c r="E55" s="39">
        <v>47</v>
      </c>
      <c r="F55" s="7">
        <v>45962.71</v>
      </c>
      <c r="G55" s="8">
        <f t="shared" si="1"/>
        <v>8.2772585597187105E-6</v>
      </c>
    </row>
    <row r="56" spans="1:7" ht="30" x14ac:dyDescent="0.25">
      <c r="A56" s="73" t="s">
        <v>292</v>
      </c>
      <c r="B56" s="73" t="s">
        <v>202</v>
      </c>
      <c r="C56" s="73" t="s">
        <v>203</v>
      </c>
      <c r="D56" s="73" t="s">
        <v>105</v>
      </c>
      <c r="E56" s="39">
        <v>5246</v>
      </c>
      <c r="F56" s="7">
        <v>5262892.12</v>
      </c>
      <c r="G56" s="8">
        <f t="shared" si="1"/>
        <v>9.4777524756799918E-4</v>
      </c>
    </row>
    <row r="57" spans="1:7" ht="30" x14ac:dyDescent="0.25">
      <c r="A57" s="25" t="s">
        <v>241</v>
      </c>
      <c r="B57" s="25" t="s">
        <v>135</v>
      </c>
      <c r="C57" s="25" t="s">
        <v>136</v>
      </c>
      <c r="D57" s="25" t="s">
        <v>417</v>
      </c>
      <c r="E57" s="39">
        <v>11630</v>
      </c>
      <c r="F57" s="7">
        <v>11920894.68</v>
      </c>
      <c r="G57" s="8">
        <f t="shared" si="1"/>
        <v>2.1467908991775124E-3</v>
      </c>
    </row>
    <row r="58" spans="1:7" x14ac:dyDescent="0.25">
      <c r="A58" s="25" t="s">
        <v>29</v>
      </c>
      <c r="B58" s="25" t="s">
        <v>117</v>
      </c>
      <c r="C58" s="94" t="s">
        <v>118</v>
      </c>
      <c r="D58" s="25" t="s">
        <v>88</v>
      </c>
      <c r="E58" s="39">
        <v>110473</v>
      </c>
      <c r="F58" s="7">
        <v>108705432</v>
      </c>
      <c r="G58" s="8">
        <f t="shared" si="1"/>
        <v>1.9576368919716008E-2</v>
      </c>
    </row>
    <row r="59" spans="1:7" ht="30" x14ac:dyDescent="0.25">
      <c r="A59" s="25" t="s">
        <v>661</v>
      </c>
      <c r="B59" s="25" t="s">
        <v>177</v>
      </c>
      <c r="C59" s="9" t="s">
        <v>178</v>
      </c>
      <c r="D59" s="25" t="s">
        <v>660</v>
      </c>
      <c r="E59" s="39">
        <v>630</v>
      </c>
      <c r="F59" s="7">
        <v>631656.9</v>
      </c>
      <c r="G59" s="8">
        <f t="shared" si="1"/>
        <v>1.1375281140581976E-4</v>
      </c>
    </row>
    <row r="60" spans="1:7" ht="30" x14ac:dyDescent="0.25">
      <c r="A60" s="25" t="s">
        <v>270</v>
      </c>
      <c r="B60" s="25" t="s">
        <v>171</v>
      </c>
      <c r="C60" s="25" t="s">
        <v>172</v>
      </c>
      <c r="D60" s="25" t="s">
        <v>60</v>
      </c>
      <c r="E60" s="39">
        <v>9426</v>
      </c>
      <c r="F60" s="7">
        <v>9044341.2599999998</v>
      </c>
      <c r="G60" s="8">
        <f t="shared" si="1"/>
        <v>1.6287627755489638E-3</v>
      </c>
    </row>
    <row r="61" spans="1:7" x14ac:dyDescent="0.25">
      <c r="A61" s="25" t="s">
        <v>232</v>
      </c>
      <c r="B61" s="25" t="s">
        <v>123</v>
      </c>
      <c r="C61" s="81">
        <v>1027700262270</v>
      </c>
      <c r="D61" s="25" t="s">
        <v>430</v>
      </c>
      <c r="E61" s="39">
        <v>2500</v>
      </c>
      <c r="F61" s="7">
        <v>2564756.48</v>
      </c>
      <c r="G61" s="8">
        <f t="shared" si="1"/>
        <v>4.6187773801140163E-4</v>
      </c>
    </row>
    <row r="62" spans="1:7" x14ac:dyDescent="0.25">
      <c r="A62" s="25" t="s">
        <v>30</v>
      </c>
      <c r="B62" s="25" t="s">
        <v>117</v>
      </c>
      <c r="C62" s="73" t="s">
        <v>118</v>
      </c>
      <c r="D62" s="25" t="s">
        <v>89</v>
      </c>
      <c r="E62" s="39">
        <v>84000</v>
      </c>
      <c r="F62" s="7">
        <v>83265840</v>
      </c>
      <c r="G62" s="8">
        <f t="shared" si="1"/>
        <v>1.4995044610558617E-2</v>
      </c>
    </row>
    <row r="63" spans="1:7" x14ac:dyDescent="0.25">
      <c r="A63" s="25" t="s">
        <v>289</v>
      </c>
      <c r="B63" s="25" t="s">
        <v>193</v>
      </c>
      <c r="C63" s="25" t="s">
        <v>194</v>
      </c>
      <c r="D63" s="25" t="s">
        <v>420</v>
      </c>
      <c r="E63" s="39">
        <v>26783</v>
      </c>
      <c r="F63" s="7">
        <v>27478286.68</v>
      </c>
      <c r="G63" s="8">
        <f t="shared" si="1"/>
        <v>4.9484654762183217E-3</v>
      </c>
    </row>
    <row r="64" spans="1:7" x14ac:dyDescent="0.25">
      <c r="A64" s="25" t="s">
        <v>257</v>
      </c>
      <c r="B64" s="25" t="s">
        <v>159</v>
      </c>
      <c r="C64" s="72" t="s">
        <v>160</v>
      </c>
      <c r="D64" s="25" t="s">
        <v>428</v>
      </c>
      <c r="E64" s="39">
        <v>49775</v>
      </c>
      <c r="F64" s="7">
        <v>49581375.25</v>
      </c>
      <c r="G64" s="8">
        <f t="shared" si="1"/>
        <v>8.9289309244534962E-3</v>
      </c>
    </row>
    <row r="65" spans="1:7" x14ac:dyDescent="0.25">
      <c r="A65" s="55" t="s">
        <v>31</v>
      </c>
      <c r="B65" s="55" t="s">
        <v>117</v>
      </c>
      <c r="C65" s="81" t="s">
        <v>118</v>
      </c>
      <c r="D65" s="55" t="s">
        <v>90</v>
      </c>
      <c r="E65" s="39">
        <v>26000</v>
      </c>
      <c r="F65" s="7">
        <v>23181600</v>
      </c>
      <c r="G65" s="8">
        <f t="shared" si="1"/>
        <v>4.1746906792044089E-3</v>
      </c>
    </row>
    <row r="66" spans="1:7" ht="30" x14ac:dyDescent="0.25">
      <c r="A66" s="25" t="s">
        <v>288</v>
      </c>
      <c r="B66" s="25" t="s">
        <v>189</v>
      </c>
      <c r="C66" s="63" t="s">
        <v>190</v>
      </c>
      <c r="D66" s="25" t="s">
        <v>99</v>
      </c>
      <c r="E66" s="39">
        <v>49</v>
      </c>
      <c r="F66" s="7">
        <v>50284.29</v>
      </c>
      <c r="G66" s="8">
        <f t="shared" si="1"/>
        <v>9.0555163048888542E-6</v>
      </c>
    </row>
    <row r="67" spans="1:7" x14ac:dyDescent="0.25">
      <c r="A67" s="25" t="s">
        <v>291</v>
      </c>
      <c r="B67" s="25" t="s">
        <v>195</v>
      </c>
      <c r="C67" s="69" t="s">
        <v>196</v>
      </c>
      <c r="D67" s="25" t="s">
        <v>101</v>
      </c>
      <c r="E67" s="39">
        <v>80000</v>
      </c>
      <c r="F67" s="7">
        <v>80769600</v>
      </c>
      <c r="G67" s="8">
        <f t="shared" si="1"/>
        <v>1.4545505758147342E-2</v>
      </c>
    </row>
    <row r="68" spans="1:7" x14ac:dyDescent="0.25">
      <c r="A68" s="25" t="s">
        <v>33</v>
      </c>
      <c r="B68" s="25" t="s">
        <v>117</v>
      </c>
      <c r="C68" s="94" t="s">
        <v>118</v>
      </c>
      <c r="D68" s="25" t="s">
        <v>92</v>
      </c>
      <c r="E68" s="39">
        <v>24000</v>
      </c>
      <c r="F68" s="7">
        <v>18978960</v>
      </c>
      <c r="G68" s="8">
        <f t="shared" si="1"/>
        <v>3.4178524093674855E-3</v>
      </c>
    </row>
    <row r="69" spans="1:7" x14ac:dyDescent="0.25">
      <c r="A69" s="25" t="s">
        <v>32</v>
      </c>
      <c r="B69" s="25" t="s">
        <v>117</v>
      </c>
      <c r="C69" s="9" t="s">
        <v>118</v>
      </c>
      <c r="D69" s="25" t="s">
        <v>91</v>
      </c>
      <c r="E69" s="39">
        <v>119269</v>
      </c>
      <c r="F69" s="7">
        <v>116090481.15000001</v>
      </c>
      <c r="G69" s="8">
        <f t="shared" ref="G69:G100" si="2">F69/$F$269</f>
        <v>2.0906315767732171E-2</v>
      </c>
    </row>
    <row r="70" spans="1:7" ht="30" x14ac:dyDescent="0.25">
      <c r="A70" s="25" t="s">
        <v>275</v>
      </c>
      <c r="B70" s="25" t="s">
        <v>177</v>
      </c>
      <c r="C70" s="9" t="s">
        <v>178</v>
      </c>
      <c r="D70" s="25" t="s">
        <v>65</v>
      </c>
      <c r="E70" s="39">
        <v>35060</v>
      </c>
      <c r="F70" s="7">
        <v>34678897.799999997</v>
      </c>
      <c r="G70" s="8">
        <f t="shared" si="2"/>
        <v>6.2451975450677375E-3</v>
      </c>
    </row>
    <row r="71" spans="1:7" ht="30" x14ac:dyDescent="0.25">
      <c r="A71" s="67" t="s">
        <v>295</v>
      </c>
      <c r="B71" s="67" t="s">
        <v>406</v>
      </c>
      <c r="C71" s="9" t="s">
        <v>209</v>
      </c>
      <c r="D71" s="67" t="s">
        <v>45</v>
      </c>
      <c r="E71" s="39">
        <v>23250</v>
      </c>
      <c r="F71" s="7">
        <v>22984717.5</v>
      </c>
      <c r="G71" s="8">
        <f t="shared" si="2"/>
        <v>4.139234820348745E-3</v>
      </c>
    </row>
    <row r="72" spans="1:7" ht="30" x14ac:dyDescent="0.25">
      <c r="A72" s="62" t="s">
        <v>256</v>
      </c>
      <c r="B72" s="62" t="s">
        <v>155</v>
      </c>
      <c r="C72" s="9" t="s">
        <v>156</v>
      </c>
      <c r="D72" s="62" t="s">
        <v>418</v>
      </c>
      <c r="E72" s="39">
        <v>12197</v>
      </c>
      <c r="F72" s="7">
        <v>12045757.199999999</v>
      </c>
      <c r="G72" s="8">
        <f t="shared" si="2"/>
        <v>2.1692769397625442E-3</v>
      </c>
    </row>
    <row r="73" spans="1:7" ht="30" x14ac:dyDescent="0.25">
      <c r="A73" s="25" t="s">
        <v>259</v>
      </c>
      <c r="B73" s="25" t="s">
        <v>163</v>
      </c>
      <c r="C73" s="9" t="s">
        <v>164</v>
      </c>
      <c r="D73" s="25" t="s">
        <v>427</v>
      </c>
      <c r="E73" s="39">
        <v>48000</v>
      </c>
      <c r="F73" s="7">
        <v>50139597.600000001</v>
      </c>
      <c r="G73" s="8">
        <f t="shared" si="2"/>
        <v>9.0294591727827136E-3</v>
      </c>
    </row>
    <row r="74" spans="1:7" ht="30" x14ac:dyDescent="0.25">
      <c r="A74" s="25" t="s">
        <v>583</v>
      </c>
      <c r="B74" s="25" t="s">
        <v>125</v>
      </c>
      <c r="C74" s="9" t="s">
        <v>126</v>
      </c>
      <c r="D74" s="25" t="s">
        <v>584</v>
      </c>
      <c r="E74" s="39">
        <v>254</v>
      </c>
      <c r="F74" s="7">
        <v>257937</v>
      </c>
      <c r="G74" s="8">
        <f t="shared" si="2"/>
        <v>4.645094340864943E-5</v>
      </c>
    </row>
    <row r="75" spans="1:7" x14ac:dyDescent="0.25">
      <c r="A75" s="25" t="s">
        <v>235</v>
      </c>
      <c r="B75" s="25" t="s">
        <v>127</v>
      </c>
      <c r="C75" s="9" t="s">
        <v>128</v>
      </c>
      <c r="D75" s="25" t="s">
        <v>412</v>
      </c>
      <c r="E75" s="39">
        <v>4000</v>
      </c>
      <c r="F75" s="7">
        <v>4095961.36</v>
      </c>
      <c r="G75" s="8">
        <f t="shared" si="2"/>
        <v>7.376268985735848E-4</v>
      </c>
    </row>
    <row r="76" spans="1:7" ht="30" x14ac:dyDescent="0.25">
      <c r="A76" s="25" t="s">
        <v>263</v>
      </c>
      <c r="B76" s="25" t="s">
        <v>169</v>
      </c>
      <c r="C76" s="9" t="s">
        <v>170</v>
      </c>
      <c r="D76" s="25" t="s">
        <v>423</v>
      </c>
      <c r="E76" s="39">
        <v>25264</v>
      </c>
      <c r="F76" s="7">
        <v>25406994.239999998</v>
      </c>
      <c r="G76" s="8">
        <f t="shared" si="2"/>
        <v>4.5754538962076863E-3</v>
      </c>
    </row>
    <row r="77" spans="1:7" x14ac:dyDescent="0.25">
      <c r="A77" s="25" t="s">
        <v>555</v>
      </c>
      <c r="B77" s="25" t="s">
        <v>175</v>
      </c>
      <c r="C77" s="9" t="s">
        <v>176</v>
      </c>
      <c r="D77" s="25" t="s">
        <v>558</v>
      </c>
      <c r="E77" s="50">
        <v>1424</v>
      </c>
      <c r="F77" s="7">
        <v>1131481.92</v>
      </c>
      <c r="G77" s="8">
        <f t="shared" si="2"/>
        <v>2.037644953373498E-4</v>
      </c>
    </row>
    <row r="78" spans="1:7" x14ac:dyDescent="0.25">
      <c r="A78" s="69" t="s">
        <v>435</v>
      </c>
      <c r="B78" s="69" t="s">
        <v>185</v>
      </c>
      <c r="C78" s="9" t="s">
        <v>186</v>
      </c>
      <c r="D78" s="69" t="s">
        <v>432</v>
      </c>
      <c r="E78" s="39">
        <v>69802</v>
      </c>
      <c r="F78" s="7">
        <v>70095866.420000002</v>
      </c>
      <c r="G78" s="8">
        <f t="shared" si="2"/>
        <v>1.2623311600335236E-2</v>
      </c>
    </row>
    <row r="79" spans="1:7" ht="30" x14ac:dyDescent="0.25">
      <c r="A79" s="25" t="s">
        <v>701</v>
      </c>
      <c r="B79" s="25" t="s">
        <v>702</v>
      </c>
      <c r="C79" s="9" t="s">
        <v>138</v>
      </c>
      <c r="D79" s="94" t="s">
        <v>700</v>
      </c>
      <c r="E79" s="39">
        <v>14500</v>
      </c>
      <c r="F79" s="7">
        <v>14248340.76</v>
      </c>
      <c r="G79" s="8">
        <f t="shared" si="2"/>
        <v>2.5659322637307286E-3</v>
      </c>
    </row>
    <row r="80" spans="1:7" ht="30" x14ac:dyDescent="0.25">
      <c r="A80" s="25" t="s">
        <v>663</v>
      </c>
      <c r="B80" s="25" t="s">
        <v>183</v>
      </c>
      <c r="C80" s="94" t="s">
        <v>184</v>
      </c>
      <c r="D80" s="33" t="s">
        <v>662</v>
      </c>
      <c r="E80" s="39">
        <v>1228</v>
      </c>
      <c r="F80" s="7">
        <v>1206927.52</v>
      </c>
      <c r="G80" s="8">
        <f t="shared" si="2"/>
        <v>2.1735122115036464E-4</v>
      </c>
    </row>
    <row r="81" spans="1:7" x14ac:dyDescent="0.25">
      <c r="A81" s="25" t="s">
        <v>554</v>
      </c>
      <c r="B81" s="25" t="s">
        <v>175</v>
      </c>
      <c r="C81" s="9" t="s">
        <v>176</v>
      </c>
      <c r="D81" s="25" t="s">
        <v>557</v>
      </c>
      <c r="E81" s="50">
        <v>15054</v>
      </c>
      <c r="F81" s="7">
        <v>11871283.32</v>
      </c>
      <c r="G81" s="8">
        <f t="shared" si="2"/>
        <v>2.1378565684076496E-3</v>
      </c>
    </row>
    <row r="82" spans="1:7" ht="30" x14ac:dyDescent="0.25">
      <c r="A82" s="25" t="s">
        <v>296</v>
      </c>
      <c r="B82" s="25" t="s">
        <v>406</v>
      </c>
      <c r="C82" s="9" t="s">
        <v>209</v>
      </c>
      <c r="D82" s="25" t="s">
        <v>429</v>
      </c>
      <c r="E82" s="39">
        <v>55000</v>
      </c>
      <c r="F82" s="7">
        <v>54552300</v>
      </c>
      <c r="G82" s="8">
        <f t="shared" si="2"/>
        <v>9.8241268220986763E-3</v>
      </c>
    </row>
    <row r="83" spans="1:7" x14ac:dyDescent="0.25">
      <c r="A83" s="81" t="s">
        <v>272</v>
      </c>
      <c r="B83" s="81" t="s">
        <v>173</v>
      </c>
      <c r="C83" s="9" t="s">
        <v>174</v>
      </c>
      <c r="D83" s="81" t="s">
        <v>57</v>
      </c>
      <c r="E83" s="39">
        <v>2000</v>
      </c>
      <c r="F83" s="7">
        <v>1982360</v>
      </c>
      <c r="G83" s="8">
        <f t="shared" si="2"/>
        <v>3.5699605785742365E-4</v>
      </c>
    </row>
    <row r="84" spans="1:7" ht="30" x14ac:dyDescent="0.25">
      <c r="A84" s="25" t="s">
        <v>240</v>
      </c>
      <c r="B84" s="25" t="s">
        <v>133</v>
      </c>
      <c r="C84" s="9" t="s">
        <v>134</v>
      </c>
      <c r="D84" s="25" t="s">
        <v>85</v>
      </c>
      <c r="E84" s="39">
        <v>15609</v>
      </c>
      <c r="F84" s="7">
        <v>15773518.859999999</v>
      </c>
      <c r="G84" s="8">
        <f t="shared" si="2"/>
        <v>2.8405960832339852E-3</v>
      </c>
    </row>
    <row r="85" spans="1:7" x14ac:dyDescent="0.25">
      <c r="A85" s="25" t="s">
        <v>359</v>
      </c>
      <c r="B85" s="25" t="s">
        <v>220</v>
      </c>
      <c r="C85" s="9" t="s">
        <v>221</v>
      </c>
      <c r="D85" s="25" t="s">
        <v>52</v>
      </c>
      <c r="E85" s="39">
        <v>13459</v>
      </c>
      <c r="F85" s="7">
        <v>12583357.460000001</v>
      </c>
      <c r="G85" s="8">
        <f t="shared" si="2"/>
        <v>2.2660914303309207E-3</v>
      </c>
    </row>
    <row r="86" spans="1:7" x14ac:dyDescent="0.25">
      <c r="A86" s="25" t="s">
        <v>34</v>
      </c>
      <c r="B86" s="25" t="s">
        <v>117</v>
      </c>
      <c r="C86" s="9" t="s">
        <v>118</v>
      </c>
      <c r="D86" s="25" t="s">
        <v>93</v>
      </c>
      <c r="E86" s="39">
        <v>63000</v>
      </c>
      <c r="F86" s="7">
        <v>56044800</v>
      </c>
      <c r="G86" s="8">
        <f t="shared" si="2"/>
        <v>1.009290576051158E-2</v>
      </c>
    </row>
    <row r="87" spans="1:7" ht="30" x14ac:dyDescent="0.25">
      <c r="A87" s="25" t="s">
        <v>242</v>
      </c>
      <c r="B87" s="25" t="s">
        <v>139</v>
      </c>
      <c r="C87" s="9" t="s">
        <v>140</v>
      </c>
      <c r="D87" s="25" t="s">
        <v>106</v>
      </c>
      <c r="E87" s="39">
        <v>3850</v>
      </c>
      <c r="F87" s="7">
        <v>2904324.5</v>
      </c>
      <c r="G87" s="8">
        <f t="shared" si="2"/>
        <v>5.230293171970444E-4</v>
      </c>
    </row>
    <row r="88" spans="1:7" x14ac:dyDescent="0.25">
      <c r="A88" s="25" t="s">
        <v>618</v>
      </c>
      <c r="B88" s="25" t="s">
        <v>119</v>
      </c>
      <c r="C88" s="9" t="s">
        <v>120</v>
      </c>
      <c r="D88" s="25" t="s">
        <v>631</v>
      </c>
      <c r="E88" s="39">
        <v>23000</v>
      </c>
      <c r="F88" s="7">
        <v>15890930</v>
      </c>
      <c r="G88" s="8">
        <f t="shared" si="2"/>
        <v>2.8617402316876194E-3</v>
      </c>
    </row>
    <row r="89" spans="1:7" x14ac:dyDescent="0.25">
      <c r="A89" s="46" t="s">
        <v>469</v>
      </c>
      <c r="B89" s="46" t="s">
        <v>117</v>
      </c>
      <c r="C89" s="9" t="s">
        <v>118</v>
      </c>
      <c r="D89" s="46" t="s">
        <v>466</v>
      </c>
      <c r="E89" s="39">
        <v>94900</v>
      </c>
      <c r="F89" s="7">
        <v>95159077</v>
      </c>
      <c r="G89" s="8">
        <f t="shared" si="2"/>
        <v>1.713685473796436E-2</v>
      </c>
    </row>
    <row r="90" spans="1:7" ht="30" x14ac:dyDescent="0.25">
      <c r="A90" s="25" t="s">
        <v>261</v>
      </c>
      <c r="B90" s="25" t="s">
        <v>165</v>
      </c>
      <c r="C90" s="9" t="s">
        <v>166</v>
      </c>
      <c r="D90" s="25" t="s">
        <v>103</v>
      </c>
      <c r="E90" s="39">
        <v>15698</v>
      </c>
      <c r="F90" s="7">
        <v>15052027.300000001</v>
      </c>
      <c r="G90" s="8">
        <f t="shared" si="2"/>
        <v>2.7106652721313588E-3</v>
      </c>
    </row>
    <row r="91" spans="1:7" x14ac:dyDescent="0.25">
      <c r="A91" s="25" t="s">
        <v>35</v>
      </c>
      <c r="B91" s="25" t="s">
        <v>117</v>
      </c>
      <c r="C91" s="9" t="s">
        <v>118</v>
      </c>
      <c r="D91" s="25" t="s">
        <v>94</v>
      </c>
      <c r="E91" s="39">
        <v>15000</v>
      </c>
      <c r="F91" s="7">
        <v>10801500</v>
      </c>
      <c r="G91" s="8">
        <f t="shared" si="2"/>
        <v>1.9452031512676613E-3</v>
      </c>
    </row>
    <row r="92" spans="1:7" x14ac:dyDescent="0.25">
      <c r="A92" s="25" t="s">
        <v>613</v>
      </c>
      <c r="B92" s="25" t="s">
        <v>117</v>
      </c>
      <c r="C92" s="9" t="s">
        <v>118</v>
      </c>
      <c r="D92" s="25" t="s">
        <v>600</v>
      </c>
      <c r="E92" s="39">
        <v>171453</v>
      </c>
      <c r="F92" s="7">
        <v>173697319.77000001</v>
      </c>
      <c r="G92" s="8">
        <f t="shared" si="2"/>
        <v>3.1280523425760376E-2</v>
      </c>
    </row>
    <row r="93" spans="1:7" x14ac:dyDescent="0.25">
      <c r="A93" s="25" t="s">
        <v>286</v>
      </c>
      <c r="B93" s="25" t="s">
        <v>187</v>
      </c>
      <c r="C93" s="9" t="s">
        <v>188</v>
      </c>
      <c r="D93" s="25" t="s">
        <v>98</v>
      </c>
      <c r="E93" s="39">
        <v>1310</v>
      </c>
      <c r="F93" s="7">
        <v>1225557.3999999999</v>
      </c>
      <c r="G93" s="8">
        <f t="shared" si="2"/>
        <v>2.2070620900239797E-4</v>
      </c>
    </row>
    <row r="94" spans="1:7" ht="30" x14ac:dyDescent="0.25">
      <c r="A94" s="25" t="s">
        <v>233</v>
      </c>
      <c r="B94" s="25" t="s">
        <v>125</v>
      </c>
      <c r="C94" s="9" t="s">
        <v>126</v>
      </c>
      <c r="D94" s="25" t="s">
        <v>421</v>
      </c>
      <c r="E94" s="39">
        <v>7200</v>
      </c>
      <c r="F94" s="7">
        <v>7226928</v>
      </c>
      <c r="G94" s="8">
        <f t="shared" si="2"/>
        <v>1.3014713807882698E-3</v>
      </c>
    </row>
    <row r="95" spans="1:7" ht="30" x14ac:dyDescent="0.25">
      <c r="A95" s="25" t="s">
        <v>605</v>
      </c>
      <c r="B95" s="25" t="s">
        <v>202</v>
      </c>
      <c r="C95" s="9" t="s">
        <v>203</v>
      </c>
      <c r="D95" s="25" t="s">
        <v>414</v>
      </c>
      <c r="E95" s="39">
        <v>5550</v>
      </c>
      <c r="F95" s="7">
        <v>5310720.1900000004</v>
      </c>
      <c r="G95" s="8">
        <f t="shared" si="2"/>
        <v>9.5638843207784049E-4</v>
      </c>
    </row>
    <row r="96" spans="1:7" ht="30" x14ac:dyDescent="0.25">
      <c r="A96" s="63" t="s">
        <v>250</v>
      </c>
      <c r="B96" s="63" t="s">
        <v>143</v>
      </c>
      <c r="C96" s="9" t="s">
        <v>144</v>
      </c>
      <c r="D96" s="63" t="s">
        <v>75</v>
      </c>
      <c r="E96" s="39">
        <v>35992</v>
      </c>
      <c r="F96" s="7">
        <v>34125454.880000003</v>
      </c>
      <c r="G96" s="8">
        <f t="shared" si="2"/>
        <v>6.1455300070377633E-3</v>
      </c>
    </row>
    <row r="97" spans="1:7" x14ac:dyDescent="0.25">
      <c r="A97" s="25" t="s">
        <v>290</v>
      </c>
      <c r="B97" s="25" t="s">
        <v>195</v>
      </c>
      <c r="C97" s="9" t="s">
        <v>196</v>
      </c>
      <c r="D97" s="25" t="s">
        <v>102</v>
      </c>
      <c r="E97" s="39">
        <v>20000</v>
      </c>
      <c r="F97" s="7">
        <v>19950600</v>
      </c>
      <c r="G97" s="8">
        <f t="shared" si="2"/>
        <v>3.5928315502180815E-3</v>
      </c>
    </row>
    <row r="98" spans="1:7" x14ac:dyDescent="0.25">
      <c r="A98" s="25" t="s">
        <v>399</v>
      </c>
      <c r="B98" s="25" t="s">
        <v>117</v>
      </c>
      <c r="C98" s="9" t="s">
        <v>118</v>
      </c>
      <c r="D98" s="25" t="s">
        <v>398</v>
      </c>
      <c r="E98" s="39">
        <v>101706</v>
      </c>
      <c r="F98" s="7">
        <v>93760727.280000001</v>
      </c>
      <c r="G98" s="8">
        <f t="shared" si="2"/>
        <v>1.6885030983678544E-2</v>
      </c>
    </row>
    <row r="99" spans="1:7" ht="30" x14ac:dyDescent="0.25">
      <c r="A99" s="72" t="s">
        <v>254</v>
      </c>
      <c r="B99" s="72" t="s">
        <v>149</v>
      </c>
      <c r="C99" s="9" t="s">
        <v>150</v>
      </c>
      <c r="D99" s="72" t="s">
        <v>54</v>
      </c>
      <c r="E99" s="39">
        <v>220</v>
      </c>
      <c r="F99" s="7">
        <v>193384.4</v>
      </c>
      <c r="G99" s="8">
        <f t="shared" si="2"/>
        <v>3.48258986516693E-5</v>
      </c>
    </row>
    <row r="100" spans="1:7" x14ac:dyDescent="0.25">
      <c r="A100" s="25" t="s">
        <v>238</v>
      </c>
      <c r="B100" s="25" t="s">
        <v>131</v>
      </c>
      <c r="C100" s="9" t="s">
        <v>132</v>
      </c>
      <c r="D100" s="25" t="s">
        <v>78</v>
      </c>
      <c r="E100" s="39">
        <v>38000</v>
      </c>
      <c r="F100" s="7">
        <v>36198040</v>
      </c>
      <c r="G100" s="8">
        <f t="shared" si="2"/>
        <v>6.5187743811241823E-3</v>
      </c>
    </row>
    <row r="101" spans="1:7" ht="30" x14ac:dyDescent="0.25">
      <c r="A101" s="25" t="s">
        <v>276</v>
      </c>
      <c r="B101" s="25" t="s">
        <v>181</v>
      </c>
      <c r="C101" s="9" t="s">
        <v>182</v>
      </c>
      <c r="D101" s="25" t="s">
        <v>100</v>
      </c>
      <c r="E101" s="39">
        <v>2492</v>
      </c>
      <c r="F101" s="7">
        <v>2325085.84</v>
      </c>
      <c r="G101" s="8">
        <f t="shared" ref="G101:G132" si="3">F101/$F$269</f>
        <v>4.1871631744996689E-4</v>
      </c>
    </row>
    <row r="102" spans="1:7" ht="30" x14ac:dyDescent="0.25">
      <c r="A102" s="25" t="s">
        <v>297</v>
      </c>
      <c r="B102" s="25" t="s">
        <v>406</v>
      </c>
      <c r="C102" s="9" t="s">
        <v>209</v>
      </c>
      <c r="D102" s="25" t="s">
        <v>46</v>
      </c>
      <c r="E102" s="39">
        <v>13949</v>
      </c>
      <c r="F102" s="7">
        <v>13906455.550000001</v>
      </c>
      <c r="G102" s="8">
        <f t="shared" si="3"/>
        <v>2.5043633901609646E-3</v>
      </c>
    </row>
    <row r="103" spans="1:7" x14ac:dyDescent="0.25">
      <c r="A103" s="25" t="s">
        <v>236</v>
      </c>
      <c r="B103" s="25" t="s">
        <v>127</v>
      </c>
      <c r="C103" s="9" t="s">
        <v>128</v>
      </c>
      <c r="D103" s="25" t="s">
        <v>69</v>
      </c>
      <c r="E103" s="39">
        <v>25000</v>
      </c>
      <c r="F103" s="7">
        <v>24971500</v>
      </c>
      <c r="G103" s="8">
        <f t="shared" si="3"/>
        <v>4.4970273102699077E-3</v>
      </c>
    </row>
    <row r="104" spans="1:7" x14ac:dyDescent="0.25">
      <c r="A104" s="55" t="s">
        <v>40</v>
      </c>
      <c r="B104" s="55" t="s">
        <v>117</v>
      </c>
      <c r="C104" s="9" t="s">
        <v>118</v>
      </c>
      <c r="D104" s="55" t="s">
        <v>68</v>
      </c>
      <c r="E104" s="39">
        <v>40301</v>
      </c>
      <c r="F104" s="7">
        <v>50028664.469999999</v>
      </c>
      <c r="G104" s="8">
        <f t="shared" si="3"/>
        <v>9.0094816257701698E-3</v>
      </c>
    </row>
    <row r="105" spans="1:7" x14ac:dyDescent="0.25">
      <c r="A105" s="62" t="s">
        <v>258</v>
      </c>
      <c r="B105" s="62" t="s">
        <v>161</v>
      </c>
      <c r="C105" s="9" t="s">
        <v>162</v>
      </c>
      <c r="D105" s="62" t="s">
        <v>70</v>
      </c>
      <c r="E105" s="39">
        <v>7100</v>
      </c>
      <c r="F105" s="7">
        <v>7049661</v>
      </c>
      <c r="G105" s="8">
        <f t="shared" si="3"/>
        <v>1.2695480065332346E-3</v>
      </c>
    </row>
    <row r="106" spans="1:7" x14ac:dyDescent="0.25">
      <c r="A106" s="25" t="s">
        <v>42</v>
      </c>
      <c r="B106" s="25" t="s">
        <v>121</v>
      </c>
      <c r="C106" s="9" t="s">
        <v>122</v>
      </c>
      <c r="D106" s="25" t="s">
        <v>63</v>
      </c>
      <c r="E106" s="39">
        <v>2000</v>
      </c>
      <c r="F106" s="7">
        <v>1169974.29</v>
      </c>
      <c r="G106" s="8">
        <f t="shared" si="3"/>
        <v>2.1069644732769937E-4</v>
      </c>
    </row>
    <row r="107" spans="1:7" ht="30" x14ac:dyDescent="0.25">
      <c r="A107" s="25" t="s">
        <v>243</v>
      </c>
      <c r="B107" s="25" t="s">
        <v>141</v>
      </c>
      <c r="C107" s="9" t="s">
        <v>142</v>
      </c>
      <c r="D107" s="25" t="s">
        <v>47</v>
      </c>
      <c r="E107" s="39">
        <v>28650</v>
      </c>
      <c r="F107" s="7">
        <v>28839090</v>
      </c>
      <c r="G107" s="8">
        <f t="shared" si="3"/>
        <v>5.1935276348369858E-3</v>
      </c>
    </row>
    <row r="108" spans="1:7" x14ac:dyDescent="0.25">
      <c r="A108" s="86" t="s">
        <v>497</v>
      </c>
      <c r="B108" s="86" t="s">
        <v>210</v>
      </c>
      <c r="C108" s="9" t="s">
        <v>211</v>
      </c>
      <c r="D108" s="86" t="s">
        <v>496</v>
      </c>
      <c r="E108" s="39">
        <v>21430</v>
      </c>
      <c r="F108" s="7">
        <v>21587939.100000001</v>
      </c>
      <c r="G108" s="8">
        <f t="shared" si="3"/>
        <v>3.8876940394106715E-3</v>
      </c>
    </row>
    <row r="109" spans="1:7" ht="30" x14ac:dyDescent="0.25">
      <c r="A109" s="25" t="s">
        <v>588</v>
      </c>
      <c r="B109" s="25" t="s">
        <v>133</v>
      </c>
      <c r="C109" s="9" t="s">
        <v>134</v>
      </c>
      <c r="D109" s="25" t="s">
        <v>585</v>
      </c>
      <c r="E109" s="39">
        <v>8900</v>
      </c>
      <c r="F109" s="7">
        <v>8874101</v>
      </c>
      <c r="G109" s="8">
        <f t="shared" si="3"/>
        <v>1.5981048215402958E-3</v>
      </c>
    </row>
    <row r="110" spans="1:7" ht="30" x14ac:dyDescent="0.25">
      <c r="A110" s="25" t="s">
        <v>251</v>
      </c>
      <c r="B110" s="25" t="s">
        <v>145</v>
      </c>
      <c r="C110" s="9" t="s">
        <v>146</v>
      </c>
      <c r="D110" s="25" t="s">
        <v>48</v>
      </c>
      <c r="E110" s="39">
        <v>11000</v>
      </c>
      <c r="F110" s="7">
        <v>10990210</v>
      </c>
      <c r="G110" s="8">
        <f t="shared" si="3"/>
        <v>1.9791872540937247E-3</v>
      </c>
    </row>
    <row r="111" spans="1:7" x14ac:dyDescent="0.25">
      <c r="A111" s="25" t="s">
        <v>237</v>
      </c>
      <c r="B111" s="25" t="s">
        <v>129</v>
      </c>
      <c r="C111" s="9" t="s">
        <v>130</v>
      </c>
      <c r="D111" s="25" t="s">
        <v>77</v>
      </c>
      <c r="E111" s="39">
        <v>50000</v>
      </c>
      <c r="F111" s="7">
        <v>50514000</v>
      </c>
      <c r="G111" s="8">
        <f t="shared" si="3"/>
        <v>9.0968839497416708E-3</v>
      </c>
    </row>
    <row r="112" spans="1:7" ht="30" x14ac:dyDescent="0.25">
      <c r="A112" s="25" t="s">
        <v>362</v>
      </c>
      <c r="B112" s="25" t="s">
        <v>224</v>
      </c>
      <c r="C112" s="9" t="s">
        <v>225</v>
      </c>
      <c r="D112" s="25" t="s">
        <v>104</v>
      </c>
      <c r="E112" s="39">
        <v>12000</v>
      </c>
      <c r="F112" s="7">
        <v>8735629.9800000004</v>
      </c>
      <c r="G112" s="8">
        <f t="shared" si="3"/>
        <v>1.5731680753047501E-3</v>
      </c>
    </row>
    <row r="113" spans="1:7" ht="30" x14ac:dyDescent="0.25">
      <c r="A113" s="25" t="s">
        <v>438</v>
      </c>
      <c r="B113" s="25" t="s">
        <v>335</v>
      </c>
      <c r="C113" s="9" t="s">
        <v>336</v>
      </c>
      <c r="D113" s="25" t="s">
        <v>321</v>
      </c>
      <c r="E113" s="39">
        <v>2780</v>
      </c>
      <c r="F113" s="7">
        <v>2653899.2000000002</v>
      </c>
      <c r="G113" s="8">
        <f t="shared" si="3"/>
        <v>4.7793112873089163E-4</v>
      </c>
    </row>
    <row r="114" spans="1:7" ht="30" x14ac:dyDescent="0.25">
      <c r="A114" s="25" t="s">
        <v>294</v>
      </c>
      <c r="B114" s="25" t="s">
        <v>204</v>
      </c>
      <c r="C114" s="9" t="s">
        <v>205</v>
      </c>
      <c r="D114" s="25" t="s">
        <v>107</v>
      </c>
      <c r="E114" s="39">
        <v>32500</v>
      </c>
      <c r="F114" s="7">
        <v>33129200</v>
      </c>
      <c r="G114" s="8">
        <f t="shared" si="3"/>
        <v>5.9661180612856184E-3</v>
      </c>
    </row>
    <row r="115" spans="1:7" x14ac:dyDescent="0.25">
      <c r="A115" s="25" t="s">
        <v>360</v>
      </c>
      <c r="B115" s="25" t="s">
        <v>220</v>
      </c>
      <c r="C115" s="9" t="s">
        <v>221</v>
      </c>
      <c r="D115" s="25" t="s">
        <v>53</v>
      </c>
      <c r="E115" s="39">
        <v>18277</v>
      </c>
      <c r="F115" s="7">
        <v>18289245.59</v>
      </c>
      <c r="G115" s="8">
        <f t="shared" si="3"/>
        <v>3.293644230521333E-3</v>
      </c>
    </row>
    <row r="116" spans="1:7" x14ac:dyDescent="0.25">
      <c r="A116" s="25" t="s">
        <v>41</v>
      </c>
      <c r="B116" s="25" t="s">
        <v>119</v>
      </c>
      <c r="C116" s="9" t="s">
        <v>120</v>
      </c>
      <c r="D116" s="25" t="s">
        <v>64</v>
      </c>
      <c r="E116" s="39">
        <v>10500</v>
      </c>
      <c r="F116" s="7">
        <v>7456522.5</v>
      </c>
      <c r="G116" s="8">
        <f t="shared" si="3"/>
        <v>1.3428182256629377E-3</v>
      </c>
    </row>
    <row r="117" spans="1:7" ht="30" x14ac:dyDescent="0.25">
      <c r="A117" s="25" t="s">
        <v>252</v>
      </c>
      <c r="B117" s="25" t="s">
        <v>147</v>
      </c>
      <c r="C117" s="9" t="s">
        <v>148</v>
      </c>
      <c r="D117" s="25" t="s">
        <v>49</v>
      </c>
      <c r="E117" s="39">
        <v>7959</v>
      </c>
      <c r="F117" s="7">
        <v>7431238.71</v>
      </c>
      <c r="G117" s="8">
        <f t="shared" si="3"/>
        <v>1.3382649591736546E-3</v>
      </c>
    </row>
    <row r="118" spans="1:7" ht="30" x14ac:dyDescent="0.25">
      <c r="A118" s="67" t="s">
        <v>361</v>
      </c>
      <c r="B118" s="67" t="s">
        <v>222</v>
      </c>
      <c r="C118" s="9" t="s">
        <v>223</v>
      </c>
      <c r="D118" s="67" t="s">
        <v>43</v>
      </c>
      <c r="E118" s="39">
        <v>74800</v>
      </c>
      <c r="F118" s="7">
        <v>65541929.200000003</v>
      </c>
      <c r="G118" s="8">
        <f t="shared" si="3"/>
        <v>1.1803209482016568E-2</v>
      </c>
    </row>
    <row r="119" spans="1:7" x14ac:dyDescent="0.25">
      <c r="A119" s="25" t="s">
        <v>654</v>
      </c>
      <c r="B119" s="25" t="s">
        <v>610</v>
      </c>
      <c r="C119" s="9" t="s">
        <v>609</v>
      </c>
      <c r="D119" s="25" t="s">
        <v>655</v>
      </c>
      <c r="E119" s="39">
        <v>580</v>
      </c>
      <c r="F119" s="7">
        <v>577697.4</v>
      </c>
      <c r="G119" s="8">
        <f t="shared" si="3"/>
        <v>1.0403543979624448E-4</v>
      </c>
    </row>
    <row r="120" spans="1:7" ht="30" x14ac:dyDescent="0.25">
      <c r="A120" s="25" t="s">
        <v>260</v>
      </c>
      <c r="B120" s="25" t="s">
        <v>163</v>
      </c>
      <c r="C120" s="9" t="s">
        <v>164</v>
      </c>
      <c r="D120" s="25" t="s">
        <v>71</v>
      </c>
      <c r="E120" s="39">
        <v>15000</v>
      </c>
      <c r="F120" s="7">
        <v>14897700</v>
      </c>
      <c r="G120" s="8">
        <f t="shared" si="3"/>
        <v>2.6828730256575699E-3</v>
      </c>
    </row>
    <row r="121" spans="1:7" x14ac:dyDescent="0.25">
      <c r="A121" s="84" t="s">
        <v>255</v>
      </c>
      <c r="B121" s="84" t="s">
        <v>153</v>
      </c>
      <c r="C121" s="9" t="s">
        <v>154</v>
      </c>
      <c r="D121" s="84" t="s">
        <v>58</v>
      </c>
      <c r="E121" s="39">
        <v>47100</v>
      </c>
      <c r="F121" s="7">
        <v>47209272</v>
      </c>
      <c r="G121" s="8">
        <f t="shared" si="3"/>
        <v>8.501747411327332E-3</v>
      </c>
    </row>
    <row r="122" spans="1:7" ht="30" x14ac:dyDescent="0.25">
      <c r="A122" s="25" t="s">
        <v>436</v>
      </c>
      <c r="B122" s="25" t="s">
        <v>143</v>
      </c>
      <c r="C122" s="9" t="s">
        <v>144</v>
      </c>
      <c r="D122" s="25" t="s">
        <v>433</v>
      </c>
      <c r="E122" s="39">
        <v>56100</v>
      </c>
      <c r="F122" s="7">
        <v>51323085</v>
      </c>
      <c r="G122" s="8">
        <f t="shared" si="3"/>
        <v>9.2425891473200978E-3</v>
      </c>
    </row>
    <row r="123" spans="1:7" x14ac:dyDescent="0.25">
      <c r="A123" s="25" t="s">
        <v>542</v>
      </c>
      <c r="B123" s="25" t="s">
        <v>210</v>
      </c>
      <c r="C123" s="9" t="s">
        <v>211</v>
      </c>
      <c r="D123" s="25" t="s">
        <v>541</v>
      </c>
      <c r="E123" s="39">
        <v>12300</v>
      </c>
      <c r="F123" s="7">
        <v>12519555</v>
      </c>
      <c r="G123" s="8">
        <f t="shared" si="3"/>
        <v>2.2546014755792073E-3</v>
      </c>
    </row>
    <row r="124" spans="1:7" x14ac:dyDescent="0.25">
      <c r="A124" s="25" t="s">
        <v>440</v>
      </c>
      <c r="B124" s="25" t="s">
        <v>439</v>
      </c>
      <c r="C124" s="9" t="s">
        <v>441</v>
      </c>
      <c r="D124" s="25" t="s">
        <v>434</v>
      </c>
      <c r="E124" s="39">
        <v>40000</v>
      </c>
      <c r="F124" s="7">
        <v>40588400</v>
      </c>
      <c r="G124" s="8">
        <f t="shared" si="3"/>
        <v>7.3094184682601813E-3</v>
      </c>
    </row>
    <row r="125" spans="1:7" x14ac:dyDescent="0.25">
      <c r="A125" s="25" t="s">
        <v>553</v>
      </c>
      <c r="B125" s="25" t="s">
        <v>175</v>
      </c>
      <c r="C125" s="9" t="s">
        <v>176</v>
      </c>
      <c r="D125" s="25" t="s">
        <v>556</v>
      </c>
      <c r="E125" s="50">
        <v>1829</v>
      </c>
      <c r="F125" s="7">
        <v>1762406.11</v>
      </c>
      <c r="G125" s="8">
        <f t="shared" si="3"/>
        <v>3.1738535564369586E-4</v>
      </c>
    </row>
    <row r="126" spans="1:7" x14ac:dyDescent="0.25">
      <c r="A126" s="69" t="s">
        <v>463</v>
      </c>
      <c r="B126" s="69" t="s">
        <v>462</v>
      </c>
      <c r="C126" s="9" t="s">
        <v>464</v>
      </c>
      <c r="D126" s="69" t="s">
        <v>459</v>
      </c>
      <c r="E126" s="39">
        <v>21218</v>
      </c>
      <c r="F126" s="7">
        <v>21354007.379999999</v>
      </c>
      <c r="G126" s="8">
        <f t="shared" si="3"/>
        <v>3.8455661202396792E-3</v>
      </c>
    </row>
    <row r="127" spans="1:7" x14ac:dyDescent="0.25">
      <c r="A127" s="25" t="s">
        <v>476</v>
      </c>
      <c r="B127" s="25" t="s">
        <v>179</v>
      </c>
      <c r="C127" s="9" t="s">
        <v>180</v>
      </c>
      <c r="D127" s="25" t="s">
        <v>477</v>
      </c>
      <c r="E127" s="39">
        <v>10000</v>
      </c>
      <c r="F127" s="7">
        <v>9985800</v>
      </c>
      <c r="G127" s="8">
        <f t="shared" si="3"/>
        <v>1.798306682213453E-3</v>
      </c>
    </row>
    <row r="128" spans="1:7" x14ac:dyDescent="0.25">
      <c r="A128" s="25" t="s">
        <v>478</v>
      </c>
      <c r="B128" s="25" t="s">
        <v>439</v>
      </c>
      <c r="C128" s="9" t="s">
        <v>441</v>
      </c>
      <c r="D128" s="25" t="s">
        <v>479</v>
      </c>
      <c r="E128" s="39">
        <v>10000</v>
      </c>
      <c r="F128" s="7">
        <v>9995300</v>
      </c>
      <c r="G128" s="8">
        <f t="shared" si="3"/>
        <v>1.8000175029269691E-3</v>
      </c>
    </row>
    <row r="129" spans="1:7" x14ac:dyDescent="0.25">
      <c r="A129" s="25" t="s">
        <v>507</v>
      </c>
      <c r="B129" s="25" t="s">
        <v>117</v>
      </c>
      <c r="C129" s="83" t="s">
        <v>118</v>
      </c>
      <c r="D129" s="25" t="s">
        <v>509</v>
      </c>
      <c r="E129" s="39">
        <v>32509</v>
      </c>
      <c r="F129" s="7">
        <v>28463905.129999999</v>
      </c>
      <c r="G129" s="8">
        <f t="shared" si="3"/>
        <v>5.1259619456797438E-3</v>
      </c>
    </row>
    <row r="130" spans="1:7" x14ac:dyDescent="0.25">
      <c r="A130" s="25" t="s">
        <v>506</v>
      </c>
      <c r="B130" s="25" t="s">
        <v>117</v>
      </c>
      <c r="C130" s="9" t="s">
        <v>118</v>
      </c>
      <c r="D130" s="25" t="s">
        <v>508</v>
      </c>
      <c r="E130" s="39">
        <v>30000</v>
      </c>
      <c r="F130" s="7">
        <v>25427400</v>
      </c>
      <c r="G130" s="8">
        <f t="shared" si="3"/>
        <v>4.5791286958795849E-3</v>
      </c>
    </row>
    <row r="131" spans="1:7" x14ac:dyDescent="0.25">
      <c r="A131" s="25" t="s">
        <v>486</v>
      </c>
      <c r="B131" s="25" t="s">
        <v>485</v>
      </c>
      <c r="C131" s="9" t="s">
        <v>487</v>
      </c>
      <c r="D131" s="25" t="s">
        <v>480</v>
      </c>
      <c r="E131" s="39">
        <v>10000</v>
      </c>
      <c r="F131" s="7">
        <v>9764900</v>
      </c>
      <c r="G131" s="8">
        <f t="shared" si="3"/>
        <v>1.7585255984644342E-3</v>
      </c>
    </row>
    <row r="132" spans="1:7" ht="30" x14ac:dyDescent="0.25">
      <c r="A132" s="25" t="s">
        <v>483</v>
      </c>
      <c r="B132" s="25" t="s">
        <v>482</v>
      </c>
      <c r="C132" s="9" t="s">
        <v>484</v>
      </c>
      <c r="D132" s="25" t="s">
        <v>481</v>
      </c>
      <c r="E132" s="39">
        <v>28500</v>
      </c>
      <c r="F132" s="7">
        <v>28265445</v>
      </c>
      <c r="G132" s="8">
        <f t="shared" si="3"/>
        <v>5.09022197713121E-3</v>
      </c>
    </row>
    <row r="133" spans="1:7" x14ac:dyDescent="0.25">
      <c r="A133" s="25" t="s">
        <v>537</v>
      </c>
      <c r="B133" s="25" t="s">
        <v>210</v>
      </c>
      <c r="C133" s="9" t="s">
        <v>211</v>
      </c>
      <c r="D133" s="25" t="s">
        <v>538</v>
      </c>
      <c r="E133" s="39">
        <v>42000</v>
      </c>
      <c r="F133" s="7">
        <v>43495200</v>
      </c>
      <c r="G133" s="8">
        <f t="shared" ref="G133:G164" si="4">F133/$F$269</f>
        <v>7.8328935893178901E-3</v>
      </c>
    </row>
    <row r="134" spans="1:7" ht="30" x14ac:dyDescent="0.25">
      <c r="A134" s="25" t="s">
        <v>494</v>
      </c>
      <c r="B134" s="25" t="s">
        <v>133</v>
      </c>
      <c r="C134" s="9" t="s">
        <v>134</v>
      </c>
      <c r="D134" s="25" t="s">
        <v>495</v>
      </c>
      <c r="E134" s="39">
        <v>16000</v>
      </c>
      <c r="F134" s="7">
        <v>16457789.92</v>
      </c>
      <c r="G134" s="8">
        <f t="shared" si="4"/>
        <v>2.9638239888242516E-3</v>
      </c>
    </row>
    <row r="135" spans="1:7" x14ac:dyDescent="0.25">
      <c r="A135" s="25" t="s">
        <v>540</v>
      </c>
      <c r="B135" s="62" t="s">
        <v>117</v>
      </c>
      <c r="C135" s="9" t="s">
        <v>118</v>
      </c>
      <c r="D135" s="25" t="s">
        <v>539</v>
      </c>
      <c r="E135" s="39">
        <v>49444</v>
      </c>
      <c r="F135" s="7">
        <v>57740452.030000001</v>
      </c>
      <c r="G135" s="8">
        <f t="shared" si="4"/>
        <v>1.0398269614810465E-2</v>
      </c>
    </row>
    <row r="136" spans="1:7" ht="30" x14ac:dyDescent="0.25">
      <c r="A136" s="25" t="s">
        <v>502</v>
      </c>
      <c r="B136" s="25" t="s">
        <v>157</v>
      </c>
      <c r="C136" s="9" t="s">
        <v>158</v>
      </c>
      <c r="D136" s="25" t="s">
        <v>503</v>
      </c>
      <c r="E136" s="39">
        <v>22000</v>
      </c>
      <c r="F136" s="7">
        <v>22391380</v>
      </c>
      <c r="G136" s="8">
        <f t="shared" si="4"/>
        <v>4.0323828113902407E-3</v>
      </c>
    </row>
    <row r="137" spans="1:7" x14ac:dyDescent="0.25">
      <c r="A137" s="25" t="s">
        <v>504</v>
      </c>
      <c r="B137" s="25" t="s">
        <v>439</v>
      </c>
      <c r="C137" s="9" t="s">
        <v>441</v>
      </c>
      <c r="D137" s="25" t="s">
        <v>505</v>
      </c>
      <c r="E137" s="39">
        <v>91000</v>
      </c>
      <c r="F137" s="7">
        <v>92550640</v>
      </c>
      <c r="G137" s="8">
        <f t="shared" si="4"/>
        <v>1.666711073275368E-2</v>
      </c>
    </row>
    <row r="138" spans="1:7" x14ac:dyDescent="0.25">
      <c r="A138" s="46" t="s">
        <v>601</v>
      </c>
      <c r="B138" s="46" t="s">
        <v>210</v>
      </c>
      <c r="C138" s="9" t="s">
        <v>211</v>
      </c>
      <c r="D138" s="46" t="s">
        <v>602</v>
      </c>
      <c r="E138" s="39">
        <v>81300</v>
      </c>
      <c r="F138" s="7">
        <v>82649580</v>
      </c>
      <c r="G138" s="8">
        <f t="shared" si="4"/>
        <v>1.4884064571304789E-2</v>
      </c>
    </row>
    <row r="139" spans="1:7" x14ac:dyDescent="0.25">
      <c r="A139" s="25" t="s">
        <v>523</v>
      </c>
      <c r="B139" s="25" t="s">
        <v>151</v>
      </c>
      <c r="C139" s="9" t="s">
        <v>152</v>
      </c>
      <c r="D139" s="25" t="s">
        <v>522</v>
      </c>
      <c r="E139" s="39">
        <v>27000</v>
      </c>
      <c r="F139" s="7">
        <v>26933580</v>
      </c>
      <c r="G139" s="8">
        <f t="shared" si="4"/>
        <v>4.8503712161199518E-3</v>
      </c>
    </row>
    <row r="140" spans="1:7" x14ac:dyDescent="0.25">
      <c r="A140" s="25" t="s">
        <v>589</v>
      </c>
      <c r="B140" s="25" t="s">
        <v>220</v>
      </c>
      <c r="C140" s="9" t="s">
        <v>221</v>
      </c>
      <c r="D140" s="25" t="s">
        <v>586</v>
      </c>
      <c r="E140" s="39">
        <v>70750</v>
      </c>
      <c r="F140" s="7">
        <v>75927485</v>
      </c>
      <c r="G140" s="8">
        <f t="shared" si="4"/>
        <v>1.3673506743491931E-2</v>
      </c>
    </row>
    <row r="141" spans="1:7" ht="30" x14ac:dyDescent="0.25">
      <c r="A141" s="72" t="s">
        <v>574</v>
      </c>
      <c r="B141" s="72" t="s">
        <v>575</v>
      </c>
      <c r="C141" s="9" t="s">
        <v>576</v>
      </c>
      <c r="D141" s="72" t="s">
        <v>573</v>
      </c>
      <c r="E141" s="39">
        <v>52444</v>
      </c>
      <c r="F141" s="7">
        <v>56692488.439999998</v>
      </c>
      <c r="G141" s="8">
        <f t="shared" si="4"/>
        <v>1.020954563409651E-2</v>
      </c>
    </row>
    <row r="142" spans="1:7" ht="30" x14ac:dyDescent="0.25">
      <c r="A142" s="73" t="s">
        <v>274</v>
      </c>
      <c r="B142" s="73" t="s">
        <v>177</v>
      </c>
      <c r="C142" s="9" t="s">
        <v>178</v>
      </c>
      <c r="D142" s="73" t="s">
        <v>544</v>
      </c>
      <c r="E142" s="39">
        <v>45000</v>
      </c>
      <c r="F142" s="7">
        <v>48555450</v>
      </c>
      <c r="G142" s="8">
        <f t="shared" si="4"/>
        <v>8.7441757488514894E-3</v>
      </c>
    </row>
    <row r="143" spans="1:7" x14ac:dyDescent="0.25">
      <c r="A143" s="72" t="s">
        <v>545</v>
      </c>
      <c r="B143" s="72" t="s">
        <v>151</v>
      </c>
      <c r="C143" s="9" t="s">
        <v>152</v>
      </c>
      <c r="D143" s="72" t="s">
        <v>546</v>
      </c>
      <c r="E143" s="39">
        <v>37000</v>
      </c>
      <c r="F143" s="7">
        <v>37702630</v>
      </c>
      <c r="G143" s="8">
        <f t="shared" si="4"/>
        <v>6.7897305640030247E-3</v>
      </c>
    </row>
    <row r="144" spans="1:7" x14ac:dyDescent="0.25">
      <c r="A144" s="25" t="s">
        <v>551</v>
      </c>
      <c r="B144" s="25" t="s">
        <v>127</v>
      </c>
      <c r="C144" s="9" t="s">
        <v>128</v>
      </c>
      <c r="D144" s="25" t="s">
        <v>552</v>
      </c>
      <c r="E144" s="39">
        <v>36999</v>
      </c>
      <c r="F144" s="7">
        <v>38736843.030000001</v>
      </c>
      <c r="G144" s="8">
        <f t="shared" si="4"/>
        <v>6.9759782559937738E-3</v>
      </c>
    </row>
    <row r="145" spans="1:7" x14ac:dyDescent="0.25">
      <c r="A145" s="63" t="s">
        <v>549</v>
      </c>
      <c r="B145" s="63" t="s">
        <v>187</v>
      </c>
      <c r="C145" s="9" t="s">
        <v>188</v>
      </c>
      <c r="D145" s="63" t="s">
        <v>550</v>
      </c>
      <c r="E145" s="39">
        <v>9498</v>
      </c>
      <c r="F145" s="7">
        <v>9720538.1400000006</v>
      </c>
      <c r="G145" s="8">
        <f t="shared" si="4"/>
        <v>1.7505366312035823E-3</v>
      </c>
    </row>
    <row r="146" spans="1:7" ht="30" x14ac:dyDescent="0.25">
      <c r="A146" s="25" t="s">
        <v>562</v>
      </c>
      <c r="B146" s="25" t="s">
        <v>222</v>
      </c>
      <c r="C146" s="9" t="s">
        <v>223</v>
      </c>
      <c r="D146" s="25" t="s">
        <v>563</v>
      </c>
      <c r="E146" s="39">
        <v>10000</v>
      </c>
      <c r="F146" s="7">
        <v>10555500</v>
      </c>
      <c r="G146" s="8">
        <f t="shared" si="4"/>
        <v>1.9009018991071425E-3</v>
      </c>
    </row>
    <row r="147" spans="1:7" x14ac:dyDescent="0.25">
      <c r="A147" s="25" t="s">
        <v>564</v>
      </c>
      <c r="B147" s="25" t="s">
        <v>485</v>
      </c>
      <c r="C147" s="9" t="s">
        <v>487</v>
      </c>
      <c r="D147" s="25" t="s">
        <v>565</v>
      </c>
      <c r="E147" s="39">
        <v>8000</v>
      </c>
      <c r="F147" s="7">
        <v>8000960</v>
      </c>
      <c r="G147" s="8">
        <f t="shared" si="4"/>
        <v>1.4408640101066063E-3</v>
      </c>
    </row>
    <row r="148" spans="1:7" x14ac:dyDescent="0.25">
      <c r="A148" s="73" t="s">
        <v>566</v>
      </c>
      <c r="B148" s="73" t="s">
        <v>220</v>
      </c>
      <c r="C148" s="9" t="s">
        <v>221</v>
      </c>
      <c r="D148" s="73" t="s">
        <v>567</v>
      </c>
      <c r="E148" s="39">
        <v>67000</v>
      </c>
      <c r="F148" s="7">
        <v>67198990</v>
      </c>
      <c r="G148" s="8">
        <f t="shared" si="4"/>
        <v>1.2101623580984499E-2</v>
      </c>
    </row>
    <row r="149" spans="1:7" x14ac:dyDescent="0.25">
      <c r="A149" s="25" t="s">
        <v>572</v>
      </c>
      <c r="B149" s="25" t="s">
        <v>123</v>
      </c>
      <c r="C149" s="9" t="s">
        <v>124</v>
      </c>
      <c r="D149" s="25" t="s">
        <v>571</v>
      </c>
      <c r="E149" s="39">
        <v>50000</v>
      </c>
      <c r="F149" s="7">
        <v>52016000</v>
      </c>
      <c r="G149" s="8">
        <f t="shared" si="4"/>
        <v>9.367373708868091E-3</v>
      </c>
    </row>
    <row r="150" spans="1:7" ht="29.25" customHeight="1" x14ac:dyDescent="0.25">
      <c r="A150" s="25" t="s">
        <v>570</v>
      </c>
      <c r="B150" s="25" t="s">
        <v>202</v>
      </c>
      <c r="C150" s="9" t="s">
        <v>203</v>
      </c>
      <c r="D150" s="70" t="s">
        <v>569</v>
      </c>
      <c r="E150" s="39">
        <v>10000</v>
      </c>
      <c r="F150" s="7">
        <v>9775400</v>
      </c>
      <c r="G150" s="8">
        <f t="shared" si="4"/>
        <v>1.7604165055688467E-3</v>
      </c>
    </row>
    <row r="151" spans="1:7" ht="36" customHeight="1" x14ac:dyDescent="0.25">
      <c r="A151" s="25" t="s">
        <v>581</v>
      </c>
      <c r="B151" s="25" t="s">
        <v>123</v>
      </c>
      <c r="C151" s="9" t="s">
        <v>124</v>
      </c>
      <c r="D151" s="25" t="s">
        <v>580</v>
      </c>
      <c r="E151" s="39">
        <v>10000</v>
      </c>
      <c r="F151" s="7">
        <v>10254657.5</v>
      </c>
      <c r="G151" s="8">
        <f t="shared" si="4"/>
        <v>1.8467242590538867E-3</v>
      </c>
    </row>
    <row r="152" spans="1:7" ht="26.25" customHeight="1" x14ac:dyDescent="0.25">
      <c r="A152" s="25" t="s">
        <v>606</v>
      </c>
      <c r="B152" s="25" t="s">
        <v>202</v>
      </c>
      <c r="C152" s="9" t="s">
        <v>203</v>
      </c>
      <c r="D152" s="25" t="s">
        <v>604</v>
      </c>
      <c r="E152" s="39">
        <v>19991</v>
      </c>
      <c r="F152" s="7">
        <v>19374277.649999999</v>
      </c>
      <c r="G152" s="8">
        <f t="shared" si="4"/>
        <v>3.4890437382136389E-3</v>
      </c>
    </row>
    <row r="153" spans="1:7" ht="27.75" customHeight="1" x14ac:dyDescent="0.25">
      <c r="A153" s="55" t="s">
        <v>590</v>
      </c>
      <c r="B153" s="55" t="s">
        <v>169</v>
      </c>
      <c r="C153" s="9" t="s">
        <v>170</v>
      </c>
      <c r="D153" s="55" t="s">
        <v>587</v>
      </c>
      <c r="E153" s="39">
        <v>75154</v>
      </c>
      <c r="F153" s="7">
        <v>77547654.900000006</v>
      </c>
      <c r="G153" s="8">
        <f t="shared" si="4"/>
        <v>1.3965277293421943E-2</v>
      </c>
    </row>
    <row r="154" spans="1:7" ht="27.75" customHeight="1" x14ac:dyDescent="0.25">
      <c r="A154" s="86" t="s">
        <v>612</v>
      </c>
      <c r="B154" s="86" t="s">
        <v>117</v>
      </c>
      <c r="C154" s="9" t="s">
        <v>118</v>
      </c>
      <c r="D154" s="86" t="s">
        <v>611</v>
      </c>
      <c r="E154" s="39">
        <v>30255</v>
      </c>
      <c r="F154" s="7">
        <v>29953660.199999999</v>
      </c>
      <c r="G154" s="8">
        <f t="shared" si="4"/>
        <v>5.3942465595556849E-3</v>
      </c>
    </row>
    <row r="155" spans="1:7" ht="27.75" customHeight="1" x14ac:dyDescent="0.25">
      <c r="A155" s="94" t="s">
        <v>717</v>
      </c>
      <c r="B155" s="94" t="s">
        <v>149</v>
      </c>
      <c r="C155" s="9" t="s">
        <v>150</v>
      </c>
      <c r="D155" s="94" t="s">
        <v>603</v>
      </c>
      <c r="E155" s="39">
        <v>14999</v>
      </c>
      <c r="F155" s="7">
        <v>15167738.75</v>
      </c>
      <c r="G155" s="8">
        <f t="shared" si="4"/>
        <v>2.7315033295472499E-3</v>
      </c>
    </row>
    <row r="156" spans="1:7" ht="31.5" customHeight="1" x14ac:dyDescent="0.25">
      <c r="A156" s="25" t="s">
        <v>608</v>
      </c>
      <c r="B156" s="25" t="s">
        <v>610</v>
      </c>
      <c r="C156" s="9" t="s">
        <v>609</v>
      </c>
      <c r="D156" s="25" t="s">
        <v>607</v>
      </c>
      <c r="E156" s="39">
        <v>33000</v>
      </c>
      <c r="F156" s="7">
        <v>33419430</v>
      </c>
      <c r="G156" s="8">
        <f t="shared" si="4"/>
        <v>6.0183845345154864E-3</v>
      </c>
    </row>
    <row r="157" spans="1:7" ht="31.5" customHeight="1" x14ac:dyDescent="0.25">
      <c r="A157" s="94" t="s">
        <v>619</v>
      </c>
      <c r="B157" s="94" t="s">
        <v>157</v>
      </c>
      <c r="C157" s="9" t="s">
        <v>158</v>
      </c>
      <c r="D157" s="94" t="s">
        <v>620</v>
      </c>
      <c r="E157" s="39">
        <v>30000</v>
      </c>
      <c r="F157" s="7">
        <v>30228900</v>
      </c>
      <c r="G157" s="8">
        <f t="shared" si="4"/>
        <v>5.4438135017687364E-3</v>
      </c>
    </row>
    <row r="158" spans="1:7" ht="31.5" customHeight="1" x14ac:dyDescent="0.25">
      <c r="A158" s="74" t="s">
        <v>622</v>
      </c>
      <c r="B158" s="74" t="s">
        <v>220</v>
      </c>
      <c r="C158" s="9" t="s">
        <v>221</v>
      </c>
      <c r="D158" s="74" t="s">
        <v>621</v>
      </c>
      <c r="E158" s="39">
        <v>30000</v>
      </c>
      <c r="F158" s="7">
        <v>30455700</v>
      </c>
      <c r="G158" s="8">
        <f t="shared" si="4"/>
        <v>5.4846570952240443E-3</v>
      </c>
    </row>
    <row r="159" spans="1:7" ht="31.5" customHeight="1" x14ac:dyDescent="0.25">
      <c r="A159" s="94" t="s">
        <v>626</v>
      </c>
      <c r="B159" s="94" t="s">
        <v>173</v>
      </c>
      <c r="C159" s="9" t="s">
        <v>174</v>
      </c>
      <c r="D159" s="94" t="s">
        <v>625</v>
      </c>
      <c r="E159" s="39">
        <v>48000</v>
      </c>
      <c r="F159" s="7">
        <v>48473280</v>
      </c>
      <c r="G159" s="8">
        <f t="shared" si="4"/>
        <v>8.7293780501115307E-3</v>
      </c>
    </row>
    <row r="160" spans="1:7" ht="30.75" customHeight="1" x14ac:dyDescent="0.25">
      <c r="A160" s="62" t="s">
        <v>627</v>
      </c>
      <c r="B160" s="62" t="s">
        <v>191</v>
      </c>
      <c r="C160" s="9" t="s">
        <v>192</v>
      </c>
      <c r="D160" s="62" t="s">
        <v>628</v>
      </c>
      <c r="E160" s="39">
        <v>47500</v>
      </c>
      <c r="F160" s="7">
        <v>47687150</v>
      </c>
      <c r="G160" s="8">
        <f t="shared" si="4"/>
        <v>8.58780673563613E-3</v>
      </c>
    </row>
    <row r="161" spans="1:7" ht="30.75" customHeight="1" x14ac:dyDescent="0.25">
      <c r="A161" s="25" t="s">
        <v>629</v>
      </c>
      <c r="B161" s="25" t="s">
        <v>202</v>
      </c>
      <c r="C161" s="9" t="s">
        <v>203</v>
      </c>
      <c r="D161" s="25" t="s">
        <v>630</v>
      </c>
      <c r="E161" s="39">
        <v>72500</v>
      </c>
      <c r="F161" s="7">
        <v>72159250</v>
      </c>
      <c r="G161" s="8">
        <f t="shared" si="4"/>
        <v>1.2994898902292367E-2</v>
      </c>
    </row>
    <row r="162" spans="1:7" ht="30.75" customHeight="1" x14ac:dyDescent="0.25">
      <c r="A162" s="84" t="s">
        <v>698</v>
      </c>
      <c r="B162" s="84" t="s">
        <v>117</v>
      </c>
      <c r="C162" s="94" t="s">
        <v>118</v>
      </c>
      <c r="D162" s="84" t="s">
        <v>699</v>
      </c>
      <c r="E162" s="39">
        <v>13480</v>
      </c>
      <c r="F162" s="7">
        <v>13292897.6</v>
      </c>
      <c r="G162" s="8">
        <f t="shared" si="4"/>
        <v>2.3938699533396597E-3</v>
      </c>
    </row>
    <row r="163" spans="1:7" ht="30.75" customHeight="1" x14ac:dyDescent="0.25">
      <c r="A163" s="94" t="s">
        <v>635</v>
      </c>
      <c r="B163" s="94" t="s">
        <v>123</v>
      </c>
      <c r="C163" s="9" t="s">
        <v>124</v>
      </c>
      <c r="D163" s="94" t="s">
        <v>634</v>
      </c>
      <c r="E163" s="39">
        <v>40000</v>
      </c>
      <c r="F163" s="7">
        <v>39764000</v>
      </c>
      <c r="G163" s="8">
        <f t="shared" si="4"/>
        <v>7.1609552476051743E-3</v>
      </c>
    </row>
    <row r="164" spans="1:7" ht="30.75" customHeight="1" x14ac:dyDescent="0.25">
      <c r="A164" s="82" t="s">
        <v>648</v>
      </c>
      <c r="B164" s="82" t="s">
        <v>191</v>
      </c>
      <c r="C164" s="9" t="s">
        <v>192</v>
      </c>
      <c r="D164" s="82" t="s">
        <v>649</v>
      </c>
      <c r="E164" s="39">
        <v>38000</v>
      </c>
      <c r="F164" s="7">
        <v>39621460</v>
      </c>
      <c r="G164" s="8">
        <f t="shared" si="4"/>
        <v>7.1352857334467988E-3</v>
      </c>
    </row>
    <row r="165" spans="1:7" ht="30.75" customHeight="1" x14ac:dyDescent="0.25">
      <c r="A165" s="25" t="s">
        <v>644</v>
      </c>
      <c r="B165" s="25" t="s">
        <v>220</v>
      </c>
      <c r="C165" s="93" t="s">
        <v>221</v>
      </c>
      <c r="D165" s="25" t="s">
        <v>645</v>
      </c>
      <c r="E165" s="39">
        <v>30000</v>
      </c>
      <c r="F165" s="7">
        <v>31217286</v>
      </c>
      <c r="G165" s="8">
        <f t="shared" ref="G165:G179" si="5">F165/$F$269</f>
        <v>5.6218083693212843E-3</v>
      </c>
    </row>
    <row r="166" spans="1:7" ht="30.75" customHeight="1" x14ac:dyDescent="0.25">
      <c r="A166" s="70" t="s">
        <v>646</v>
      </c>
      <c r="B166" s="70" t="s">
        <v>187</v>
      </c>
      <c r="C166" s="94" t="s">
        <v>188</v>
      </c>
      <c r="D166" s="70" t="s">
        <v>647</v>
      </c>
      <c r="E166" s="39">
        <v>34000</v>
      </c>
      <c r="F166" s="7">
        <v>34472600</v>
      </c>
      <c r="G166" s="8">
        <f t="shared" si="5"/>
        <v>6.2080461188158669E-3</v>
      </c>
    </row>
    <row r="167" spans="1:7" ht="30.75" customHeight="1" x14ac:dyDescent="0.25">
      <c r="A167" s="25" t="s">
        <v>650</v>
      </c>
      <c r="B167" s="25" t="s">
        <v>185</v>
      </c>
      <c r="C167" s="9" t="s">
        <v>186</v>
      </c>
      <c r="D167" s="32" t="s">
        <v>651</v>
      </c>
      <c r="E167" s="39">
        <v>37000</v>
      </c>
      <c r="F167" s="7">
        <v>38995410</v>
      </c>
      <c r="G167" s="8">
        <f t="shared" si="5"/>
        <v>7.0225426484260963E-3</v>
      </c>
    </row>
    <row r="168" spans="1:7" ht="30.75" customHeight="1" x14ac:dyDescent="0.25">
      <c r="A168" s="67" t="s">
        <v>641</v>
      </c>
      <c r="B168" s="67" t="s">
        <v>642</v>
      </c>
      <c r="C168" s="9" t="s">
        <v>643</v>
      </c>
      <c r="D168" s="67" t="s">
        <v>640</v>
      </c>
      <c r="E168" s="39">
        <v>23000</v>
      </c>
      <c r="F168" s="7">
        <v>24161960</v>
      </c>
      <c r="G168" s="8">
        <f t="shared" si="5"/>
        <v>4.351240173383621E-3</v>
      </c>
    </row>
    <row r="169" spans="1:7" ht="30.75" customHeight="1" x14ac:dyDescent="0.25">
      <c r="A169" s="73" t="s">
        <v>665</v>
      </c>
      <c r="B169" s="73" t="s">
        <v>177</v>
      </c>
      <c r="C169" s="9" t="s">
        <v>178</v>
      </c>
      <c r="D169" s="73" t="s">
        <v>664</v>
      </c>
      <c r="E169" s="39">
        <v>15000</v>
      </c>
      <c r="F169" s="7">
        <v>15088050</v>
      </c>
      <c r="G169" s="8">
        <f t="shared" si="5"/>
        <v>2.7171524701647028E-3</v>
      </c>
    </row>
    <row r="170" spans="1:7" ht="15" customHeight="1" x14ac:dyDescent="0.25">
      <c r="A170" s="67" t="s">
        <v>667</v>
      </c>
      <c r="B170" s="67" t="s">
        <v>610</v>
      </c>
      <c r="C170" s="9" t="s">
        <v>609</v>
      </c>
      <c r="D170" s="67" t="s">
        <v>666</v>
      </c>
      <c r="E170" s="39">
        <v>22000</v>
      </c>
      <c r="F170" s="7">
        <v>22599060</v>
      </c>
      <c r="G170" s="8">
        <f t="shared" si="5"/>
        <v>4.0697831530516091E-3</v>
      </c>
    </row>
    <row r="171" spans="1:7" x14ac:dyDescent="0.25">
      <c r="A171" s="62" t="s">
        <v>671</v>
      </c>
      <c r="B171" s="62" t="s">
        <v>672</v>
      </c>
      <c r="C171" s="9" t="s">
        <v>673</v>
      </c>
      <c r="D171" s="62" t="s">
        <v>670</v>
      </c>
      <c r="E171" s="39">
        <v>37574</v>
      </c>
      <c r="F171" s="7">
        <v>38566329.340000004</v>
      </c>
      <c r="G171" s="8">
        <f t="shared" si="5"/>
        <v>6.9452710609632434E-3</v>
      </c>
    </row>
    <row r="172" spans="1:7" x14ac:dyDescent="0.25">
      <c r="A172" s="70" t="s">
        <v>676</v>
      </c>
      <c r="B172" s="70" t="s">
        <v>677</v>
      </c>
      <c r="C172" s="9" t="s">
        <v>678</v>
      </c>
      <c r="D172" s="70" t="s">
        <v>675</v>
      </c>
      <c r="E172" s="39">
        <v>30000</v>
      </c>
      <c r="F172" s="7">
        <v>30033600</v>
      </c>
      <c r="G172" s="8">
        <f t="shared" si="5"/>
        <v>5.4086426296266667E-3</v>
      </c>
    </row>
    <row r="173" spans="1:7" ht="30" x14ac:dyDescent="0.25">
      <c r="A173" s="81" t="s">
        <v>669</v>
      </c>
      <c r="B173" s="81" t="s">
        <v>149</v>
      </c>
      <c r="C173" s="9" t="s">
        <v>150</v>
      </c>
      <c r="D173" s="81" t="s">
        <v>668</v>
      </c>
      <c r="E173" s="39">
        <v>23015</v>
      </c>
      <c r="F173" s="7">
        <v>22917646.550000001</v>
      </c>
      <c r="G173" s="8">
        <f t="shared" si="5"/>
        <v>4.1271562550292502E-3</v>
      </c>
    </row>
    <row r="174" spans="1:7" ht="30" x14ac:dyDescent="0.25">
      <c r="A174" s="72" t="s">
        <v>679</v>
      </c>
      <c r="B174" s="72" t="s">
        <v>169</v>
      </c>
      <c r="C174" s="9" t="s">
        <v>170</v>
      </c>
      <c r="D174" s="72" t="s">
        <v>680</v>
      </c>
      <c r="E174" s="39">
        <v>48000</v>
      </c>
      <c r="F174" s="7">
        <v>48852000</v>
      </c>
      <c r="G174" s="8">
        <f t="shared" si="5"/>
        <v>8.7975803680718223E-3</v>
      </c>
    </row>
    <row r="175" spans="1:7" x14ac:dyDescent="0.25">
      <c r="A175" s="84" t="s">
        <v>681</v>
      </c>
      <c r="B175" s="84" t="s">
        <v>210</v>
      </c>
      <c r="C175" s="9" t="s">
        <v>211</v>
      </c>
      <c r="D175" s="84" t="s">
        <v>682</v>
      </c>
      <c r="E175" s="39">
        <v>20000</v>
      </c>
      <c r="F175" s="7">
        <v>20276600</v>
      </c>
      <c r="G175" s="8">
        <f t="shared" si="5"/>
        <v>3.6515397136503138E-3</v>
      </c>
    </row>
    <row r="176" spans="1:7" ht="30" x14ac:dyDescent="0.25">
      <c r="A176" s="86" t="s">
        <v>716</v>
      </c>
      <c r="B176" s="86" t="s">
        <v>191</v>
      </c>
      <c r="C176" s="9" t="s">
        <v>192</v>
      </c>
      <c r="D176" s="86" t="s">
        <v>715</v>
      </c>
      <c r="E176" s="39">
        <v>65000</v>
      </c>
      <c r="F176" s="7">
        <v>65333450</v>
      </c>
      <c r="G176" s="8">
        <f t="shared" si="5"/>
        <v>1.1765665215311595E-2</v>
      </c>
    </row>
    <row r="177" spans="1:8" ht="30" x14ac:dyDescent="0.25">
      <c r="A177" s="93" t="s">
        <v>713</v>
      </c>
      <c r="B177" s="93" t="s">
        <v>712</v>
      </c>
      <c r="C177" s="9" t="s">
        <v>714</v>
      </c>
      <c r="D177" s="93" t="s">
        <v>711</v>
      </c>
      <c r="E177" s="39">
        <v>21000</v>
      </c>
      <c r="F177" s="7">
        <v>21022890</v>
      </c>
      <c r="G177" s="8">
        <f t="shared" si="5"/>
        <v>3.7859363863124015E-3</v>
      </c>
    </row>
    <row r="178" spans="1:8" x14ac:dyDescent="0.25">
      <c r="A178" s="73" t="s">
        <v>710</v>
      </c>
      <c r="B178" s="73" t="s">
        <v>610</v>
      </c>
      <c r="C178" s="9" t="s">
        <v>609</v>
      </c>
      <c r="D178" s="73" t="s">
        <v>709</v>
      </c>
      <c r="E178" s="39">
        <v>33000</v>
      </c>
      <c r="F178" s="7">
        <v>33309210</v>
      </c>
      <c r="G178" s="8">
        <f t="shared" si="5"/>
        <v>5.9985354125108832E-3</v>
      </c>
    </row>
    <row r="179" spans="1:8" x14ac:dyDescent="0.25">
      <c r="A179" s="25" t="s">
        <v>226</v>
      </c>
      <c r="B179" s="25"/>
      <c r="C179" s="70"/>
      <c r="D179" s="25"/>
      <c r="E179" s="39"/>
      <c r="F179" s="7">
        <f>SUM(F5:F178)</f>
        <v>5206140210.7000027</v>
      </c>
      <c r="G179" s="8">
        <f t="shared" si="5"/>
        <v>0.93755500104568179</v>
      </c>
    </row>
    <row r="180" spans="1:8" x14ac:dyDescent="0.25">
      <c r="A180" s="13"/>
      <c r="B180" s="13"/>
      <c r="C180" s="13"/>
      <c r="D180" s="13"/>
      <c r="E180" s="14"/>
      <c r="F180" s="15"/>
      <c r="G180" s="16"/>
    </row>
    <row r="181" spans="1:8" x14ac:dyDescent="0.25">
      <c r="A181" s="17" t="s">
        <v>365</v>
      </c>
      <c r="B181" s="13"/>
      <c r="C181" s="13"/>
      <c r="D181" s="13"/>
      <c r="E181" s="14"/>
      <c r="F181" s="15"/>
      <c r="G181" s="16"/>
    </row>
    <row r="182" spans="1:8" ht="30" x14ac:dyDescent="0.25">
      <c r="A182" s="25" t="s">
        <v>0</v>
      </c>
      <c r="B182" s="25" t="s">
        <v>20</v>
      </c>
      <c r="C182" s="70" t="s">
        <v>1</v>
      </c>
      <c r="D182" s="25" t="s">
        <v>22</v>
      </c>
      <c r="E182" s="70" t="s">
        <v>10</v>
      </c>
      <c r="F182" s="70" t="s">
        <v>6</v>
      </c>
      <c r="G182" s="70" t="s">
        <v>2</v>
      </c>
    </row>
    <row r="183" spans="1:8" ht="30" x14ac:dyDescent="0.25">
      <c r="A183" s="25" t="s">
        <v>298</v>
      </c>
      <c r="B183" s="25" t="s">
        <v>212</v>
      </c>
      <c r="C183" s="25" t="s">
        <v>213</v>
      </c>
      <c r="D183" s="25" t="s">
        <v>108</v>
      </c>
      <c r="E183" s="6">
        <v>63200</v>
      </c>
      <c r="F183" s="7">
        <v>5398544</v>
      </c>
      <c r="G183" s="8">
        <f t="shared" ref="G183:G196" si="6">F183/$F$269</f>
        <v>9.7220430505551324E-4</v>
      </c>
      <c r="H183" s="85"/>
    </row>
    <row r="184" spans="1:8" ht="30" x14ac:dyDescent="0.25">
      <c r="A184" s="25" t="s">
        <v>299</v>
      </c>
      <c r="B184" s="25" t="s">
        <v>169</v>
      </c>
      <c r="C184" s="25" t="s">
        <v>170</v>
      </c>
      <c r="D184" s="25" t="s">
        <v>110</v>
      </c>
      <c r="E184" s="6">
        <v>985</v>
      </c>
      <c r="F184" s="7">
        <v>16445560</v>
      </c>
      <c r="G184" s="8">
        <f t="shared" si="6"/>
        <v>2.9616215466704995E-3</v>
      </c>
      <c r="H184" s="85"/>
    </row>
    <row r="185" spans="1:8" ht="28.5" customHeight="1" x14ac:dyDescent="0.25">
      <c r="A185" s="25" t="s">
        <v>300</v>
      </c>
      <c r="B185" s="25" t="s">
        <v>214</v>
      </c>
      <c r="C185" s="25" t="s">
        <v>215</v>
      </c>
      <c r="D185" s="25" t="s">
        <v>109</v>
      </c>
      <c r="E185" s="6">
        <v>116400</v>
      </c>
      <c r="F185" s="7">
        <v>20289684</v>
      </c>
      <c r="G185" s="8">
        <f t="shared" si="6"/>
        <v>3.6538959639888023E-3</v>
      </c>
      <c r="H185" s="85"/>
    </row>
    <row r="186" spans="1:8" ht="30" x14ac:dyDescent="0.25">
      <c r="A186" s="25" t="s">
        <v>302</v>
      </c>
      <c r="B186" s="25" t="s">
        <v>177</v>
      </c>
      <c r="C186" s="25" t="s">
        <v>178</v>
      </c>
      <c r="D186" s="25" t="s">
        <v>112</v>
      </c>
      <c r="E186" s="6">
        <v>34100</v>
      </c>
      <c r="F186" s="7">
        <v>9883885</v>
      </c>
      <c r="G186" s="8">
        <f t="shared" si="6"/>
        <v>1.7799531776852447E-3</v>
      </c>
      <c r="H186" s="85"/>
    </row>
    <row r="187" spans="1:8" ht="30" x14ac:dyDescent="0.25">
      <c r="A187" s="25" t="s">
        <v>301</v>
      </c>
      <c r="B187" s="25" t="s">
        <v>216</v>
      </c>
      <c r="C187" s="70" t="s">
        <v>217</v>
      </c>
      <c r="D187" s="25" t="s">
        <v>111</v>
      </c>
      <c r="E187" s="6">
        <v>3525</v>
      </c>
      <c r="F187" s="7">
        <v>20933212.5</v>
      </c>
      <c r="G187" s="8">
        <f t="shared" si="6"/>
        <v>3.769786688992788E-3</v>
      </c>
      <c r="H187" s="85"/>
    </row>
    <row r="188" spans="1:8" ht="26.25" customHeight="1" x14ac:dyDescent="0.25">
      <c r="A188" s="25" t="s">
        <v>308</v>
      </c>
      <c r="B188" s="25" t="s">
        <v>210</v>
      </c>
      <c r="C188" s="25" t="s">
        <v>211</v>
      </c>
      <c r="D188" s="25" t="s">
        <v>115</v>
      </c>
      <c r="E188" s="6">
        <v>121450</v>
      </c>
      <c r="F188" s="7">
        <v>32478159</v>
      </c>
      <c r="G188" s="8">
        <f t="shared" si="6"/>
        <v>5.8488744372700236E-3</v>
      </c>
      <c r="H188" s="85"/>
    </row>
    <row r="189" spans="1:8" ht="30.75" customHeight="1" x14ac:dyDescent="0.25">
      <c r="A189" s="25" t="s">
        <v>306</v>
      </c>
      <c r="B189" s="25" t="s">
        <v>198</v>
      </c>
      <c r="C189" s="25" t="s">
        <v>199</v>
      </c>
      <c r="D189" s="25" t="s">
        <v>116</v>
      </c>
      <c r="E189" s="6">
        <v>5835</v>
      </c>
      <c r="F189" s="7">
        <v>3054039</v>
      </c>
      <c r="G189" s="8">
        <f t="shared" si="6"/>
        <v>5.4999086116690622E-4</v>
      </c>
      <c r="H189" s="85"/>
    </row>
    <row r="190" spans="1:8" ht="27.75" customHeight="1" x14ac:dyDescent="0.25">
      <c r="A190" s="25" t="s">
        <v>455</v>
      </c>
      <c r="B190" s="25" t="s">
        <v>193</v>
      </c>
      <c r="C190" s="25" t="s">
        <v>194</v>
      </c>
      <c r="D190" s="25" t="s">
        <v>452</v>
      </c>
      <c r="E190" s="6">
        <v>4175</v>
      </c>
      <c r="F190" s="7">
        <v>5708895</v>
      </c>
      <c r="G190" s="8">
        <f t="shared" si="6"/>
        <v>1.0280942965566074E-3</v>
      </c>
      <c r="H190" s="85"/>
    </row>
    <row r="191" spans="1:8" ht="33.75" customHeight="1" x14ac:dyDescent="0.25">
      <c r="A191" s="70" t="s">
        <v>304</v>
      </c>
      <c r="B191" s="70" t="s">
        <v>656</v>
      </c>
      <c r="C191" s="70" t="s">
        <v>219</v>
      </c>
      <c r="D191" s="70" t="s">
        <v>113</v>
      </c>
      <c r="E191" s="6">
        <v>6000</v>
      </c>
      <c r="F191" s="7">
        <v>9112800</v>
      </c>
      <c r="G191" s="8">
        <f t="shared" si="6"/>
        <v>1.64109126296088E-3</v>
      </c>
      <c r="H191" s="85"/>
    </row>
    <row r="192" spans="1:8" ht="33.75" customHeight="1" x14ac:dyDescent="0.25">
      <c r="A192" s="82" t="s">
        <v>303</v>
      </c>
      <c r="B192" s="82" t="s">
        <v>657</v>
      </c>
      <c r="C192" s="84" t="s">
        <v>184</v>
      </c>
      <c r="D192" s="84" t="s">
        <v>114</v>
      </c>
      <c r="E192" s="6">
        <v>28800</v>
      </c>
      <c r="F192" s="7">
        <v>14652000</v>
      </c>
      <c r="G192" s="8">
        <f t="shared" si="6"/>
        <v>2.6386257994143198E-3</v>
      </c>
      <c r="H192" s="85"/>
    </row>
    <row r="193" spans="1:8" ht="33.75" customHeight="1" x14ac:dyDescent="0.25">
      <c r="A193" s="94" t="s">
        <v>706</v>
      </c>
      <c r="B193" s="94" t="s">
        <v>179</v>
      </c>
      <c r="C193" s="9" t="s">
        <v>180</v>
      </c>
      <c r="D193" s="94" t="s">
        <v>705</v>
      </c>
      <c r="E193" s="6">
        <v>599</v>
      </c>
      <c r="F193" s="7">
        <v>3472103.5</v>
      </c>
      <c r="G193" s="8">
        <f t="shared" si="6"/>
        <v>6.2527858813382186E-4</v>
      </c>
      <c r="H193" s="85"/>
    </row>
    <row r="194" spans="1:8" ht="33.75" customHeight="1" x14ac:dyDescent="0.25">
      <c r="A194" s="94" t="s">
        <v>721</v>
      </c>
      <c r="B194" s="94" t="s">
        <v>577</v>
      </c>
      <c r="C194" s="9" t="s">
        <v>520</v>
      </c>
      <c r="D194" s="94" t="s">
        <v>521</v>
      </c>
      <c r="E194" s="6">
        <v>130600000</v>
      </c>
      <c r="F194" s="7">
        <v>3370133</v>
      </c>
      <c r="G194" s="8">
        <f t="shared" si="6"/>
        <v>6.0691508881091866E-4</v>
      </c>
      <c r="H194" s="85"/>
    </row>
    <row r="195" spans="1:8" ht="30" x14ac:dyDescent="0.25">
      <c r="A195" s="70" t="s">
        <v>723</v>
      </c>
      <c r="B195" s="70" t="s">
        <v>722</v>
      </c>
      <c r="C195" s="9" t="s">
        <v>403</v>
      </c>
      <c r="D195" s="70" t="s">
        <v>402</v>
      </c>
      <c r="E195" s="6">
        <v>718000</v>
      </c>
      <c r="F195" s="7">
        <v>2985803</v>
      </c>
      <c r="G195" s="8">
        <f t="shared" si="6"/>
        <v>5.3770248619769824E-4</v>
      </c>
      <c r="H195" s="85"/>
    </row>
    <row r="196" spans="1:8" x14ac:dyDescent="0.25">
      <c r="A196" s="25" t="s">
        <v>226</v>
      </c>
      <c r="B196" s="25"/>
      <c r="C196" s="25"/>
      <c r="D196" s="70"/>
      <c r="E196" s="6"/>
      <c r="F196" s="7">
        <f>SUM(F183:F195)</f>
        <v>147784818</v>
      </c>
      <c r="G196" s="8">
        <f t="shared" si="6"/>
        <v>2.6614034502904022E-2</v>
      </c>
    </row>
    <row r="197" spans="1:8" x14ac:dyDescent="0.25">
      <c r="A197" s="13"/>
      <c r="B197" s="13"/>
      <c r="C197" s="13"/>
      <c r="D197" s="13"/>
      <c r="E197" s="14"/>
      <c r="F197" s="15"/>
      <c r="G197" s="16"/>
    </row>
    <row r="198" spans="1:8" x14ac:dyDescent="0.25">
      <c r="A198" s="3" t="s">
        <v>366</v>
      </c>
    </row>
    <row r="199" spans="1:8" ht="28.5" customHeight="1" x14ac:dyDescent="0.25">
      <c r="A199" s="25" t="s">
        <v>3</v>
      </c>
      <c r="B199" s="25" t="s">
        <v>1</v>
      </c>
      <c r="C199" s="25" t="s">
        <v>374</v>
      </c>
      <c r="D199" s="25" t="s">
        <v>7</v>
      </c>
      <c r="E199" s="25" t="s">
        <v>5</v>
      </c>
      <c r="F199" s="25" t="s">
        <v>12</v>
      </c>
      <c r="G199" s="25" t="s">
        <v>2</v>
      </c>
    </row>
    <row r="200" spans="1:8" ht="16.5" customHeight="1" x14ac:dyDescent="0.25">
      <c r="A200" s="25" t="s">
        <v>226</v>
      </c>
      <c r="B200" s="25"/>
      <c r="C200" s="25"/>
      <c r="D200" s="25"/>
      <c r="E200" s="6"/>
      <c r="F200" s="7"/>
      <c r="G200" s="8"/>
    </row>
    <row r="202" spans="1:8" ht="45" customHeight="1" x14ac:dyDescent="0.25">
      <c r="A202" s="3" t="s">
        <v>367</v>
      </c>
    </row>
    <row r="203" spans="1:8" ht="111" customHeight="1" x14ac:dyDescent="0.25">
      <c r="A203" s="25" t="s">
        <v>11</v>
      </c>
      <c r="B203" s="25" t="s">
        <v>8</v>
      </c>
      <c r="C203" s="25" t="s">
        <v>9</v>
      </c>
      <c r="D203" s="25" t="s">
        <v>17</v>
      </c>
      <c r="E203" s="25" t="s">
        <v>10</v>
      </c>
      <c r="F203" s="25" t="s">
        <v>6</v>
      </c>
      <c r="G203" s="25" t="s">
        <v>2</v>
      </c>
    </row>
    <row r="204" spans="1:8" x14ac:dyDescent="0.25">
      <c r="A204" s="25" t="s">
        <v>226</v>
      </c>
      <c r="B204" s="25"/>
      <c r="C204" s="25"/>
      <c r="D204" s="25"/>
      <c r="E204" s="6"/>
      <c r="F204" s="7"/>
      <c r="G204" s="8"/>
    </row>
    <row r="206" spans="1:8" ht="58.5" customHeight="1" x14ac:dyDescent="0.25">
      <c r="A206" s="3" t="s">
        <v>368</v>
      </c>
    </row>
    <row r="207" spans="1:8" ht="17.25" customHeight="1" x14ac:dyDescent="0.25">
      <c r="A207" s="25" t="s">
        <v>15</v>
      </c>
      <c r="B207" s="25" t="s">
        <v>14</v>
      </c>
      <c r="C207" s="25" t="s">
        <v>16</v>
      </c>
      <c r="D207" s="101" t="s">
        <v>13</v>
      </c>
      <c r="E207" s="102"/>
      <c r="F207" s="25" t="s">
        <v>6</v>
      </c>
      <c r="G207" s="25" t="s">
        <v>2</v>
      </c>
    </row>
    <row r="208" spans="1:8" x14ac:dyDescent="0.25">
      <c r="A208" s="25" t="s">
        <v>226</v>
      </c>
      <c r="B208" s="25"/>
      <c r="C208" s="25"/>
      <c r="D208" s="101"/>
      <c r="E208" s="102"/>
      <c r="F208" s="7"/>
      <c r="G208" s="8"/>
    </row>
    <row r="210" spans="1:7" ht="42.75" customHeight="1" x14ac:dyDescent="0.25">
      <c r="A210" s="3" t="s">
        <v>369</v>
      </c>
    </row>
    <row r="211" spans="1:7" ht="32.25" customHeight="1" x14ac:dyDescent="0.25">
      <c r="A211" s="25" t="s">
        <v>3</v>
      </c>
      <c r="B211" s="21" t="s">
        <v>1</v>
      </c>
      <c r="C211" s="25" t="s">
        <v>374</v>
      </c>
      <c r="D211" s="101" t="s">
        <v>4</v>
      </c>
      <c r="E211" s="102"/>
      <c r="F211" s="22" t="s">
        <v>18</v>
      </c>
      <c r="G211" s="44" t="s">
        <v>2</v>
      </c>
    </row>
    <row r="212" spans="1:7" x14ac:dyDescent="0.25">
      <c r="A212" s="25" t="s">
        <v>228</v>
      </c>
      <c r="B212" s="34">
        <v>1027700167110</v>
      </c>
      <c r="C212" s="35" t="s">
        <v>377</v>
      </c>
      <c r="D212" s="118" t="s">
        <v>227</v>
      </c>
      <c r="E212" s="118"/>
      <c r="F212" s="7">
        <v>9388.7999999999993</v>
      </c>
      <c r="G212" s="8">
        <f t="shared" ref="G212:G220" si="7">F212/$F$269</f>
        <v>1.6907951068482912E-6</v>
      </c>
    </row>
    <row r="213" spans="1:7" x14ac:dyDescent="0.25">
      <c r="A213" s="25" t="s">
        <v>228</v>
      </c>
      <c r="B213" s="34">
        <v>1027700167110</v>
      </c>
      <c r="C213" s="35" t="s">
        <v>378</v>
      </c>
      <c r="D213" s="118" t="s">
        <v>227</v>
      </c>
      <c r="E213" s="118"/>
      <c r="F213" s="7">
        <v>4583.75</v>
      </c>
      <c r="G213" s="8">
        <f t="shared" si="7"/>
        <v>8.2547099427145701E-7</v>
      </c>
    </row>
    <row r="214" spans="1:7" ht="28.5" customHeight="1" x14ac:dyDescent="0.25">
      <c r="A214" s="25" t="s">
        <v>228</v>
      </c>
      <c r="B214" s="34">
        <v>1027700167110</v>
      </c>
      <c r="C214" s="35" t="s">
        <v>376</v>
      </c>
      <c r="D214" s="118" t="s">
        <v>227</v>
      </c>
      <c r="E214" s="118"/>
      <c r="F214" s="7">
        <v>135189.34</v>
      </c>
      <c r="G214" s="8">
        <f t="shared" si="7"/>
        <v>2.4345760328268788E-5</v>
      </c>
    </row>
    <row r="215" spans="1:7" x14ac:dyDescent="0.25">
      <c r="A215" s="25" t="s">
        <v>228</v>
      </c>
      <c r="B215" s="34">
        <v>1027700167110</v>
      </c>
      <c r="C215" s="35" t="s">
        <v>375</v>
      </c>
      <c r="D215" s="118" t="s">
        <v>227</v>
      </c>
      <c r="E215" s="118"/>
      <c r="F215" s="7">
        <v>1433.9</v>
      </c>
      <c r="G215" s="8">
        <f t="shared" si="7"/>
        <v>2.5822587590637409E-7</v>
      </c>
    </row>
    <row r="216" spans="1:7" ht="30" hidden="1" x14ac:dyDescent="0.25">
      <c r="A216" s="25" t="s">
        <v>229</v>
      </c>
      <c r="B216" s="34">
        <v>1027700167110</v>
      </c>
      <c r="C216" s="19" t="s">
        <v>591</v>
      </c>
      <c r="D216" s="110" t="s">
        <v>227</v>
      </c>
      <c r="E216" s="110"/>
      <c r="F216" s="7">
        <v>0</v>
      </c>
      <c r="G216" s="8">
        <f t="shared" si="7"/>
        <v>0</v>
      </c>
    </row>
    <row r="217" spans="1:7" ht="30" hidden="1" customHeight="1" x14ac:dyDescent="0.25">
      <c r="A217" s="66" t="s">
        <v>229</v>
      </c>
      <c r="B217" s="34">
        <v>1027700167111</v>
      </c>
      <c r="C217" s="19" t="s">
        <v>674</v>
      </c>
      <c r="D217" s="110" t="s">
        <v>227</v>
      </c>
      <c r="E217" s="110"/>
      <c r="F217" s="7">
        <v>0</v>
      </c>
      <c r="G217" s="8">
        <f t="shared" si="7"/>
        <v>0</v>
      </c>
    </row>
    <row r="218" spans="1:7" ht="30" x14ac:dyDescent="0.25">
      <c r="A218" s="25" t="s">
        <v>229</v>
      </c>
      <c r="B218" s="34">
        <v>1027700167110</v>
      </c>
      <c r="C218" s="35" t="s">
        <v>593</v>
      </c>
      <c r="D218" s="110" t="s">
        <v>227</v>
      </c>
      <c r="E218" s="110"/>
      <c r="F218" s="7">
        <v>3390076.26</v>
      </c>
      <c r="G218" s="8">
        <f t="shared" si="7"/>
        <v>6.1050659852702745E-4</v>
      </c>
    </row>
    <row r="219" spans="1:7" ht="30" customHeight="1" x14ac:dyDescent="0.25">
      <c r="A219" s="25" t="s">
        <v>229</v>
      </c>
      <c r="B219" s="34">
        <v>1027700167110</v>
      </c>
      <c r="C219" s="35" t="s">
        <v>592</v>
      </c>
      <c r="D219" s="110" t="s">
        <v>227</v>
      </c>
      <c r="E219" s="110"/>
      <c r="F219" s="7">
        <v>36779.03</v>
      </c>
      <c r="G219" s="8">
        <f t="shared" si="7"/>
        <v>6.6234027733710925E-6</v>
      </c>
    </row>
    <row r="220" spans="1:7" ht="30" customHeight="1" x14ac:dyDescent="0.25">
      <c r="A220" s="25" t="s">
        <v>226</v>
      </c>
      <c r="B220" s="117"/>
      <c r="C220" s="117"/>
      <c r="D220" s="116"/>
      <c r="E220" s="116"/>
      <c r="F220" s="7">
        <f>SUM(F212:F219)</f>
        <v>3577451.0799999996</v>
      </c>
      <c r="G220" s="8">
        <f t="shared" si="7"/>
        <v>6.4425025360569349E-4</v>
      </c>
    </row>
    <row r="222" spans="1:7" ht="15.75" x14ac:dyDescent="0.25">
      <c r="A222" s="3" t="s">
        <v>370</v>
      </c>
      <c r="B222" s="26"/>
    </row>
    <row r="223" spans="1:7" ht="30" x14ac:dyDescent="0.25">
      <c r="A223" s="25" t="s">
        <v>19</v>
      </c>
      <c r="B223" s="28" t="s">
        <v>1</v>
      </c>
      <c r="C223" s="24" t="s">
        <v>379</v>
      </c>
      <c r="D223" s="112" t="s">
        <v>382</v>
      </c>
      <c r="E223" s="113"/>
      <c r="F223" s="22" t="s">
        <v>18</v>
      </c>
      <c r="G223" s="25" t="s">
        <v>2</v>
      </c>
    </row>
    <row r="224" spans="1:7" ht="30" x14ac:dyDescent="0.25">
      <c r="A224" s="25" t="s">
        <v>228</v>
      </c>
      <c r="B224" s="36">
        <v>1027700167110</v>
      </c>
      <c r="C224" s="25" t="s">
        <v>380</v>
      </c>
      <c r="D224" s="108" t="s">
        <v>384</v>
      </c>
      <c r="E224" s="109"/>
      <c r="F224" s="40">
        <v>86615.32</v>
      </c>
      <c r="G224" s="41">
        <f t="shared" ref="G224:G230" si="8">F224/$F$269</f>
        <v>1.5598240375138351E-5</v>
      </c>
    </row>
    <row r="225" spans="1:7" ht="30" x14ac:dyDescent="0.25">
      <c r="A225" s="25" t="s">
        <v>228</v>
      </c>
      <c r="B225" s="36">
        <v>1027700167110</v>
      </c>
      <c r="C225" s="25" t="s">
        <v>380</v>
      </c>
      <c r="D225" s="108" t="s">
        <v>385</v>
      </c>
      <c r="E225" s="109"/>
      <c r="F225" s="40">
        <v>3007.94</v>
      </c>
      <c r="G225" s="41">
        <f t="shared" si="8"/>
        <v>5.4168905863297221E-7</v>
      </c>
    </row>
    <row r="226" spans="1:7" ht="30" x14ac:dyDescent="0.25">
      <c r="A226" s="25" t="s">
        <v>228</v>
      </c>
      <c r="B226" s="36">
        <v>1027700167110</v>
      </c>
      <c r="C226" s="25" t="s">
        <v>380</v>
      </c>
      <c r="D226" s="108" t="s">
        <v>386</v>
      </c>
      <c r="E226" s="109"/>
      <c r="F226" s="40">
        <v>2193.1</v>
      </c>
      <c r="G226" s="41">
        <f t="shared" si="8"/>
        <v>3.9494746387493478E-7</v>
      </c>
    </row>
    <row r="227" spans="1:7" ht="30" x14ac:dyDescent="0.25">
      <c r="A227" s="25" t="s">
        <v>568</v>
      </c>
      <c r="B227" s="36">
        <v>1027700067328</v>
      </c>
      <c r="C227" s="25" t="s">
        <v>568</v>
      </c>
      <c r="D227" s="108" t="s">
        <v>383</v>
      </c>
      <c r="E227" s="109"/>
      <c r="F227" s="40">
        <v>76480.7</v>
      </c>
      <c r="G227" s="41">
        <f t="shared" si="8"/>
        <v>1.3773133236231692E-5</v>
      </c>
    </row>
    <row r="228" spans="1:7" ht="30" x14ac:dyDescent="0.25">
      <c r="A228" s="25" t="s">
        <v>230</v>
      </c>
      <c r="B228" s="36">
        <v>1047796383030</v>
      </c>
      <c r="C228" s="25" t="s">
        <v>381</v>
      </c>
      <c r="D228" s="108" t="s">
        <v>387</v>
      </c>
      <c r="E228" s="109"/>
      <c r="F228" s="40">
        <v>18815.84</v>
      </c>
      <c r="G228" s="41">
        <f t="shared" si="8"/>
        <v>3.388476717284462E-6</v>
      </c>
    </row>
    <row r="229" spans="1:7" ht="30.75" customHeight="1" x14ac:dyDescent="0.25">
      <c r="A229" s="25" t="s">
        <v>230</v>
      </c>
      <c r="B229" s="36">
        <v>1047796383030</v>
      </c>
      <c r="C229" s="25" t="s">
        <v>381</v>
      </c>
      <c r="D229" s="108" t="s">
        <v>388</v>
      </c>
      <c r="E229" s="109"/>
      <c r="F229" s="40">
        <v>14843.82</v>
      </c>
      <c r="G229" s="41">
        <f t="shared" si="8"/>
        <v>2.6731699709160706E-6</v>
      </c>
    </row>
    <row r="230" spans="1:7" ht="34.5" customHeight="1" x14ac:dyDescent="0.25">
      <c r="A230" s="25" t="s">
        <v>226</v>
      </c>
      <c r="B230" s="111"/>
      <c r="C230" s="112"/>
      <c r="D230" s="112"/>
      <c r="E230" s="113"/>
      <c r="F230" s="7">
        <f>SUM(F224:F229)</f>
        <v>201956.72</v>
      </c>
      <c r="G230" s="8">
        <f t="shared" si="8"/>
        <v>3.6369656822078487E-5</v>
      </c>
    </row>
    <row r="232" spans="1:7" x14ac:dyDescent="0.25">
      <c r="A232" s="3" t="s">
        <v>371</v>
      </c>
    </row>
    <row r="233" spans="1:7" ht="30" x14ac:dyDescent="0.25">
      <c r="A233" s="25" t="s">
        <v>20</v>
      </c>
      <c r="B233" s="117" t="s">
        <v>1</v>
      </c>
      <c r="C233" s="117"/>
      <c r="D233" s="117" t="s">
        <v>22</v>
      </c>
      <c r="E233" s="117"/>
      <c r="F233" s="31" t="s">
        <v>21</v>
      </c>
      <c r="G233" s="25" t="s">
        <v>2</v>
      </c>
    </row>
    <row r="234" spans="1:7" x14ac:dyDescent="0.25">
      <c r="A234" s="94" t="s">
        <v>724</v>
      </c>
      <c r="B234" s="106" t="s">
        <v>124</v>
      </c>
      <c r="C234" s="107"/>
      <c r="D234" s="101" t="s">
        <v>634</v>
      </c>
      <c r="E234" s="102"/>
      <c r="F234" s="37">
        <v>1705200</v>
      </c>
      <c r="G234" s="41">
        <f t="shared" ref="G234:G243" si="9">F234/$F$269</f>
        <v>3.0708331375657236E-4</v>
      </c>
    </row>
    <row r="235" spans="1:7" x14ac:dyDescent="0.25">
      <c r="A235" s="94" t="s">
        <v>725</v>
      </c>
      <c r="B235" s="106" t="s">
        <v>156</v>
      </c>
      <c r="C235" s="107"/>
      <c r="D235" s="101" t="s">
        <v>418</v>
      </c>
      <c r="E235" s="102"/>
      <c r="F235" s="37">
        <v>483489.08</v>
      </c>
      <c r="G235" s="41">
        <f t="shared" si="9"/>
        <v>8.7069803455029629E-5</v>
      </c>
    </row>
    <row r="236" spans="1:7" hidden="1" x14ac:dyDescent="0.25">
      <c r="A236" s="93" t="s">
        <v>707</v>
      </c>
      <c r="B236" s="106" t="s">
        <v>176</v>
      </c>
      <c r="C236" s="107"/>
      <c r="D236" s="101" t="s">
        <v>558</v>
      </c>
      <c r="E236" s="102"/>
      <c r="F236" s="37"/>
      <c r="G236" s="41">
        <f t="shared" si="9"/>
        <v>0</v>
      </c>
    </row>
    <row r="237" spans="1:7" hidden="1" x14ac:dyDescent="0.25">
      <c r="A237" s="86" t="s">
        <v>683</v>
      </c>
      <c r="B237" s="106" t="s">
        <v>203</v>
      </c>
      <c r="C237" s="107"/>
      <c r="D237" s="101" t="s">
        <v>426</v>
      </c>
      <c r="E237" s="102"/>
      <c r="F237" s="37"/>
      <c r="G237" s="41">
        <f t="shared" si="9"/>
        <v>0</v>
      </c>
    </row>
    <row r="238" spans="1:7" hidden="1" x14ac:dyDescent="0.25">
      <c r="A238" s="86" t="s">
        <v>117</v>
      </c>
      <c r="B238" s="106" t="s">
        <v>118</v>
      </c>
      <c r="C238" s="107"/>
      <c r="D238" s="101" t="s">
        <v>458</v>
      </c>
      <c r="E238" s="102"/>
      <c r="F238" s="37"/>
      <c r="G238" s="41">
        <f t="shared" si="9"/>
        <v>0</v>
      </c>
    </row>
    <row r="239" spans="1:7" hidden="1" x14ac:dyDescent="0.25">
      <c r="A239" s="86" t="s">
        <v>684</v>
      </c>
      <c r="B239" s="106" t="s">
        <v>180</v>
      </c>
      <c r="C239" s="107"/>
      <c r="D239" s="101" t="s">
        <v>477</v>
      </c>
      <c r="E239" s="102"/>
      <c r="F239" s="37"/>
      <c r="G239" s="41">
        <f t="shared" si="9"/>
        <v>0</v>
      </c>
    </row>
    <row r="240" spans="1:7" hidden="1" x14ac:dyDescent="0.25">
      <c r="A240" s="86" t="s">
        <v>683</v>
      </c>
      <c r="B240" s="106" t="s">
        <v>203</v>
      </c>
      <c r="C240" s="107"/>
      <c r="D240" s="101" t="s">
        <v>569</v>
      </c>
      <c r="E240" s="102"/>
      <c r="F240" s="37"/>
      <c r="G240" s="41">
        <f t="shared" si="9"/>
        <v>0</v>
      </c>
    </row>
    <row r="241" spans="1:7" hidden="1" x14ac:dyDescent="0.25">
      <c r="A241" s="86" t="s">
        <v>685</v>
      </c>
      <c r="B241" s="106" t="s">
        <v>132</v>
      </c>
      <c r="C241" s="107"/>
      <c r="D241" s="101" t="s">
        <v>78</v>
      </c>
      <c r="E241" s="102"/>
      <c r="F241" s="37"/>
      <c r="G241" s="41">
        <f t="shared" si="9"/>
        <v>0</v>
      </c>
    </row>
    <row r="242" spans="1:7" hidden="1" x14ac:dyDescent="0.25">
      <c r="A242" s="66" t="s">
        <v>686</v>
      </c>
      <c r="B242" s="106" t="s">
        <v>140</v>
      </c>
      <c r="C242" s="107"/>
      <c r="D242" s="101" t="s">
        <v>106</v>
      </c>
      <c r="E242" s="102"/>
      <c r="F242" s="37"/>
      <c r="G242" s="41">
        <f t="shared" si="9"/>
        <v>0</v>
      </c>
    </row>
    <row r="243" spans="1:7" x14ac:dyDescent="0.25">
      <c r="A243" s="25" t="s">
        <v>226</v>
      </c>
      <c r="B243" s="99"/>
      <c r="C243" s="100"/>
      <c r="D243" s="101"/>
      <c r="E243" s="102"/>
      <c r="F243" s="7">
        <f>SUM(F234:F242)</f>
        <v>2188689.08</v>
      </c>
      <c r="G243" s="41">
        <f t="shared" si="9"/>
        <v>3.9415311721160197E-4</v>
      </c>
    </row>
    <row r="245" spans="1:7" x14ac:dyDescent="0.25">
      <c r="A245" s="3" t="s">
        <v>372</v>
      </c>
    </row>
    <row r="246" spans="1:7" ht="34.5" customHeight="1" x14ac:dyDescent="0.25">
      <c r="A246" s="25" t="s">
        <v>23</v>
      </c>
      <c r="B246" s="101" t="s">
        <v>20</v>
      </c>
      <c r="C246" s="102"/>
      <c r="D246" s="25" t="s">
        <v>22</v>
      </c>
      <c r="E246" s="25" t="s">
        <v>24</v>
      </c>
      <c r="F246" s="25" t="s">
        <v>21</v>
      </c>
      <c r="G246" s="25" t="s">
        <v>2</v>
      </c>
    </row>
    <row r="247" spans="1:7" ht="45" x14ac:dyDescent="0.25">
      <c r="A247" s="25" t="s">
        <v>231</v>
      </c>
      <c r="B247" s="99" t="s">
        <v>117</v>
      </c>
      <c r="C247" s="100"/>
      <c r="D247" s="94" t="s">
        <v>90</v>
      </c>
      <c r="E247" s="2">
        <v>69157</v>
      </c>
      <c r="F247" s="7">
        <v>56669952.799999997</v>
      </c>
      <c r="G247" s="8">
        <f t="shared" ref="G247:G253" si="10">F247/$F$269</f>
        <v>1.0205487272022369E-2</v>
      </c>
    </row>
    <row r="248" spans="1:7" ht="45" x14ac:dyDescent="0.25">
      <c r="A248" s="86" t="s">
        <v>231</v>
      </c>
      <c r="B248" s="99" t="s">
        <v>117</v>
      </c>
      <c r="C248" s="100"/>
      <c r="D248" s="94" t="s">
        <v>726</v>
      </c>
      <c r="E248" s="2">
        <v>66796</v>
      </c>
      <c r="F248" s="7">
        <v>58145571.450000003</v>
      </c>
      <c r="G248" s="8">
        <f t="shared" si="10"/>
        <v>1.0471226109040315E-2</v>
      </c>
    </row>
    <row r="249" spans="1:7" ht="30" customHeight="1" x14ac:dyDescent="0.25">
      <c r="A249" s="25" t="s">
        <v>231</v>
      </c>
      <c r="B249" s="99" t="s">
        <v>117</v>
      </c>
      <c r="C249" s="100"/>
      <c r="D249" s="94" t="s">
        <v>726</v>
      </c>
      <c r="E249" s="2">
        <v>19971</v>
      </c>
      <c r="F249" s="7">
        <v>17384651.879999999</v>
      </c>
      <c r="G249" s="8">
        <f t="shared" si="10"/>
        <v>3.1307392140598319E-3</v>
      </c>
    </row>
    <row r="250" spans="1:7" ht="45" customHeight="1" x14ac:dyDescent="0.25">
      <c r="A250" s="55" t="s">
        <v>231</v>
      </c>
      <c r="B250" s="99" t="s">
        <v>117</v>
      </c>
      <c r="C250" s="100"/>
      <c r="D250" s="94" t="s">
        <v>94</v>
      </c>
      <c r="E250" s="2">
        <v>1386</v>
      </c>
      <c r="F250" s="7">
        <v>917567.87</v>
      </c>
      <c r="G250" s="8">
        <f t="shared" si="10"/>
        <v>1.6524148611081385E-4</v>
      </c>
    </row>
    <row r="251" spans="1:7" ht="45" customHeight="1" x14ac:dyDescent="0.25">
      <c r="A251" s="67" t="s">
        <v>231</v>
      </c>
      <c r="B251" s="99" t="s">
        <v>117</v>
      </c>
      <c r="C251" s="100"/>
      <c r="D251" s="94" t="s">
        <v>94</v>
      </c>
      <c r="E251" s="2">
        <v>89422</v>
      </c>
      <c r="F251" s="7">
        <v>59199678.810000002</v>
      </c>
      <c r="G251" s="8">
        <f t="shared" si="10"/>
        <v>1.0661056499120067E-2</v>
      </c>
    </row>
    <row r="252" spans="1:7" ht="45" customHeight="1" x14ac:dyDescent="0.25">
      <c r="A252" s="82" t="s">
        <v>231</v>
      </c>
      <c r="B252" s="99" t="s">
        <v>117</v>
      </c>
      <c r="C252" s="100"/>
      <c r="D252" s="94" t="s">
        <v>94</v>
      </c>
      <c r="E252" s="2">
        <v>1027</v>
      </c>
      <c r="F252" s="7">
        <v>679900.59</v>
      </c>
      <c r="G252" s="8">
        <f t="shared" si="10"/>
        <v>1.2244084342144537E-4</v>
      </c>
    </row>
    <row r="253" spans="1:7" ht="45" customHeight="1" x14ac:dyDescent="0.25">
      <c r="A253" s="25" t="s">
        <v>226</v>
      </c>
      <c r="B253" s="123"/>
      <c r="C253" s="123"/>
      <c r="D253" s="30"/>
      <c r="E253" s="1"/>
      <c r="F253" s="7">
        <f>SUM(F247:F252)</f>
        <v>192997323.40000001</v>
      </c>
      <c r="G253" s="8">
        <f t="shared" si="10"/>
        <v>3.4756191423774847E-2</v>
      </c>
    </row>
    <row r="254" spans="1:7" ht="12.75" customHeight="1" x14ac:dyDescent="0.25"/>
    <row r="255" spans="1:7" ht="14.25" customHeight="1" x14ac:dyDescent="0.25">
      <c r="A255" s="3" t="s">
        <v>373</v>
      </c>
    </row>
    <row r="256" spans="1:7" ht="30" x14ac:dyDescent="0.25">
      <c r="A256" s="124" t="s">
        <v>25</v>
      </c>
      <c r="B256" s="125"/>
      <c r="C256" s="125"/>
      <c r="D256" s="125"/>
      <c r="E256" s="126"/>
      <c r="F256" s="25" t="s">
        <v>21</v>
      </c>
      <c r="G256" s="25" t="s">
        <v>2</v>
      </c>
    </row>
    <row r="257" spans="1:9" hidden="1" x14ac:dyDescent="0.25">
      <c r="A257" s="47" t="s">
        <v>688</v>
      </c>
      <c r="B257" s="48"/>
      <c r="C257" s="48"/>
      <c r="D257" s="48"/>
      <c r="E257" s="49"/>
      <c r="F257" s="7"/>
      <c r="G257" s="8">
        <f>F257/$F$269</f>
        <v>0</v>
      </c>
    </row>
    <row r="258" spans="1:9" hidden="1" x14ac:dyDescent="0.25">
      <c r="A258" s="75" t="s">
        <v>637</v>
      </c>
      <c r="B258" s="76"/>
      <c r="C258" s="76"/>
      <c r="D258" s="76"/>
      <c r="E258" s="77"/>
      <c r="F258" s="7"/>
      <c r="G258" s="8">
        <f>F258/$F$269</f>
        <v>0</v>
      </c>
    </row>
    <row r="259" spans="1:9" hidden="1" x14ac:dyDescent="0.25">
      <c r="A259" s="47" t="s">
        <v>658</v>
      </c>
      <c r="B259" s="52"/>
      <c r="C259" s="48"/>
      <c r="D259" s="48"/>
      <c r="E259" s="49"/>
      <c r="F259" s="7"/>
      <c r="G259" s="8">
        <f>F259/$F$269</f>
        <v>0</v>
      </c>
    </row>
    <row r="260" spans="1:9" hidden="1" x14ac:dyDescent="0.25">
      <c r="A260" s="75" t="s">
        <v>652</v>
      </c>
      <c r="B260" s="52"/>
      <c r="C260" s="76"/>
      <c r="D260" s="76"/>
      <c r="E260" s="77"/>
      <c r="F260" s="7"/>
      <c r="G260" s="8">
        <f t="shared" ref="G260:G261" si="11">F260/$F$269</f>
        <v>0</v>
      </c>
    </row>
    <row r="261" spans="1:9" hidden="1" x14ac:dyDescent="0.25">
      <c r="A261" s="75" t="s">
        <v>638</v>
      </c>
      <c r="B261" s="52"/>
      <c r="C261" s="76"/>
      <c r="D261" s="76"/>
      <c r="E261" s="77"/>
      <c r="F261" s="7"/>
      <c r="G261" s="8">
        <f t="shared" si="11"/>
        <v>0</v>
      </c>
    </row>
    <row r="262" spans="1:9" hidden="1" x14ac:dyDescent="0.25">
      <c r="A262" s="103" t="s">
        <v>687</v>
      </c>
      <c r="B262" s="104"/>
      <c r="C262" s="104"/>
      <c r="D262" s="104"/>
      <c r="E262" s="105"/>
      <c r="F262" s="7"/>
      <c r="G262" s="8">
        <f>F262/$F$269</f>
        <v>0</v>
      </c>
    </row>
    <row r="263" spans="1:9" hidden="1" x14ac:dyDescent="0.25">
      <c r="A263" s="96" t="s">
        <v>594</v>
      </c>
      <c r="B263" s="97"/>
      <c r="C263" s="97"/>
      <c r="D263" s="97"/>
      <c r="E263" s="98"/>
      <c r="F263" s="7"/>
      <c r="G263" s="8">
        <f>F263/$F$269</f>
        <v>0</v>
      </c>
    </row>
    <row r="264" spans="1:9" hidden="1" x14ac:dyDescent="0.25">
      <c r="A264" s="96" t="s">
        <v>595</v>
      </c>
      <c r="B264" s="97"/>
      <c r="C264" s="97"/>
      <c r="D264" s="97"/>
      <c r="E264" s="98"/>
      <c r="F264" s="55"/>
      <c r="G264" s="8">
        <f t="shared" ref="G264:G266" si="12">F264/$F$269</f>
        <v>0</v>
      </c>
    </row>
    <row r="265" spans="1:9" ht="15" hidden="1" customHeight="1" x14ac:dyDescent="0.25">
      <c r="A265" s="96" t="s">
        <v>596</v>
      </c>
      <c r="B265" s="97"/>
      <c r="C265" s="97"/>
      <c r="D265" s="97"/>
      <c r="E265" s="98"/>
      <c r="F265" s="55"/>
      <c r="G265" s="8">
        <f t="shared" si="12"/>
        <v>0</v>
      </c>
    </row>
    <row r="266" spans="1:9" ht="15" hidden="1" customHeight="1" x14ac:dyDescent="0.25">
      <c r="A266" s="96" t="s">
        <v>708</v>
      </c>
      <c r="B266" s="97"/>
      <c r="C266" s="97"/>
      <c r="D266" s="97"/>
      <c r="E266" s="98"/>
      <c r="F266" s="7"/>
      <c r="G266" s="8">
        <f t="shared" si="12"/>
        <v>0</v>
      </c>
    </row>
    <row r="267" spans="1:9" ht="15" customHeight="1" x14ac:dyDescent="0.25">
      <c r="A267" s="101" t="s">
        <v>226</v>
      </c>
      <c r="B267" s="122"/>
      <c r="C267" s="122"/>
      <c r="D267" s="122"/>
      <c r="E267" s="102"/>
      <c r="F267" s="7">
        <f>SUM(F266)</f>
        <v>0</v>
      </c>
      <c r="G267" s="8"/>
      <c r="I267" s="43"/>
    </row>
    <row r="268" spans="1:9" ht="15" customHeight="1" x14ac:dyDescent="0.25"/>
    <row r="269" spans="1:9" ht="15" customHeight="1" x14ac:dyDescent="0.25">
      <c r="A269" s="119" t="s">
        <v>26</v>
      </c>
      <c r="B269" s="120"/>
      <c r="C269" s="120"/>
      <c r="D269" s="120"/>
      <c r="E269" s="121"/>
      <c r="F269" s="7">
        <f>F179+F200+F204+F208+F220+F230+F243+F253+F267+F196</f>
        <v>5552890448.9800024</v>
      </c>
      <c r="G269" s="8">
        <f>F269/$F$269</f>
        <v>1</v>
      </c>
      <c r="I269" s="43"/>
    </row>
    <row r="270" spans="1:9" ht="15" customHeight="1" x14ac:dyDescent="0.25"/>
  </sheetData>
  <mergeCells count="60">
    <mergeCell ref="D234:E234"/>
    <mergeCell ref="A269:E269"/>
    <mergeCell ref="B251:C251"/>
    <mergeCell ref="B242:C242"/>
    <mergeCell ref="D241:E241"/>
    <mergeCell ref="D242:E242"/>
    <mergeCell ref="B239:C239"/>
    <mergeCell ref="A267:E267"/>
    <mergeCell ref="B253:C253"/>
    <mergeCell ref="A256:E256"/>
    <mergeCell ref="A263:E263"/>
    <mergeCell ref="B249:C249"/>
    <mergeCell ref="B247:C247"/>
    <mergeCell ref="A1:G1"/>
    <mergeCell ref="B246:C246"/>
    <mergeCell ref="D220:E220"/>
    <mergeCell ref="B233:C233"/>
    <mergeCell ref="D233:E233"/>
    <mergeCell ref="B220:C220"/>
    <mergeCell ref="D212:E212"/>
    <mergeCell ref="D207:E207"/>
    <mergeCell ref="D211:E211"/>
    <mergeCell ref="D213:E213"/>
    <mergeCell ref="D214:E214"/>
    <mergeCell ref="D216:E216"/>
    <mergeCell ref="D215:E215"/>
    <mergeCell ref="D208:E208"/>
    <mergeCell ref="D217:E217"/>
    <mergeCell ref="B241:C241"/>
    <mergeCell ref="D228:E228"/>
    <mergeCell ref="D229:E229"/>
    <mergeCell ref="D218:E218"/>
    <mergeCell ref="D219:E219"/>
    <mergeCell ref="D240:E240"/>
    <mergeCell ref="B230:E230"/>
    <mergeCell ref="B236:C236"/>
    <mergeCell ref="D236:E236"/>
    <mergeCell ref="D223:E223"/>
    <mergeCell ref="D224:E224"/>
    <mergeCell ref="D225:E225"/>
    <mergeCell ref="D226:E226"/>
    <mergeCell ref="D227:E227"/>
    <mergeCell ref="B235:C235"/>
    <mergeCell ref="D235:E235"/>
    <mergeCell ref="B234:C234"/>
    <mergeCell ref="B238:C238"/>
    <mergeCell ref="D237:E237"/>
    <mergeCell ref="D238:E238"/>
    <mergeCell ref="B250:C250"/>
    <mergeCell ref="B237:C237"/>
    <mergeCell ref="D239:E239"/>
    <mergeCell ref="B240:C240"/>
    <mergeCell ref="A266:E266"/>
    <mergeCell ref="B243:C243"/>
    <mergeCell ref="D243:E243"/>
    <mergeCell ref="A262:E262"/>
    <mergeCell ref="B252:C252"/>
    <mergeCell ref="B248:C248"/>
    <mergeCell ref="A264:E264"/>
    <mergeCell ref="A265:E2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8"/>
  <sheetViews>
    <sheetView zoomScale="80" zoomScaleNormal="80" workbookViewId="0">
      <selection activeCell="H128" sqref="H128:H151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5.570312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7" ht="33.75" customHeight="1" x14ac:dyDescent="0.25">
      <c r="A1" s="114" t="s">
        <v>734</v>
      </c>
      <c r="B1" s="115"/>
      <c r="C1" s="115"/>
      <c r="D1" s="115"/>
      <c r="E1" s="115"/>
      <c r="F1" s="115"/>
      <c r="G1" s="115"/>
    </row>
    <row r="2" spans="1:7" ht="18.75" x14ac:dyDescent="0.3">
      <c r="A2" s="4"/>
      <c r="B2" s="4"/>
      <c r="C2" s="4"/>
    </row>
    <row r="3" spans="1:7" x14ac:dyDescent="0.25">
      <c r="A3" s="3" t="s">
        <v>364</v>
      </c>
    </row>
    <row r="4" spans="1:7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363</v>
      </c>
    </row>
    <row r="5" spans="1:7" ht="30" x14ac:dyDescent="0.25">
      <c r="A5" s="5" t="s">
        <v>315</v>
      </c>
      <c r="B5" s="5" t="s">
        <v>143</v>
      </c>
      <c r="C5" s="5" t="s">
        <v>144</v>
      </c>
      <c r="D5" s="91" t="s">
        <v>327</v>
      </c>
      <c r="E5" s="6">
        <v>1002</v>
      </c>
      <c r="F5" s="7">
        <v>1000517.04</v>
      </c>
      <c r="G5" s="8">
        <f t="shared" ref="G5:G36" si="0">F5/$F$218</f>
        <v>5.7754263568068562E-4</v>
      </c>
    </row>
    <row r="6" spans="1:7" x14ac:dyDescent="0.25">
      <c r="A6" s="81" t="s">
        <v>535</v>
      </c>
      <c r="B6" s="81" t="s">
        <v>117</v>
      </c>
      <c r="C6" s="81" t="s">
        <v>118</v>
      </c>
      <c r="D6" s="81" t="s">
        <v>536</v>
      </c>
      <c r="E6" s="6">
        <v>30800</v>
      </c>
      <c r="F6" s="7">
        <v>30755340</v>
      </c>
      <c r="G6" s="8">
        <f t="shared" si="0"/>
        <v>1.7753340937457316E-2</v>
      </c>
    </row>
    <row r="7" spans="1:7" x14ac:dyDescent="0.25">
      <c r="A7" s="5" t="s">
        <v>357</v>
      </c>
      <c r="B7" s="5" t="s">
        <v>220</v>
      </c>
      <c r="C7" s="5" t="s">
        <v>221</v>
      </c>
      <c r="D7" s="5" t="s">
        <v>50</v>
      </c>
      <c r="E7" s="6">
        <v>9840</v>
      </c>
      <c r="F7" s="7">
        <v>9991714.7899999991</v>
      </c>
      <c r="G7" s="8">
        <f t="shared" si="0"/>
        <v>5.7676591842816469E-3</v>
      </c>
    </row>
    <row r="8" spans="1:7" ht="30" x14ac:dyDescent="0.25">
      <c r="A8" s="5" t="s">
        <v>468</v>
      </c>
      <c r="B8" s="5" t="s">
        <v>143</v>
      </c>
      <c r="C8" s="5" t="s">
        <v>144</v>
      </c>
      <c r="D8" s="5" t="s">
        <v>465</v>
      </c>
      <c r="E8" s="6">
        <v>1000</v>
      </c>
      <c r="F8" s="7">
        <v>1010790</v>
      </c>
      <c r="G8" s="8">
        <f t="shared" si="0"/>
        <v>5.834726420248477E-4</v>
      </c>
    </row>
    <row r="9" spans="1:7" x14ac:dyDescent="0.25">
      <c r="A9" s="5" t="s">
        <v>500</v>
      </c>
      <c r="B9" s="5" t="s">
        <v>117</v>
      </c>
      <c r="C9" s="5" t="s">
        <v>118</v>
      </c>
      <c r="D9" s="5" t="s">
        <v>498</v>
      </c>
      <c r="E9" s="6">
        <v>14000</v>
      </c>
      <c r="F9" s="7">
        <v>14437780</v>
      </c>
      <c r="G9" s="8">
        <f t="shared" si="0"/>
        <v>8.3341244388780121E-3</v>
      </c>
    </row>
    <row r="10" spans="1:7" ht="30" x14ac:dyDescent="0.25">
      <c r="A10" s="5" t="s">
        <v>282</v>
      </c>
      <c r="B10" s="5" t="s">
        <v>183</v>
      </c>
      <c r="C10" s="5" t="s">
        <v>184</v>
      </c>
      <c r="D10" s="5" t="s">
        <v>84</v>
      </c>
      <c r="E10" s="6">
        <v>4140</v>
      </c>
      <c r="F10" s="7">
        <v>4189626.39</v>
      </c>
      <c r="G10" s="8">
        <f t="shared" si="0"/>
        <v>2.4184374389045449E-3</v>
      </c>
    </row>
    <row r="11" spans="1:7" x14ac:dyDescent="0.25">
      <c r="A11" s="5" t="s">
        <v>314</v>
      </c>
      <c r="B11" s="5" t="s">
        <v>123</v>
      </c>
      <c r="C11" s="5" t="s">
        <v>124</v>
      </c>
      <c r="D11" s="5" t="s">
        <v>326</v>
      </c>
      <c r="E11" s="6">
        <v>5000</v>
      </c>
      <c r="F11" s="7">
        <v>5114171.4000000004</v>
      </c>
      <c r="G11" s="8">
        <f t="shared" si="0"/>
        <v>2.9521256626261778E-3</v>
      </c>
    </row>
    <row r="12" spans="1:7" ht="30" x14ac:dyDescent="0.25">
      <c r="A12" s="5" t="s">
        <v>278</v>
      </c>
      <c r="B12" s="5" t="s">
        <v>183</v>
      </c>
      <c r="C12" s="5" t="s">
        <v>184</v>
      </c>
      <c r="D12" s="5" t="s">
        <v>83</v>
      </c>
      <c r="E12" s="6">
        <v>4000</v>
      </c>
      <c r="F12" s="7">
        <v>4084600</v>
      </c>
      <c r="G12" s="8">
        <f t="shared" si="0"/>
        <v>2.3578115668088256E-3</v>
      </c>
    </row>
    <row r="13" spans="1:7" x14ac:dyDescent="0.25">
      <c r="A13" s="5" t="s">
        <v>36</v>
      </c>
      <c r="B13" s="5" t="s">
        <v>117</v>
      </c>
      <c r="C13" s="5" t="s">
        <v>118</v>
      </c>
      <c r="D13" s="5" t="s">
        <v>95</v>
      </c>
      <c r="E13" s="6">
        <v>14500</v>
      </c>
      <c r="F13" s="7">
        <v>15214560</v>
      </c>
      <c r="G13" s="8">
        <f t="shared" si="0"/>
        <v>8.7825161709608988E-3</v>
      </c>
    </row>
    <row r="14" spans="1:7" ht="30" x14ac:dyDescent="0.25">
      <c r="A14" s="67" t="s">
        <v>265</v>
      </c>
      <c r="B14" s="67" t="s">
        <v>171</v>
      </c>
      <c r="C14" s="67" t="s">
        <v>172</v>
      </c>
      <c r="D14" s="67" t="s">
        <v>61</v>
      </c>
      <c r="E14" s="6">
        <v>5144</v>
      </c>
      <c r="F14" s="7">
        <v>5199503.76</v>
      </c>
      <c r="G14" s="8">
        <f t="shared" si="0"/>
        <v>3.0013832705758164E-3</v>
      </c>
    </row>
    <row r="15" spans="1:7" x14ac:dyDescent="0.25">
      <c r="A15" s="5" t="s">
        <v>38</v>
      </c>
      <c r="B15" s="5" t="s">
        <v>117</v>
      </c>
      <c r="C15" s="5" t="s">
        <v>118</v>
      </c>
      <c r="D15" s="5" t="s">
        <v>66</v>
      </c>
      <c r="E15" s="6">
        <v>9000</v>
      </c>
      <c r="F15" s="7">
        <v>14368757.210000001</v>
      </c>
      <c r="G15" s="8">
        <f t="shared" si="0"/>
        <v>8.2942814352459752E-3</v>
      </c>
    </row>
    <row r="16" spans="1:7" ht="30" x14ac:dyDescent="0.25">
      <c r="A16" s="73" t="s">
        <v>268</v>
      </c>
      <c r="B16" s="73" t="s">
        <v>171</v>
      </c>
      <c r="C16" s="73" t="s">
        <v>172</v>
      </c>
      <c r="D16" s="73" t="s">
        <v>62</v>
      </c>
      <c r="E16" s="6">
        <v>22100</v>
      </c>
      <c r="F16" s="7">
        <v>22657583</v>
      </c>
      <c r="G16" s="8">
        <f t="shared" si="0"/>
        <v>1.3078957859602168E-2</v>
      </c>
    </row>
    <row r="17" spans="1:7" ht="30" x14ac:dyDescent="0.25">
      <c r="A17" s="5" t="s">
        <v>248</v>
      </c>
      <c r="B17" s="5" t="s">
        <v>143</v>
      </c>
      <c r="C17" s="5" t="s">
        <v>144</v>
      </c>
      <c r="D17" s="5" t="s">
        <v>76</v>
      </c>
      <c r="E17" s="6">
        <v>4700</v>
      </c>
      <c r="F17" s="7">
        <v>4616176.1100000003</v>
      </c>
      <c r="G17" s="8">
        <f t="shared" si="0"/>
        <v>2.6646607811253416E-3</v>
      </c>
    </row>
    <row r="18" spans="1:7" x14ac:dyDescent="0.25">
      <c r="A18" s="5" t="s">
        <v>501</v>
      </c>
      <c r="B18" s="5" t="s">
        <v>200</v>
      </c>
      <c r="C18" s="9" t="s">
        <v>201</v>
      </c>
      <c r="D18" s="5" t="s">
        <v>499</v>
      </c>
      <c r="E18" s="6">
        <v>7000</v>
      </c>
      <c r="F18" s="7">
        <v>7325780</v>
      </c>
      <c r="G18" s="8">
        <f t="shared" si="0"/>
        <v>4.2287638495560791E-3</v>
      </c>
    </row>
    <row r="19" spans="1:7" ht="30" x14ac:dyDescent="0.25">
      <c r="A19" s="5" t="s">
        <v>269</v>
      </c>
      <c r="B19" s="5" t="s">
        <v>171</v>
      </c>
      <c r="C19" s="91" t="s">
        <v>172</v>
      </c>
      <c r="D19" s="5" t="s">
        <v>416</v>
      </c>
      <c r="E19" s="6">
        <v>2440</v>
      </c>
      <c r="F19" s="7">
        <v>2423993.6</v>
      </c>
      <c r="G19" s="8">
        <f t="shared" si="0"/>
        <v>1.3992361915366415E-3</v>
      </c>
    </row>
    <row r="20" spans="1:7" x14ac:dyDescent="0.25">
      <c r="A20" s="5" t="s">
        <v>312</v>
      </c>
      <c r="B20" s="5" t="s">
        <v>339</v>
      </c>
      <c r="C20" s="73" t="s">
        <v>340</v>
      </c>
      <c r="D20" s="5" t="s">
        <v>324</v>
      </c>
      <c r="E20" s="6">
        <v>142</v>
      </c>
      <c r="F20" s="7">
        <v>58106.400000000001</v>
      </c>
      <c r="G20" s="8">
        <f t="shared" si="0"/>
        <v>3.3541581066841395E-5</v>
      </c>
    </row>
    <row r="21" spans="1:7" x14ac:dyDescent="0.25">
      <c r="A21" s="5" t="s">
        <v>310</v>
      </c>
      <c r="B21" s="5" t="s">
        <v>119</v>
      </c>
      <c r="C21" s="72" t="s">
        <v>120</v>
      </c>
      <c r="D21" s="5" t="s">
        <v>322</v>
      </c>
      <c r="E21" s="6">
        <v>2500</v>
      </c>
      <c r="F21" s="7">
        <v>895325</v>
      </c>
      <c r="G21" s="8">
        <f t="shared" si="0"/>
        <v>5.1682114308698821E-4</v>
      </c>
    </row>
    <row r="22" spans="1:7" x14ac:dyDescent="0.25">
      <c r="A22" s="5" t="s">
        <v>313</v>
      </c>
      <c r="B22" s="5" t="s">
        <v>341</v>
      </c>
      <c r="C22" s="71">
        <v>1028900508735</v>
      </c>
      <c r="D22" s="5" t="s">
        <v>325</v>
      </c>
      <c r="E22" s="6">
        <v>14717</v>
      </c>
      <c r="F22" s="7">
        <v>750861.34</v>
      </c>
      <c r="G22" s="8">
        <f t="shared" si="0"/>
        <v>4.3343033651314065E-4</v>
      </c>
    </row>
    <row r="23" spans="1:7" ht="30" x14ac:dyDescent="0.25">
      <c r="A23" s="5" t="s">
        <v>277</v>
      </c>
      <c r="B23" s="5" t="s">
        <v>183</v>
      </c>
      <c r="C23" s="63" t="s">
        <v>184</v>
      </c>
      <c r="D23" s="5" t="s">
        <v>79</v>
      </c>
      <c r="E23" s="6">
        <v>1800</v>
      </c>
      <c r="F23" s="7">
        <v>1821877.78</v>
      </c>
      <c r="G23" s="8">
        <f t="shared" si="0"/>
        <v>1.0516683403505814E-3</v>
      </c>
    </row>
    <row r="24" spans="1:7" x14ac:dyDescent="0.25">
      <c r="A24" s="5" t="s">
        <v>27</v>
      </c>
      <c r="B24" s="5" t="s">
        <v>117</v>
      </c>
      <c r="C24" s="5" t="s">
        <v>118</v>
      </c>
      <c r="D24" s="5" t="s">
        <v>86</v>
      </c>
      <c r="E24" s="6">
        <v>13000</v>
      </c>
      <c r="F24" s="7">
        <v>11006840</v>
      </c>
      <c r="G24" s="8">
        <f t="shared" si="0"/>
        <v>6.3536343010365901E-3</v>
      </c>
    </row>
    <row r="25" spans="1:7" ht="30" x14ac:dyDescent="0.25">
      <c r="A25" s="67" t="s">
        <v>266</v>
      </c>
      <c r="B25" s="67" t="s">
        <v>171</v>
      </c>
      <c r="C25" s="67" t="s">
        <v>172</v>
      </c>
      <c r="D25" s="67" t="s">
        <v>59</v>
      </c>
      <c r="E25" s="6">
        <v>21849</v>
      </c>
      <c r="F25" s="7">
        <v>22325089.710000001</v>
      </c>
      <c r="G25" s="8">
        <f t="shared" si="0"/>
        <v>1.2887028043941314E-2</v>
      </c>
    </row>
    <row r="26" spans="1:7" x14ac:dyDescent="0.25">
      <c r="A26" s="5" t="s">
        <v>285</v>
      </c>
      <c r="B26" s="5" t="s">
        <v>187</v>
      </c>
      <c r="C26" s="5" t="s">
        <v>188</v>
      </c>
      <c r="D26" s="5" t="s">
        <v>415</v>
      </c>
      <c r="E26" s="6">
        <v>5591</v>
      </c>
      <c r="F26" s="7">
        <v>5731110.46</v>
      </c>
      <c r="G26" s="8">
        <f t="shared" si="0"/>
        <v>3.3082501427917177E-3</v>
      </c>
    </row>
    <row r="27" spans="1:7" x14ac:dyDescent="0.25">
      <c r="A27" s="5" t="s">
        <v>598</v>
      </c>
      <c r="B27" s="5" t="s">
        <v>117</v>
      </c>
      <c r="C27" s="5" t="s">
        <v>118</v>
      </c>
      <c r="D27" s="5" t="s">
        <v>597</v>
      </c>
      <c r="E27" s="6">
        <v>300</v>
      </c>
      <c r="F27" s="7">
        <v>300675</v>
      </c>
      <c r="G27" s="8">
        <f t="shared" si="0"/>
        <v>1.7356289302508047E-4</v>
      </c>
    </row>
    <row r="28" spans="1:7" ht="30" x14ac:dyDescent="0.25">
      <c r="A28" s="81" t="s">
        <v>279</v>
      </c>
      <c r="B28" s="81" t="s">
        <v>183</v>
      </c>
      <c r="C28" s="81" t="s">
        <v>184</v>
      </c>
      <c r="D28" s="81" t="s">
        <v>80</v>
      </c>
      <c r="E28" s="6">
        <v>10098</v>
      </c>
      <c r="F28" s="7">
        <v>10291073.76</v>
      </c>
      <c r="G28" s="8">
        <f t="shared" si="0"/>
        <v>5.9404624066520077E-3</v>
      </c>
    </row>
    <row r="29" spans="1:7" x14ac:dyDescent="0.25">
      <c r="A29" s="5" t="s">
        <v>311</v>
      </c>
      <c r="B29" s="5" t="s">
        <v>337</v>
      </c>
      <c r="C29" s="5" t="s">
        <v>338</v>
      </c>
      <c r="D29" s="5" t="s">
        <v>323</v>
      </c>
      <c r="E29" s="6">
        <v>138</v>
      </c>
      <c r="F29" s="7">
        <v>49310.67</v>
      </c>
      <c r="G29" s="8">
        <f t="shared" si="0"/>
        <v>2.8464297138787876E-5</v>
      </c>
    </row>
    <row r="30" spans="1:7" ht="30" x14ac:dyDescent="0.25">
      <c r="A30" s="84" t="s">
        <v>245</v>
      </c>
      <c r="B30" s="84" t="s">
        <v>143</v>
      </c>
      <c r="C30" s="84" t="s">
        <v>144</v>
      </c>
      <c r="D30" s="84" t="s">
        <v>72</v>
      </c>
      <c r="E30" s="6">
        <v>4737</v>
      </c>
      <c r="F30" s="7">
        <v>4825663.04</v>
      </c>
      <c r="G30" s="8">
        <f t="shared" si="0"/>
        <v>2.785585891699026E-3</v>
      </c>
    </row>
    <row r="31" spans="1:7" x14ac:dyDescent="0.25">
      <c r="A31" s="71" t="s">
        <v>617</v>
      </c>
      <c r="B31" s="71" t="s">
        <v>610</v>
      </c>
      <c r="C31" s="9" t="s">
        <v>609</v>
      </c>
      <c r="D31" s="71" t="s">
        <v>616</v>
      </c>
      <c r="E31" s="6">
        <v>8500</v>
      </c>
      <c r="F31" s="7">
        <v>8606165</v>
      </c>
      <c r="G31" s="8">
        <f t="shared" si="0"/>
        <v>4.9678586355739306E-3</v>
      </c>
    </row>
    <row r="32" spans="1:7" x14ac:dyDescent="0.25">
      <c r="A32" s="5" t="s">
        <v>444</v>
      </c>
      <c r="B32" s="5" t="s">
        <v>200</v>
      </c>
      <c r="C32" s="91" t="s">
        <v>201</v>
      </c>
      <c r="D32" s="5" t="s">
        <v>442</v>
      </c>
      <c r="E32" s="6">
        <v>4000</v>
      </c>
      <c r="F32" s="7">
        <v>3984360</v>
      </c>
      <c r="G32" s="8">
        <f t="shared" si="0"/>
        <v>2.2999486104711385E-3</v>
      </c>
    </row>
    <row r="33" spans="1:7" ht="30" x14ac:dyDescent="0.25">
      <c r="A33" s="84" t="s">
        <v>280</v>
      </c>
      <c r="B33" s="84" t="s">
        <v>183</v>
      </c>
      <c r="C33" s="84" t="s">
        <v>184</v>
      </c>
      <c r="D33" s="84" t="s">
        <v>81</v>
      </c>
      <c r="E33" s="6">
        <v>4000</v>
      </c>
      <c r="F33" s="7">
        <v>4079200</v>
      </c>
      <c r="G33" s="8">
        <f t="shared" si="0"/>
        <v>2.354694448251129E-3</v>
      </c>
    </row>
    <row r="34" spans="1:7" x14ac:dyDescent="0.25">
      <c r="A34" s="5" t="s">
        <v>534</v>
      </c>
      <c r="B34" s="5" t="s">
        <v>117</v>
      </c>
      <c r="C34" s="5" t="s">
        <v>118</v>
      </c>
      <c r="D34" s="5" t="s">
        <v>528</v>
      </c>
      <c r="E34" s="6">
        <v>58300</v>
      </c>
      <c r="F34" s="7">
        <v>59320833</v>
      </c>
      <c r="G34" s="8">
        <f t="shared" si="0"/>
        <v>3.4242605444874577E-2</v>
      </c>
    </row>
    <row r="35" spans="1:7" x14ac:dyDescent="0.25">
      <c r="A35" s="5" t="s">
        <v>316</v>
      </c>
      <c r="B35" s="5" t="s">
        <v>149</v>
      </c>
      <c r="C35" s="5" t="s">
        <v>150</v>
      </c>
      <c r="D35" s="5" t="s">
        <v>328</v>
      </c>
      <c r="E35" s="6">
        <v>20000</v>
      </c>
      <c r="F35" s="7">
        <v>20056800</v>
      </c>
      <c r="G35" s="8">
        <f t="shared" si="0"/>
        <v>1.1577671016298108E-2</v>
      </c>
    </row>
    <row r="36" spans="1:7" ht="16.5" customHeight="1" x14ac:dyDescent="0.25">
      <c r="A36" s="5" t="s">
        <v>318</v>
      </c>
      <c r="B36" s="5" t="s">
        <v>149</v>
      </c>
      <c r="C36" s="5" t="s">
        <v>150</v>
      </c>
      <c r="D36" s="5" t="s">
        <v>330</v>
      </c>
      <c r="E36" s="6">
        <v>5500</v>
      </c>
      <c r="F36" s="7">
        <v>5508213.2599999998</v>
      </c>
      <c r="G36" s="8">
        <f t="shared" si="0"/>
        <v>3.1795840319438252E-3</v>
      </c>
    </row>
    <row r="37" spans="1:7" ht="30" x14ac:dyDescent="0.25">
      <c r="A37" s="5" t="s">
        <v>281</v>
      </c>
      <c r="B37" s="5" t="s">
        <v>183</v>
      </c>
      <c r="C37" s="67" t="s">
        <v>184</v>
      </c>
      <c r="D37" s="5" t="s">
        <v>82</v>
      </c>
      <c r="E37" s="6">
        <v>12170</v>
      </c>
      <c r="F37" s="7">
        <v>12447476</v>
      </c>
      <c r="G37" s="8">
        <f t="shared" ref="G37:G68" si="1">F37/$F$218</f>
        <v>7.1852330437191534E-3</v>
      </c>
    </row>
    <row r="38" spans="1:7" x14ac:dyDescent="0.25">
      <c r="A38" s="5" t="s">
        <v>273</v>
      </c>
      <c r="B38" s="5" t="s">
        <v>173</v>
      </c>
      <c r="C38" s="5" t="s">
        <v>174</v>
      </c>
      <c r="D38" s="5" t="s">
        <v>56</v>
      </c>
      <c r="E38" s="6">
        <v>29647</v>
      </c>
      <c r="F38" s="7">
        <v>30234307.07</v>
      </c>
      <c r="G38" s="8">
        <f t="shared" si="1"/>
        <v>1.7452577712406565E-2</v>
      </c>
    </row>
    <row r="39" spans="1:7" x14ac:dyDescent="0.25">
      <c r="A39" s="5" t="s">
        <v>287</v>
      </c>
      <c r="B39" s="5" t="s">
        <v>187</v>
      </c>
      <c r="C39" s="5" t="s">
        <v>188</v>
      </c>
      <c r="D39" s="5" t="s">
        <v>97</v>
      </c>
      <c r="E39" s="6">
        <v>23998</v>
      </c>
      <c r="F39" s="7">
        <v>24419784.050000001</v>
      </c>
      <c r="G39" s="8">
        <f t="shared" si="1"/>
        <v>1.4096178155036889E-2</v>
      </c>
    </row>
    <row r="40" spans="1:7" x14ac:dyDescent="0.25">
      <c r="A40" s="45" t="s">
        <v>39</v>
      </c>
      <c r="B40" s="45" t="s">
        <v>117</v>
      </c>
      <c r="C40" s="45" t="s">
        <v>118</v>
      </c>
      <c r="D40" s="45" t="s">
        <v>67</v>
      </c>
      <c r="E40" s="6">
        <v>50324</v>
      </c>
      <c r="F40" s="7">
        <v>70150825.400000006</v>
      </c>
      <c r="G40" s="8">
        <f t="shared" si="1"/>
        <v>4.0494155498532629E-2</v>
      </c>
    </row>
    <row r="41" spans="1:7" ht="30" x14ac:dyDescent="0.25">
      <c r="A41" s="5" t="s">
        <v>247</v>
      </c>
      <c r="B41" s="5" t="s">
        <v>143</v>
      </c>
      <c r="C41" s="5" t="s">
        <v>144</v>
      </c>
      <c r="D41" s="91" t="s">
        <v>73</v>
      </c>
      <c r="E41" s="6">
        <v>630</v>
      </c>
      <c r="F41" s="7">
        <v>645989.4</v>
      </c>
      <c r="G41" s="8">
        <f t="shared" si="1"/>
        <v>3.7289361978061334E-4</v>
      </c>
    </row>
    <row r="42" spans="1:7" ht="30" x14ac:dyDescent="0.25">
      <c r="A42" s="5" t="s">
        <v>249</v>
      </c>
      <c r="B42" s="5" t="s">
        <v>143</v>
      </c>
      <c r="C42" s="5" t="s">
        <v>144</v>
      </c>
      <c r="D42" s="5" t="s">
        <v>74</v>
      </c>
      <c r="E42" s="6">
        <v>2000</v>
      </c>
      <c r="F42" s="7">
        <v>1979400</v>
      </c>
      <c r="G42" s="8">
        <f t="shared" si="1"/>
        <v>1.1425971246490207E-3</v>
      </c>
    </row>
    <row r="43" spans="1:7" ht="30" x14ac:dyDescent="0.25">
      <c r="A43" s="5" t="s">
        <v>292</v>
      </c>
      <c r="B43" s="5" t="s">
        <v>202</v>
      </c>
      <c r="C43" s="5" t="s">
        <v>203</v>
      </c>
      <c r="D43" s="5" t="s">
        <v>105</v>
      </c>
      <c r="E43" s="6">
        <v>5735</v>
      </c>
      <c r="F43" s="7">
        <v>5753466.7000000002</v>
      </c>
      <c r="G43" s="8">
        <f t="shared" si="1"/>
        <v>3.3211551521591842E-3</v>
      </c>
    </row>
    <row r="44" spans="1:7" x14ac:dyDescent="0.25">
      <c r="A44" s="5" t="s">
        <v>29</v>
      </c>
      <c r="B44" s="5" t="s">
        <v>117</v>
      </c>
      <c r="C44" s="5" t="s">
        <v>118</v>
      </c>
      <c r="D44" s="5" t="s">
        <v>88</v>
      </c>
      <c r="E44" s="6">
        <v>40961</v>
      </c>
      <c r="F44" s="7">
        <v>40305624</v>
      </c>
      <c r="G44" s="8">
        <f t="shared" si="1"/>
        <v>2.3266186768507911E-2</v>
      </c>
    </row>
    <row r="45" spans="1:7" x14ac:dyDescent="0.25">
      <c r="A45" s="5" t="s">
        <v>30</v>
      </c>
      <c r="B45" s="5" t="s">
        <v>117</v>
      </c>
      <c r="C45" s="5" t="s">
        <v>118</v>
      </c>
      <c r="D45" s="5" t="s">
        <v>89</v>
      </c>
      <c r="E45" s="6">
        <v>87150</v>
      </c>
      <c r="F45" s="7">
        <v>86388309</v>
      </c>
      <c r="G45" s="8">
        <f t="shared" si="1"/>
        <v>4.9867148361468681E-2</v>
      </c>
    </row>
    <row r="46" spans="1:7" x14ac:dyDescent="0.25">
      <c r="A46" s="55" t="s">
        <v>31</v>
      </c>
      <c r="B46" s="55" t="s">
        <v>117</v>
      </c>
      <c r="C46" s="55" t="s">
        <v>118</v>
      </c>
      <c r="D46" s="55" t="s">
        <v>90</v>
      </c>
      <c r="E46" s="6">
        <v>10000</v>
      </c>
      <c r="F46" s="7">
        <v>8916000</v>
      </c>
      <c r="G46" s="8">
        <f t="shared" si="1"/>
        <v>5.1467090852635481E-3</v>
      </c>
    </row>
    <row r="47" spans="1:7" x14ac:dyDescent="0.25">
      <c r="A47" s="72" t="s">
        <v>291</v>
      </c>
      <c r="B47" s="72" t="s">
        <v>195</v>
      </c>
      <c r="C47" s="72" t="s">
        <v>196</v>
      </c>
      <c r="D47" s="72" t="s">
        <v>101</v>
      </c>
      <c r="E47" s="6">
        <v>4545</v>
      </c>
      <c r="F47" s="7">
        <v>4588722.9000000004</v>
      </c>
      <c r="G47" s="8">
        <f t="shared" si="1"/>
        <v>2.6488135755032413E-3</v>
      </c>
    </row>
    <row r="48" spans="1:7" x14ac:dyDescent="0.25">
      <c r="A48" s="5" t="s">
        <v>32</v>
      </c>
      <c r="B48" s="5" t="s">
        <v>117</v>
      </c>
      <c r="C48" s="5" t="s">
        <v>118</v>
      </c>
      <c r="D48" s="5" t="s">
        <v>91</v>
      </c>
      <c r="E48" s="6">
        <v>55126</v>
      </c>
      <c r="F48" s="7">
        <v>53656892.100000001</v>
      </c>
      <c r="G48" s="8">
        <f t="shared" si="1"/>
        <v>3.0973128539488103E-2</v>
      </c>
    </row>
    <row r="49" spans="1:7" x14ac:dyDescent="0.25">
      <c r="A49" s="38" t="s">
        <v>275</v>
      </c>
      <c r="B49" s="38" t="s">
        <v>177</v>
      </c>
      <c r="C49" s="38" t="s">
        <v>178</v>
      </c>
      <c r="D49" s="38" t="s">
        <v>65</v>
      </c>
      <c r="E49" s="6">
        <v>2000</v>
      </c>
      <c r="F49" s="7">
        <v>1978260</v>
      </c>
      <c r="G49" s="8">
        <f t="shared" si="1"/>
        <v>1.1419390662868402E-3</v>
      </c>
    </row>
    <row r="50" spans="1:7" ht="30" x14ac:dyDescent="0.25">
      <c r="A50" s="51" t="s">
        <v>295</v>
      </c>
      <c r="B50" s="51" t="s">
        <v>406</v>
      </c>
      <c r="C50" s="51" t="s">
        <v>209</v>
      </c>
      <c r="D50" s="51" t="s">
        <v>45</v>
      </c>
      <c r="E50" s="6">
        <v>17548</v>
      </c>
      <c r="F50" s="7">
        <v>17347777.32</v>
      </c>
      <c r="G50" s="8">
        <f t="shared" si="1"/>
        <v>1.0013903447955689E-2</v>
      </c>
    </row>
    <row r="51" spans="1:7" ht="30" x14ac:dyDescent="0.25">
      <c r="A51" s="66" t="s">
        <v>271</v>
      </c>
      <c r="B51" s="66" t="s">
        <v>171</v>
      </c>
      <c r="C51" s="66" t="s">
        <v>172</v>
      </c>
      <c r="D51" s="66" t="s">
        <v>422</v>
      </c>
      <c r="E51" s="6">
        <v>3000</v>
      </c>
      <c r="F51" s="7">
        <v>1729020</v>
      </c>
      <c r="G51" s="8">
        <f t="shared" si="1"/>
        <v>9.9806672752382019E-4</v>
      </c>
    </row>
    <row r="52" spans="1:7" x14ac:dyDescent="0.25">
      <c r="A52" s="66" t="s">
        <v>517</v>
      </c>
      <c r="B52" s="66" t="s">
        <v>177</v>
      </c>
      <c r="C52" s="66" t="s">
        <v>178</v>
      </c>
      <c r="D52" s="66" t="s">
        <v>516</v>
      </c>
      <c r="E52" s="6">
        <v>2500</v>
      </c>
      <c r="F52" s="7">
        <v>2494875</v>
      </c>
      <c r="G52" s="8">
        <f t="shared" si="1"/>
        <v>1.4401520669691447E-3</v>
      </c>
    </row>
    <row r="53" spans="1:7" x14ac:dyDescent="0.25">
      <c r="A53" s="5" t="s">
        <v>272</v>
      </c>
      <c r="B53" s="5" t="s">
        <v>173</v>
      </c>
      <c r="C53" s="5" t="s">
        <v>174</v>
      </c>
      <c r="D53" s="81" t="s">
        <v>57</v>
      </c>
      <c r="E53" s="6">
        <v>2813</v>
      </c>
      <c r="F53" s="7">
        <v>2788189.34</v>
      </c>
      <c r="G53" s="8">
        <f t="shared" si="1"/>
        <v>1.609466061867763E-3</v>
      </c>
    </row>
    <row r="54" spans="1:7" ht="30" x14ac:dyDescent="0.25">
      <c r="A54" s="5" t="s">
        <v>240</v>
      </c>
      <c r="B54" s="5" t="s">
        <v>133</v>
      </c>
      <c r="C54" s="5" t="s">
        <v>134</v>
      </c>
      <c r="D54" s="71" t="s">
        <v>85</v>
      </c>
      <c r="E54" s="6">
        <v>5000</v>
      </c>
      <c r="F54" s="7">
        <v>5052700</v>
      </c>
      <c r="G54" s="8">
        <f t="shared" si="1"/>
        <v>2.9166416549025495E-3</v>
      </c>
    </row>
    <row r="55" spans="1:7" x14ac:dyDescent="0.25">
      <c r="A55" s="5" t="s">
        <v>472</v>
      </c>
      <c r="B55" s="5" t="s">
        <v>135</v>
      </c>
      <c r="C55" s="5" t="s">
        <v>136</v>
      </c>
      <c r="D55" s="5" t="s">
        <v>471</v>
      </c>
      <c r="E55" s="6">
        <v>1499</v>
      </c>
      <c r="F55" s="7">
        <v>1426165.93</v>
      </c>
      <c r="G55" s="8">
        <f t="shared" si="1"/>
        <v>8.2324597902919887E-4</v>
      </c>
    </row>
    <row r="56" spans="1:7" x14ac:dyDescent="0.25">
      <c r="A56" s="5" t="s">
        <v>561</v>
      </c>
      <c r="B56" s="5" t="s">
        <v>220</v>
      </c>
      <c r="C56" s="5" t="s">
        <v>221</v>
      </c>
      <c r="D56" s="5" t="s">
        <v>52</v>
      </c>
      <c r="E56" s="6">
        <v>136</v>
      </c>
      <c r="F56" s="7">
        <v>127151.84</v>
      </c>
      <c r="G56" s="8">
        <f t="shared" si="1"/>
        <v>7.3397659279494958E-5</v>
      </c>
    </row>
    <row r="57" spans="1:7" x14ac:dyDescent="0.25">
      <c r="A57" s="5" t="s">
        <v>34</v>
      </c>
      <c r="B57" s="5" t="s">
        <v>117</v>
      </c>
      <c r="C57" s="5" t="s">
        <v>118</v>
      </c>
      <c r="D57" s="5" t="s">
        <v>93</v>
      </c>
      <c r="E57" s="6">
        <v>22100</v>
      </c>
      <c r="F57" s="7">
        <v>19660160</v>
      </c>
      <c r="G57" s="8">
        <f t="shared" si="1"/>
        <v>1.1348712885793517E-2</v>
      </c>
    </row>
    <row r="58" spans="1:7" x14ac:dyDescent="0.25">
      <c r="A58" s="5" t="s">
        <v>242</v>
      </c>
      <c r="B58" s="5" t="s">
        <v>139</v>
      </c>
      <c r="C58" s="38">
        <v>1064205128745</v>
      </c>
      <c r="D58" s="5" t="s">
        <v>106</v>
      </c>
      <c r="E58" s="6">
        <v>2350</v>
      </c>
      <c r="F58" s="7">
        <v>1772769.5</v>
      </c>
      <c r="G58" s="8">
        <f t="shared" si="1"/>
        <v>1.0233208716608478E-3</v>
      </c>
    </row>
    <row r="59" spans="1:7" x14ac:dyDescent="0.25">
      <c r="A59" s="5" t="s">
        <v>319</v>
      </c>
      <c r="B59" s="5" t="s">
        <v>342</v>
      </c>
      <c r="C59" s="5" t="s">
        <v>343</v>
      </c>
      <c r="D59" s="5" t="s">
        <v>331</v>
      </c>
      <c r="E59" s="6">
        <v>2314</v>
      </c>
      <c r="F59" s="7">
        <v>1739364.38</v>
      </c>
      <c r="G59" s="8">
        <f t="shared" si="1"/>
        <v>1.0040379606471286E-3</v>
      </c>
    </row>
    <row r="60" spans="1:7" x14ac:dyDescent="0.25">
      <c r="A60" s="5" t="s">
        <v>469</v>
      </c>
      <c r="B60" s="5" t="s">
        <v>117</v>
      </c>
      <c r="C60" s="5" t="s">
        <v>118</v>
      </c>
      <c r="D60" s="5" t="s">
        <v>466</v>
      </c>
      <c r="E60" s="6">
        <v>24450</v>
      </c>
      <c r="F60" s="7">
        <v>24516748.5</v>
      </c>
      <c r="G60" s="8">
        <f t="shared" si="1"/>
        <v>1.4152150319209451E-2</v>
      </c>
    </row>
    <row r="61" spans="1:7" x14ac:dyDescent="0.25">
      <c r="A61" s="5" t="s">
        <v>261</v>
      </c>
      <c r="B61" s="5" t="s">
        <v>165</v>
      </c>
      <c r="C61" s="5" t="s">
        <v>166</v>
      </c>
      <c r="D61" s="5" t="s">
        <v>103</v>
      </c>
      <c r="E61" s="6">
        <v>5000</v>
      </c>
      <c r="F61" s="7">
        <v>4794250</v>
      </c>
      <c r="G61" s="8">
        <f t="shared" si="1"/>
        <v>2.7674528972661248E-3</v>
      </c>
    </row>
    <row r="62" spans="1:7" ht="30" x14ac:dyDescent="0.25">
      <c r="A62" s="5" t="s">
        <v>445</v>
      </c>
      <c r="B62" s="5" t="s">
        <v>137</v>
      </c>
      <c r="C62" s="5" t="s">
        <v>138</v>
      </c>
      <c r="D62" s="90" t="s">
        <v>443</v>
      </c>
      <c r="E62" s="6">
        <v>4600</v>
      </c>
      <c r="F62" s="7">
        <v>4392770</v>
      </c>
      <c r="G62" s="8">
        <f t="shared" si="1"/>
        <v>2.5357009049431535E-3</v>
      </c>
    </row>
    <row r="63" spans="1:7" x14ac:dyDescent="0.25">
      <c r="A63" s="5" t="s">
        <v>613</v>
      </c>
      <c r="B63" s="5" t="s">
        <v>117</v>
      </c>
      <c r="C63" s="5" t="s">
        <v>118</v>
      </c>
      <c r="D63" s="91" t="s">
        <v>600</v>
      </c>
      <c r="E63" s="6">
        <v>81700</v>
      </c>
      <c r="F63" s="7">
        <v>82769453</v>
      </c>
      <c r="G63" s="8">
        <f t="shared" si="1"/>
        <v>4.7778184806796124E-2</v>
      </c>
    </row>
    <row r="64" spans="1:7" x14ac:dyDescent="0.25">
      <c r="A64" s="5" t="s">
        <v>286</v>
      </c>
      <c r="B64" s="5" t="s">
        <v>187</v>
      </c>
      <c r="C64" s="5" t="s">
        <v>188</v>
      </c>
      <c r="D64" s="5" t="s">
        <v>98</v>
      </c>
      <c r="E64" s="6">
        <v>950</v>
      </c>
      <c r="F64" s="7">
        <v>888763</v>
      </c>
      <c r="G64" s="8">
        <f t="shared" si="1"/>
        <v>5.1303326679520938E-4</v>
      </c>
    </row>
    <row r="65" spans="1:7" ht="30" x14ac:dyDescent="0.25">
      <c r="A65" s="5" t="s">
        <v>233</v>
      </c>
      <c r="B65" s="5" t="s">
        <v>125</v>
      </c>
      <c r="C65" s="5" t="s">
        <v>126</v>
      </c>
      <c r="D65" s="84" t="s">
        <v>421</v>
      </c>
      <c r="E65" s="6">
        <v>3200</v>
      </c>
      <c r="F65" s="7">
        <v>3211968</v>
      </c>
      <c r="G65" s="8">
        <f t="shared" si="1"/>
        <v>1.854089825838469E-3</v>
      </c>
    </row>
    <row r="66" spans="1:7" ht="30" x14ac:dyDescent="0.25">
      <c r="A66" s="5" t="s">
        <v>250</v>
      </c>
      <c r="B66" s="5" t="s">
        <v>143</v>
      </c>
      <c r="C66" s="5" t="s">
        <v>144</v>
      </c>
      <c r="D66" s="5" t="s">
        <v>75</v>
      </c>
      <c r="E66" s="6">
        <v>13000</v>
      </c>
      <c r="F66" s="7">
        <v>12325820</v>
      </c>
      <c r="G66" s="8">
        <f t="shared" si="1"/>
        <v>7.1150078260793122E-3</v>
      </c>
    </row>
    <row r="67" spans="1:7" x14ac:dyDescent="0.25">
      <c r="A67" s="5" t="s">
        <v>320</v>
      </c>
      <c r="B67" s="5" t="s">
        <v>344</v>
      </c>
      <c r="C67" s="9" t="s">
        <v>345</v>
      </c>
      <c r="D67" s="81" t="s">
        <v>332</v>
      </c>
      <c r="E67" s="6">
        <v>11990</v>
      </c>
      <c r="F67" s="7">
        <v>11484016.960000001</v>
      </c>
      <c r="G67" s="8">
        <f t="shared" si="1"/>
        <v>6.6290819227627501E-3</v>
      </c>
    </row>
    <row r="68" spans="1:7" x14ac:dyDescent="0.25">
      <c r="A68" s="5" t="s">
        <v>399</v>
      </c>
      <c r="B68" s="5" t="s">
        <v>117</v>
      </c>
      <c r="C68" s="91" t="s">
        <v>118</v>
      </c>
      <c r="D68" s="71" t="s">
        <v>398</v>
      </c>
      <c r="E68" s="6">
        <v>23044</v>
      </c>
      <c r="F68" s="7">
        <v>21243802.719999999</v>
      </c>
      <c r="G68" s="8">
        <f t="shared" si="1"/>
        <v>1.2262861424918179E-2</v>
      </c>
    </row>
    <row r="69" spans="1:7" x14ac:dyDescent="0.25">
      <c r="A69" s="5" t="s">
        <v>317</v>
      </c>
      <c r="B69" s="91" t="s">
        <v>149</v>
      </c>
      <c r="C69" s="91" t="s">
        <v>150</v>
      </c>
      <c r="D69" s="91" t="s">
        <v>329</v>
      </c>
      <c r="E69" s="6">
        <v>3000</v>
      </c>
      <c r="F69" s="7">
        <v>2846040</v>
      </c>
      <c r="G69" s="8">
        <f t="shared" ref="G69:G100" si="2">F69/$F$218</f>
        <v>1.6428600185086888E-3</v>
      </c>
    </row>
    <row r="70" spans="1:7" x14ac:dyDescent="0.25">
      <c r="A70" s="73" t="s">
        <v>254</v>
      </c>
      <c r="B70" s="73" t="s">
        <v>149</v>
      </c>
      <c r="C70" s="84" t="s">
        <v>150</v>
      </c>
      <c r="D70" s="73" t="s">
        <v>54</v>
      </c>
      <c r="E70" s="6">
        <v>1000</v>
      </c>
      <c r="F70" s="7">
        <v>879020</v>
      </c>
      <c r="G70" s="8">
        <f t="shared" si="2"/>
        <v>5.0740917677527639E-4</v>
      </c>
    </row>
    <row r="71" spans="1:7" x14ac:dyDescent="0.25">
      <c r="A71" s="5" t="s">
        <v>238</v>
      </c>
      <c r="B71" s="5" t="s">
        <v>131</v>
      </c>
      <c r="C71" s="72">
        <v>1027700103210</v>
      </c>
      <c r="D71" s="67" t="s">
        <v>78</v>
      </c>
      <c r="E71" s="6">
        <v>23500</v>
      </c>
      <c r="F71" s="7">
        <v>22385630</v>
      </c>
      <c r="G71" s="8">
        <f t="shared" si="2"/>
        <v>1.2921974573838969E-2</v>
      </c>
    </row>
    <row r="72" spans="1:7" ht="30" x14ac:dyDescent="0.25">
      <c r="A72" s="5" t="s">
        <v>276</v>
      </c>
      <c r="B72" s="5" t="s">
        <v>181</v>
      </c>
      <c r="C72" s="73" t="s">
        <v>182</v>
      </c>
      <c r="D72" s="91" t="s">
        <v>100</v>
      </c>
      <c r="E72" s="6">
        <v>3250</v>
      </c>
      <c r="F72" s="7">
        <v>3032315</v>
      </c>
      <c r="G72" s="8">
        <f t="shared" si="2"/>
        <v>1.7503861776447887E-3</v>
      </c>
    </row>
    <row r="73" spans="1:7" x14ac:dyDescent="0.25">
      <c r="A73" s="5" t="s">
        <v>531</v>
      </c>
      <c r="B73" s="5" t="s">
        <v>157</v>
      </c>
      <c r="C73" s="67" t="s">
        <v>158</v>
      </c>
      <c r="D73" s="66" t="s">
        <v>530</v>
      </c>
      <c r="E73" s="6">
        <v>460</v>
      </c>
      <c r="F73" s="7">
        <v>463974.40000000002</v>
      </c>
      <c r="G73" s="8">
        <f t="shared" si="2"/>
        <v>2.6782652084002961E-4</v>
      </c>
    </row>
    <row r="74" spans="1:7" x14ac:dyDescent="0.25">
      <c r="A74" s="5" t="s">
        <v>40</v>
      </c>
      <c r="B74" s="5" t="s">
        <v>117</v>
      </c>
      <c r="C74" s="5" t="s">
        <v>118</v>
      </c>
      <c r="D74" s="63" t="s">
        <v>68</v>
      </c>
      <c r="E74" s="6">
        <v>31000</v>
      </c>
      <c r="F74" s="7">
        <v>38482633.149999999</v>
      </c>
      <c r="G74" s="8">
        <f t="shared" si="2"/>
        <v>2.2213875914980842E-2</v>
      </c>
    </row>
    <row r="75" spans="1:7" x14ac:dyDescent="0.25">
      <c r="A75" s="5" t="s">
        <v>497</v>
      </c>
      <c r="B75" s="5" t="s">
        <v>210</v>
      </c>
      <c r="C75" s="66" t="s">
        <v>211</v>
      </c>
      <c r="D75" s="5" t="s">
        <v>496</v>
      </c>
      <c r="E75" s="6">
        <v>13750</v>
      </c>
      <c r="F75" s="7">
        <v>13851337.5</v>
      </c>
      <c r="G75" s="8">
        <f t="shared" si="2"/>
        <v>7.9956039204017136E-3</v>
      </c>
    </row>
    <row r="76" spans="1:7" x14ac:dyDescent="0.25">
      <c r="A76" s="5" t="s">
        <v>309</v>
      </c>
      <c r="B76" s="5" t="s">
        <v>335</v>
      </c>
      <c r="C76" s="63" t="s">
        <v>336</v>
      </c>
      <c r="D76" s="5" t="s">
        <v>321</v>
      </c>
      <c r="E76" s="6">
        <v>28800</v>
      </c>
      <c r="F76" s="7">
        <v>27493632</v>
      </c>
      <c r="G76" s="8">
        <f t="shared" si="2"/>
        <v>1.5870538986237397E-2</v>
      </c>
    </row>
    <row r="77" spans="1:7" ht="30" x14ac:dyDescent="0.25">
      <c r="A77" s="5" t="s">
        <v>294</v>
      </c>
      <c r="B77" s="5" t="s">
        <v>204</v>
      </c>
      <c r="C77" s="5" t="s">
        <v>205</v>
      </c>
      <c r="D77" s="5" t="s">
        <v>107</v>
      </c>
      <c r="E77" s="6">
        <v>9800</v>
      </c>
      <c r="F77" s="7">
        <v>9989728</v>
      </c>
      <c r="G77" s="8">
        <f t="shared" si="2"/>
        <v>5.7665123213225273E-3</v>
      </c>
    </row>
    <row r="78" spans="1:7" x14ac:dyDescent="0.25">
      <c r="A78" s="5" t="s">
        <v>547</v>
      </c>
      <c r="B78" s="5" t="s">
        <v>210</v>
      </c>
      <c r="C78" s="5" t="s">
        <v>211</v>
      </c>
      <c r="D78" s="55" t="s">
        <v>548</v>
      </c>
      <c r="E78" s="6">
        <v>10000</v>
      </c>
      <c r="F78" s="7">
        <v>10027000</v>
      </c>
      <c r="G78" s="8">
        <f t="shared" si="2"/>
        <v>5.7880273663007626E-3</v>
      </c>
    </row>
    <row r="79" spans="1:7" x14ac:dyDescent="0.25">
      <c r="A79" s="5" t="s">
        <v>632</v>
      </c>
      <c r="B79" s="5" t="s">
        <v>220</v>
      </c>
      <c r="C79" s="5" t="s">
        <v>221</v>
      </c>
      <c r="D79" s="32" t="s">
        <v>53</v>
      </c>
      <c r="E79" s="6">
        <v>9800</v>
      </c>
      <c r="F79" s="7">
        <v>9806566</v>
      </c>
      <c r="G79" s="8">
        <f t="shared" si="2"/>
        <v>5.6607831233105223E-3</v>
      </c>
    </row>
    <row r="80" spans="1:7" ht="30" x14ac:dyDescent="0.25">
      <c r="A80" s="5" t="s">
        <v>252</v>
      </c>
      <c r="B80" s="5" t="s">
        <v>147</v>
      </c>
      <c r="C80" s="55" t="s">
        <v>148</v>
      </c>
      <c r="D80" s="5" t="s">
        <v>49</v>
      </c>
      <c r="E80" s="6">
        <v>2500</v>
      </c>
      <c r="F80" s="7">
        <v>2334225</v>
      </c>
      <c r="G80" s="8">
        <f t="shared" si="2"/>
        <v>1.3474177898776701E-3</v>
      </c>
    </row>
    <row r="81" spans="1:7" x14ac:dyDescent="0.25">
      <c r="A81" s="73" t="s">
        <v>361</v>
      </c>
      <c r="B81" s="73" t="s">
        <v>222</v>
      </c>
      <c r="C81" s="73" t="s">
        <v>223</v>
      </c>
      <c r="D81" s="73" t="s">
        <v>43</v>
      </c>
      <c r="E81" s="6">
        <v>6555</v>
      </c>
      <c r="F81" s="7">
        <v>5743681.0999999996</v>
      </c>
      <c r="G81" s="8">
        <f t="shared" si="2"/>
        <v>3.3155064715372959E-3</v>
      </c>
    </row>
    <row r="82" spans="1:7" ht="30" x14ac:dyDescent="0.25">
      <c r="A82" s="5" t="s">
        <v>436</v>
      </c>
      <c r="B82" s="5" t="s">
        <v>143</v>
      </c>
      <c r="C82" s="38" t="s">
        <v>144</v>
      </c>
      <c r="D82" s="5" t="s">
        <v>433</v>
      </c>
      <c r="E82" s="6">
        <v>9900</v>
      </c>
      <c r="F82" s="7">
        <v>9057015</v>
      </c>
      <c r="G82" s="8">
        <f t="shared" si="2"/>
        <v>5.2281091729327323E-3</v>
      </c>
    </row>
    <row r="83" spans="1:7" x14ac:dyDescent="0.25">
      <c r="A83" s="5" t="s">
        <v>542</v>
      </c>
      <c r="B83" s="5" t="s">
        <v>210</v>
      </c>
      <c r="C83" s="32" t="s">
        <v>211</v>
      </c>
      <c r="D83" s="5" t="s">
        <v>541</v>
      </c>
      <c r="E83" s="6">
        <v>3600</v>
      </c>
      <c r="F83" s="7">
        <v>3664260</v>
      </c>
      <c r="G83" s="8">
        <f t="shared" si="2"/>
        <v>2.1151727493010104E-3</v>
      </c>
    </row>
    <row r="84" spans="1:7" ht="30" x14ac:dyDescent="0.25">
      <c r="A84" s="5" t="s">
        <v>448</v>
      </c>
      <c r="B84" s="5" t="s">
        <v>447</v>
      </c>
      <c r="C84" s="9" t="s">
        <v>197</v>
      </c>
      <c r="D84" s="5" t="s">
        <v>446</v>
      </c>
      <c r="E84" s="6">
        <v>3800</v>
      </c>
      <c r="F84" s="7">
        <v>3812160</v>
      </c>
      <c r="G84" s="8">
        <f t="shared" si="2"/>
        <v>2.2005471631312569E-3</v>
      </c>
    </row>
    <row r="85" spans="1:7" x14ac:dyDescent="0.25">
      <c r="A85" s="5" t="s">
        <v>470</v>
      </c>
      <c r="B85" s="5" t="s">
        <v>129</v>
      </c>
      <c r="C85" s="9" t="s">
        <v>130</v>
      </c>
      <c r="D85" s="5" t="s">
        <v>467</v>
      </c>
      <c r="E85" s="6">
        <v>3000</v>
      </c>
      <c r="F85" s="7">
        <v>3034710</v>
      </c>
      <c r="G85" s="8">
        <f t="shared" si="2"/>
        <v>1.7517686774495449E-3</v>
      </c>
    </row>
    <row r="86" spans="1:7" x14ac:dyDescent="0.25">
      <c r="A86" s="5" t="s">
        <v>476</v>
      </c>
      <c r="B86" s="5" t="s">
        <v>179</v>
      </c>
      <c r="C86" s="91">
        <v>1032304945947</v>
      </c>
      <c r="D86" s="5" t="s">
        <v>477</v>
      </c>
      <c r="E86" s="6">
        <v>3000</v>
      </c>
      <c r="F86" s="7">
        <v>2995740</v>
      </c>
      <c r="G86" s="8">
        <f t="shared" si="2"/>
        <v>1.7292734718581677E-3</v>
      </c>
    </row>
    <row r="87" spans="1:7" x14ac:dyDescent="0.25">
      <c r="A87" s="5" t="s">
        <v>478</v>
      </c>
      <c r="B87" s="5" t="s">
        <v>439</v>
      </c>
      <c r="C87" s="9" t="s">
        <v>441</v>
      </c>
      <c r="D87" s="5" t="s">
        <v>479</v>
      </c>
      <c r="E87" s="6">
        <v>5000</v>
      </c>
      <c r="F87" s="7">
        <v>4997650</v>
      </c>
      <c r="G87" s="8">
        <f t="shared" si="2"/>
        <v>2.8848643629393643E-3</v>
      </c>
    </row>
    <row r="88" spans="1:7" x14ac:dyDescent="0.25">
      <c r="A88" s="5" t="s">
        <v>506</v>
      </c>
      <c r="B88" s="5" t="s">
        <v>117</v>
      </c>
      <c r="C88" s="84" t="s">
        <v>118</v>
      </c>
      <c r="D88" s="55" t="s">
        <v>508</v>
      </c>
      <c r="E88" s="6">
        <v>10000</v>
      </c>
      <c r="F88" s="7">
        <v>8475800</v>
      </c>
      <c r="G88" s="8">
        <f t="shared" si="2"/>
        <v>4.8926061983935376E-3</v>
      </c>
    </row>
    <row r="89" spans="1:7" x14ac:dyDescent="0.25">
      <c r="A89" s="5" t="s">
        <v>490</v>
      </c>
      <c r="B89" s="5" t="s">
        <v>163</v>
      </c>
      <c r="C89" s="91" t="s">
        <v>164</v>
      </c>
      <c r="D89" s="5" t="s">
        <v>488</v>
      </c>
      <c r="E89" s="6">
        <v>550</v>
      </c>
      <c r="F89" s="7">
        <v>542333</v>
      </c>
      <c r="G89" s="8">
        <f t="shared" si="2"/>
        <v>3.1305856643542353E-4</v>
      </c>
    </row>
    <row r="90" spans="1:7" x14ac:dyDescent="0.25">
      <c r="A90" s="5" t="s">
        <v>493</v>
      </c>
      <c r="B90" s="5" t="s">
        <v>491</v>
      </c>
      <c r="C90" s="9" t="s">
        <v>492</v>
      </c>
      <c r="D90" s="66" t="s">
        <v>489</v>
      </c>
      <c r="E90" s="6">
        <v>4000</v>
      </c>
      <c r="F90" s="7">
        <v>3880760</v>
      </c>
      <c r="G90" s="8">
        <f t="shared" si="2"/>
        <v>2.2401461136975515E-3</v>
      </c>
    </row>
    <row r="91" spans="1:7" x14ac:dyDescent="0.25">
      <c r="A91" s="5" t="s">
        <v>486</v>
      </c>
      <c r="B91" s="5" t="s">
        <v>485</v>
      </c>
      <c r="C91" s="9" t="s">
        <v>487</v>
      </c>
      <c r="D91" s="5" t="s">
        <v>480</v>
      </c>
      <c r="E91" s="6">
        <v>7033</v>
      </c>
      <c r="F91" s="7">
        <v>6867654.1699999999</v>
      </c>
      <c r="G91" s="8">
        <f t="shared" si="2"/>
        <v>3.9643133816943798E-3</v>
      </c>
    </row>
    <row r="92" spans="1:7" ht="30" x14ac:dyDescent="0.25">
      <c r="A92" s="67" t="s">
        <v>483</v>
      </c>
      <c r="B92" s="67" t="s">
        <v>482</v>
      </c>
      <c r="C92" s="91" t="s">
        <v>484</v>
      </c>
      <c r="D92" s="67" t="s">
        <v>481</v>
      </c>
      <c r="E92" s="6">
        <v>8000</v>
      </c>
      <c r="F92" s="7">
        <v>7934160</v>
      </c>
      <c r="G92" s="8">
        <f t="shared" si="2"/>
        <v>4.5799476621730187E-3</v>
      </c>
    </row>
    <row r="93" spans="1:7" ht="30" x14ac:dyDescent="0.25">
      <c r="A93" s="5" t="s">
        <v>494</v>
      </c>
      <c r="B93" s="5" t="s">
        <v>133</v>
      </c>
      <c r="C93" s="91" t="s">
        <v>134</v>
      </c>
      <c r="D93" s="71" t="s">
        <v>495</v>
      </c>
      <c r="E93" s="6">
        <v>6250</v>
      </c>
      <c r="F93" s="7">
        <v>6428824.1900000004</v>
      </c>
      <c r="G93" s="8">
        <f t="shared" si="2"/>
        <v>3.7110013308922244E-3</v>
      </c>
    </row>
    <row r="94" spans="1:7" x14ac:dyDescent="0.25">
      <c r="A94" s="5" t="s">
        <v>540</v>
      </c>
      <c r="B94" s="5" t="s">
        <v>117</v>
      </c>
      <c r="C94" s="84" t="s">
        <v>118</v>
      </c>
      <c r="D94" s="5" t="s">
        <v>539</v>
      </c>
      <c r="E94" s="6">
        <v>15300</v>
      </c>
      <c r="F94" s="7">
        <v>17867262.280000001</v>
      </c>
      <c r="G94" s="8">
        <f t="shared" si="2"/>
        <v>1.0313773116337226E-2</v>
      </c>
    </row>
    <row r="95" spans="1:7" x14ac:dyDescent="0.25">
      <c r="A95" s="5" t="s">
        <v>502</v>
      </c>
      <c r="B95" s="5" t="s">
        <v>157</v>
      </c>
      <c r="C95" s="84" t="s">
        <v>158</v>
      </c>
      <c r="D95" s="5" t="s">
        <v>503</v>
      </c>
      <c r="E95" s="6">
        <v>8000</v>
      </c>
      <c r="F95" s="7">
        <v>8142320</v>
      </c>
      <c r="G95" s="8">
        <f t="shared" si="2"/>
        <v>4.7001068101304505E-3</v>
      </c>
    </row>
    <row r="96" spans="1:7" ht="30" x14ac:dyDescent="0.25">
      <c r="A96" s="5" t="s">
        <v>512</v>
      </c>
      <c r="B96" s="5" t="s">
        <v>133</v>
      </c>
      <c r="C96" s="81" t="s">
        <v>134</v>
      </c>
      <c r="D96" s="5" t="s">
        <v>510</v>
      </c>
      <c r="E96" s="6">
        <v>2500</v>
      </c>
      <c r="F96" s="7">
        <v>2534675</v>
      </c>
      <c r="G96" s="8">
        <f t="shared" si="2"/>
        <v>1.4631263852277238E-3</v>
      </c>
    </row>
    <row r="97" spans="1:7" x14ac:dyDescent="0.25">
      <c r="A97" s="5" t="s">
        <v>504</v>
      </c>
      <c r="B97" s="5" t="s">
        <v>439</v>
      </c>
      <c r="C97" s="9" t="s">
        <v>441</v>
      </c>
      <c r="D97" s="5" t="s">
        <v>505</v>
      </c>
      <c r="E97" s="6">
        <v>68995</v>
      </c>
      <c r="F97" s="7">
        <v>70170674.799999997</v>
      </c>
      <c r="G97" s="8">
        <f t="shared" si="2"/>
        <v>4.0505613449106539E-2</v>
      </c>
    </row>
    <row r="98" spans="1:7" x14ac:dyDescent="0.25">
      <c r="A98" s="5" t="s">
        <v>514</v>
      </c>
      <c r="B98" s="5" t="s">
        <v>513</v>
      </c>
      <c r="C98" s="9" t="s">
        <v>515</v>
      </c>
      <c r="D98" s="5" t="s">
        <v>511</v>
      </c>
      <c r="E98" s="6">
        <v>2000</v>
      </c>
      <c r="F98" s="7">
        <v>1932140</v>
      </c>
      <c r="G98" s="8">
        <f t="shared" si="2"/>
        <v>1.1153165648274015E-3</v>
      </c>
    </row>
    <row r="99" spans="1:7" x14ac:dyDescent="0.25">
      <c r="A99" s="5" t="s">
        <v>601</v>
      </c>
      <c r="B99" s="5" t="s">
        <v>210</v>
      </c>
      <c r="C99" s="91" t="s">
        <v>211</v>
      </c>
      <c r="D99" s="5" t="s">
        <v>602</v>
      </c>
      <c r="E99" s="6">
        <v>20000</v>
      </c>
      <c r="F99" s="7">
        <v>20332000</v>
      </c>
      <c r="G99" s="8">
        <f t="shared" si="2"/>
        <v>1.1736528613905168E-2</v>
      </c>
    </row>
    <row r="100" spans="1:7" x14ac:dyDescent="0.25">
      <c r="A100" s="5" t="s">
        <v>523</v>
      </c>
      <c r="B100" s="5" t="s">
        <v>151</v>
      </c>
      <c r="C100" s="91" t="s">
        <v>152</v>
      </c>
      <c r="D100" s="5" t="s">
        <v>522</v>
      </c>
      <c r="E100" s="6">
        <v>8000</v>
      </c>
      <c r="F100" s="7">
        <v>7980320</v>
      </c>
      <c r="G100" s="8">
        <f t="shared" si="2"/>
        <v>4.6065932533995513E-3</v>
      </c>
    </row>
    <row r="101" spans="1:7" x14ac:dyDescent="0.25">
      <c r="A101" s="5" t="s">
        <v>533</v>
      </c>
      <c r="B101" s="5" t="s">
        <v>151</v>
      </c>
      <c r="C101" s="84" t="s">
        <v>152</v>
      </c>
      <c r="D101" s="5" t="s">
        <v>532</v>
      </c>
      <c r="E101" s="6">
        <v>11000</v>
      </c>
      <c r="F101" s="7">
        <v>11025190</v>
      </c>
      <c r="G101" s="8">
        <f t="shared" ref="G101:G132" si="3">F101/$F$218</f>
        <v>6.3642267316909853E-3</v>
      </c>
    </row>
    <row r="102" spans="1:7" x14ac:dyDescent="0.25">
      <c r="A102" s="5" t="s">
        <v>589</v>
      </c>
      <c r="B102" s="5" t="s">
        <v>220</v>
      </c>
      <c r="C102" s="84" t="s">
        <v>221</v>
      </c>
      <c r="D102" s="5" t="s">
        <v>586</v>
      </c>
      <c r="E102" s="6">
        <v>15000</v>
      </c>
      <c r="F102" s="7">
        <v>16097700</v>
      </c>
      <c r="G102" s="8">
        <f t="shared" si="3"/>
        <v>9.2923035937468625E-3</v>
      </c>
    </row>
    <row r="103" spans="1:7" ht="30" x14ac:dyDescent="0.25">
      <c r="A103" s="5" t="s">
        <v>574</v>
      </c>
      <c r="B103" s="5" t="s">
        <v>575</v>
      </c>
      <c r="C103" s="9" t="s">
        <v>576</v>
      </c>
      <c r="D103" s="5" t="s">
        <v>573</v>
      </c>
      <c r="E103" s="6">
        <v>27500</v>
      </c>
      <c r="F103" s="7">
        <v>29727775</v>
      </c>
      <c r="G103" s="8">
        <f t="shared" si="3"/>
        <v>1.7160185024357399E-2</v>
      </c>
    </row>
    <row r="104" spans="1:7" x14ac:dyDescent="0.25">
      <c r="A104" s="5" t="s">
        <v>564</v>
      </c>
      <c r="B104" s="5" t="s">
        <v>485</v>
      </c>
      <c r="C104" s="9" t="s">
        <v>487</v>
      </c>
      <c r="D104" s="5" t="s">
        <v>565</v>
      </c>
      <c r="E104" s="6">
        <v>2000</v>
      </c>
      <c r="F104" s="7">
        <v>2000240</v>
      </c>
      <c r="G104" s="8">
        <f t="shared" si="3"/>
        <v>1.1546268933050202E-3</v>
      </c>
    </row>
    <row r="105" spans="1:7" x14ac:dyDescent="0.25">
      <c r="A105" s="63" t="s">
        <v>566</v>
      </c>
      <c r="B105" s="63" t="s">
        <v>220</v>
      </c>
      <c r="C105" s="91" t="s">
        <v>221</v>
      </c>
      <c r="D105" s="63" t="s">
        <v>567</v>
      </c>
      <c r="E105" s="6">
        <v>23000</v>
      </c>
      <c r="F105" s="7">
        <v>23068310</v>
      </c>
      <c r="G105" s="8">
        <f t="shared" si="3"/>
        <v>1.3316047628833105E-2</v>
      </c>
    </row>
    <row r="106" spans="1:7" ht="30" x14ac:dyDescent="0.25">
      <c r="A106" s="5" t="s">
        <v>570</v>
      </c>
      <c r="B106" s="5" t="s">
        <v>202</v>
      </c>
      <c r="C106" s="91" t="s">
        <v>203</v>
      </c>
      <c r="D106" s="5" t="s">
        <v>569</v>
      </c>
      <c r="E106" s="6">
        <v>3000</v>
      </c>
      <c r="F106" s="7">
        <v>2932620</v>
      </c>
      <c r="G106" s="8">
        <f t="shared" si="3"/>
        <v>1.6928378193837581E-3</v>
      </c>
    </row>
    <row r="107" spans="1:7" ht="30" x14ac:dyDescent="0.25">
      <c r="A107" s="5" t="s">
        <v>599</v>
      </c>
      <c r="B107" s="5" t="s">
        <v>169</v>
      </c>
      <c r="C107" s="84" t="s">
        <v>170</v>
      </c>
      <c r="D107" s="5" t="s">
        <v>587</v>
      </c>
      <c r="E107" s="6">
        <v>28223</v>
      </c>
      <c r="F107" s="7">
        <v>29121902.550000001</v>
      </c>
      <c r="G107" s="8">
        <f t="shared" si="3"/>
        <v>1.6810448680377378E-2</v>
      </c>
    </row>
    <row r="108" spans="1:7" x14ac:dyDescent="0.25">
      <c r="A108" s="5" t="s">
        <v>608</v>
      </c>
      <c r="B108" s="5" t="s">
        <v>610</v>
      </c>
      <c r="C108" s="9" t="s">
        <v>609</v>
      </c>
      <c r="D108" s="5" t="s">
        <v>607</v>
      </c>
      <c r="E108" s="6">
        <v>10000</v>
      </c>
      <c r="F108" s="7">
        <v>10127100</v>
      </c>
      <c r="G108" s="8">
        <f t="shared" si="3"/>
        <v>5.8458095084536208E-3</v>
      </c>
    </row>
    <row r="109" spans="1:7" x14ac:dyDescent="0.25">
      <c r="A109" s="5" t="s">
        <v>619</v>
      </c>
      <c r="B109" s="5" t="s">
        <v>157</v>
      </c>
      <c r="C109" s="81" t="s">
        <v>158</v>
      </c>
      <c r="D109" s="5" t="s">
        <v>620</v>
      </c>
      <c r="E109" s="6">
        <v>15000</v>
      </c>
      <c r="F109" s="7">
        <v>15114450</v>
      </c>
      <c r="G109" s="8">
        <f t="shared" si="3"/>
        <v>8.7247282563662678E-3</v>
      </c>
    </row>
    <row r="110" spans="1:7" x14ac:dyDescent="0.25">
      <c r="A110" s="91" t="s">
        <v>622</v>
      </c>
      <c r="B110" s="91" t="s">
        <v>220</v>
      </c>
      <c r="C110" s="91" t="s">
        <v>221</v>
      </c>
      <c r="D110" s="91" t="s">
        <v>621</v>
      </c>
      <c r="E110" s="6">
        <v>10000</v>
      </c>
      <c r="F110" s="7">
        <v>10151900</v>
      </c>
      <c r="G110" s="8">
        <f t="shared" si="3"/>
        <v>5.8601251640519308E-3</v>
      </c>
    </row>
    <row r="111" spans="1:7" ht="30" x14ac:dyDescent="0.25">
      <c r="A111" s="73" t="s">
        <v>627</v>
      </c>
      <c r="B111" s="73" t="s">
        <v>191</v>
      </c>
      <c r="C111" s="91" t="s">
        <v>192</v>
      </c>
      <c r="D111" s="73" t="s">
        <v>628</v>
      </c>
      <c r="E111" s="6">
        <v>15000</v>
      </c>
      <c r="F111" s="7">
        <v>15059100</v>
      </c>
      <c r="G111" s="8">
        <f t="shared" si="3"/>
        <v>8.692777791149877E-3</v>
      </c>
    </row>
    <row r="112" spans="1:7" ht="30" x14ac:dyDescent="0.25">
      <c r="A112" s="95" t="s">
        <v>633</v>
      </c>
      <c r="B112" s="95" t="s">
        <v>529</v>
      </c>
      <c r="C112" s="11">
        <v>1057746555812</v>
      </c>
      <c r="D112" s="95" t="s">
        <v>630</v>
      </c>
      <c r="E112" s="6">
        <v>15000</v>
      </c>
      <c r="F112" s="7">
        <v>14929500</v>
      </c>
      <c r="G112" s="8">
        <f t="shared" si="3"/>
        <v>8.6179669457651584E-3</v>
      </c>
    </row>
    <row r="113" spans="1:7" ht="30" x14ac:dyDescent="0.25">
      <c r="A113" s="73" t="s">
        <v>648</v>
      </c>
      <c r="B113" s="73" t="s">
        <v>191</v>
      </c>
      <c r="C113" s="95" t="s">
        <v>192</v>
      </c>
      <c r="D113" s="73" t="s">
        <v>649</v>
      </c>
      <c r="E113" s="6">
        <v>12000</v>
      </c>
      <c r="F113" s="7">
        <v>12512040</v>
      </c>
      <c r="G113" s="8">
        <f t="shared" si="3"/>
        <v>7.2225022367856584E-3</v>
      </c>
    </row>
    <row r="114" spans="1:7" x14ac:dyDescent="0.25">
      <c r="A114" s="5" t="s">
        <v>646</v>
      </c>
      <c r="B114" s="5" t="s">
        <v>187</v>
      </c>
      <c r="C114" s="84" t="s">
        <v>188</v>
      </c>
      <c r="D114" s="5" t="s">
        <v>647</v>
      </c>
      <c r="E114" s="6">
        <v>11000</v>
      </c>
      <c r="F114" s="7">
        <v>11152900</v>
      </c>
      <c r="G114" s="8">
        <f t="shared" si="3"/>
        <v>6.4379465855805102E-3</v>
      </c>
    </row>
    <row r="115" spans="1:7" x14ac:dyDescent="0.25">
      <c r="A115" s="5" t="s">
        <v>653</v>
      </c>
      <c r="B115" s="5" t="s">
        <v>185</v>
      </c>
      <c r="C115" s="73" t="s">
        <v>186</v>
      </c>
      <c r="D115" s="5" t="s">
        <v>651</v>
      </c>
      <c r="E115" s="6">
        <v>13000</v>
      </c>
      <c r="F115" s="7">
        <v>13701090</v>
      </c>
      <c r="G115" s="8">
        <f t="shared" si="3"/>
        <v>7.9088744258651363E-3</v>
      </c>
    </row>
    <row r="116" spans="1:7" x14ac:dyDescent="0.25">
      <c r="A116" s="5" t="s">
        <v>641</v>
      </c>
      <c r="B116" s="5" t="s">
        <v>642</v>
      </c>
      <c r="C116" s="9" t="s">
        <v>643</v>
      </c>
      <c r="D116" s="5" t="s">
        <v>640</v>
      </c>
      <c r="E116" s="39">
        <v>7000</v>
      </c>
      <c r="F116" s="7">
        <v>7353640</v>
      </c>
      <c r="G116" s="8">
        <f t="shared" si="3"/>
        <v>4.2448458723370842E-3</v>
      </c>
    </row>
    <row r="117" spans="1:7" x14ac:dyDescent="0.25">
      <c r="A117" s="71" t="s">
        <v>667</v>
      </c>
      <c r="B117" s="71" t="s">
        <v>610</v>
      </c>
      <c r="C117" s="9" t="s">
        <v>609</v>
      </c>
      <c r="D117" s="71" t="s">
        <v>666</v>
      </c>
      <c r="E117" s="6">
        <v>9000</v>
      </c>
      <c r="F117" s="7">
        <v>9245070</v>
      </c>
      <c r="G117" s="8">
        <f t="shared" si="3"/>
        <v>5.3366628267045172E-3</v>
      </c>
    </row>
    <row r="118" spans="1:7" x14ac:dyDescent="0.25">
      <c r="A118" s="5" t="s">
        <v>671</v>
      </c>
      <c r="B118" s="5" t="s">
        <v>672</v>
      </c>
      <c r="C118" s="9" t="s">
        <v>673</v>
      </c>
      <c r="D118" s="5" t="s">
        <v>670</v>
      </c>
      <c r="E118" s="6">
        <v>4000</v>
      </c>
      <c r="F118" s="7">
        <v>4105640</v>
      </c>
      <c r="G118" s="8">
        <f t="shared" si="3"/>
        <v>2.3699567843002956E-3</v>
      </c>
    </row>
    <row r="119" spans="1:7" x14ac:dyDescent="0.25">
      <c r="A119" s="95" t="s">
        <v>690</v>
      </c>
      <c r="B119" s="95" t="s">
        <v>656</v>
      </c>
      <c r="C119" s="9" t="s">
        <v>219</v>
      </c>
      <c r="D119" s="95" t="s">
        <v>689</v>
      </c>
      <c r="E119" s="6">
        <v>4000</v>
      </c>
      <c r="F119" s="7">
        <v>4058800</v>
      </c>
      <c r="G119" s="8">
        <f t="shared" si="3"/>
        <v>2.3429186670331642E-3</v>
      </c>
    </row>
    <row r="120" spans="1:7" ht="30" x14ac:dyDescent="0.25">
      <c r="A120" s="72" t="s">
        <v>691</v>
      </c>
      <c r="B120" s="72" t="s">
        <v>169</v>
      </c>
      <c r="C120" s="95" t="s">
        <v>170</v>
      </c>
      <c r="D120" s="72" t="s">
        <v>680</v>
      </c>
      <c r="E120" s="6">
        <v>15000</v>
      </c>
      <c r="F120" s="7">
        <v>15266250</v>
      </c>
      <c r="G120" s="8">
        <f t="shared" si="3"/>
        <v>8.8123539224881833E-3</v>
      </c>
    </row>
    <row r="121" spans="1:7" x14ac:dyDescent="0.25">
      <c r="A121" s="81" t="s">
        <v>681</v>
      </c>
      <c r="B121" s="81" t="s">
        <v>210</v>
      </c>
      <c r="C121" s="95" t="s">
        <v>211</v>
      </c>
      <c r="D121" s="81" t="s">
        <v>682</v>
      </c>
      <c r="E121" s="6">
        <v>18000</v>
      </c>
      <c r="F121" s="7">
        <v>18248940</v>
      </c>
      <c r="G121" s="8">
        <f t="shared" si="3"/>
        <v>1.0534094357831918E-2</v>
      </c>
    </row>
    <row r="122" spans="1:7" ht="30" x14ac:dyDescent="0.25">
      <c r="A122" s="81" t="s">
        <v>716</v>
      </c>
      <c r="B122" s="81" t="s">
        <v>191</v>
      </c>
      <c r="C122" s="91" t="s">
        <v>192</v>
      </c>
      <c r="D122" s="81" t="s">
        <v>715</v>
      </c>
      <c r="E122" s="6">
        <v>20000</v>
      </c>
      <c r="F122" s="7">
        <v>20102600</v>
      </c>
      <c r="G122" s="8">
        <f t="shared" si="3"/>
        <v>1.1604108799620795E-2</v>
      </c>
    </row>
    <row r="123" spans="1:7" x14ac:dyDescent="0.25">
      <c r="A123" s="73" t="s">
        <v>713</v>
      </c>
      <c r="B123" s="73" t="s">
        <v>712</v>
      </c>
      <c r="C123" s="9" t="s">
        <v>714</v>
      </c>
      <c r="D123" s="73" t="s">
        <v>711</v>
      </c>
      <c r="E123" s="39">
        <v>10000</v>
      </c>
      <c r="F123" s="7">
        <v>10010900</v>
      </c>
      <c r="G123" s="8">
        <f t="shared" si="3"/>
        <v>5.7787337350454077E-3</v>
      </c>
    </row>
    <row r="124" spans="1:7" x14ac:dyDescent="0.25">
      <c r="A124" s="95" t="s">
        <v>710</v>
      </c>
      <c r="B124" s="95" t="s">
        <v>610</v>
      </c>
      <c r="C124" s="9" t="s">
        <v>609</v>
      </c>
      <c r="D124" s="95" t="s">
        <v>709</v>
      </c>
      <c r="E124" s="6">
        <v>10000</v>
      </c>
      <c r="F124" s="7">
        <v>10093700</v>
      </c>
      <c r="G124" s="8">
        <f t="shared" si="3"/>
        <v>5.8265295529300893E-3</v>
      </c>
    </row>
    <row r="125" spans="1:7" ht="16.5" customHeight="1" x14ac:dyDescent="0.25">
      <c r="A125" s="5" t="s">
        <v>226</v>
      </c>
      <c r="B125" s="5"/>
      <c r="C125" s="5"/>
      <c r="D125" s="5"/>
      <c r="E125" s="6"/>
      <c r="F125" s="7">
        <f>SUM(F5:F124)</f>
        <v>1516426817.97</v>
      </c>
      <c r="G125" s="8">
        <f t="shared" si="3"/>
        <v>0.87534855105243292</v>
      </c>
    </row>
    <row r="126" spans="1:7" ht="16.5" customHeight="1" x14ac:dyDescent="0.25">
      <c r="A126" s="13"/>
      <c r="B126" s="13"/>
      <c r="C126" s="13"/>
      <c r="D126" s="13"/>
      <c r="E126" s="14"/>
      <c r="F126" s="15"/>
      <c r="G126" s="16"/>
    </row>
    <row r="127" spans="1:7" ht="16.5" customHeight="1" x14ac:dyDescent="0.25">
      <c r="A127" s="17" t="s">
        <v>365</v>
      </c>
      <c r="B127" s="13"/>
      <c r="C127" s="13"/>
      <c r="D127" s="13"/>
      <c r="E127" s="14"/>
      <c r="F127" s="15"/>
      <c r="G127" s="16"/>
    </row>
    <row r="128" spans="1:7" ht="45" x14ac:dyDescent="0.25">
      <c r="A128" s="5" t="s">
        <v>0</v>
      </c>
      <c r="B128" s="5" t="s">
        <v>20</v>
      </c>
      <c r="C128" s="5" t="s">
        <v>1</v>
      </c>
      <c r="D128" s="5" t="s">
        <v>22</v>
      </c>
      <c r="E128" s="5" t="s">
        <v>10</v>
      </c>
      <c r="F128" s="5" t="s">
        <v>6</v>
      </c>
      <c r="G128" s="5" t="s">
        <v>363</v>
      </c>
    </row>
    <row r="129" spans="1:7" ht="30" x14ac:dyDescent="0.25">
      <c r="A129" s="5" t="s">
        <v>298</v>
      </c>
      <c r="B129" s="5" t="s">
        <v>212</v>
      </c>
      <c r="C129" s="5" t="s">
        <v>213</v>
      </c>
      <c r="D129" s="5" t="s">
        <v>108</v>
      </c>
      <c r="E129" s="6">
        <v>32005</v>
      </c>
      <c r="F129" s="7">
        <v>2733867.1</v>
      </c>
      <c r="G129" s="8">
        <f t="shared" ref="G129:G148" si="4">F129/$F$218</f>
        <v>1.5781088651270873E-3</v>
      </c>
    </row>
    <row r="130" spans="1:7" ht="30" x14ac:dyDescent="0.25">
      <c r="A130" s="5" t="s">
        <v>299</v>
      </c>
      <c r="B130" s="5" t="s">
        <v>169</v>
      </c>
      <c r="C130" s="5" t="s">
        <v>170</v>
      </c>
      <c r="D130" s="5" t="s">
        <v>110</v>
      </c>
      <c r="E130" s="6">
        <v>420</v>
      </c>
      <c r="F130" s="7">
        <v>7012320</v>
      </c>
      <c r="G130" s="8">
        <f t="shared" si="4"/>
        <v>4.0478208897235628E-3</v>
      </c>
    </row>
    <row r="131" spans="1:7" x14ac:dyDescent="0.25">
      <c r="A131" s="5" t="s">
        <v>300</v>
      </c>
      <c r="B131" s="5" t="s">
        <v>214</v>
      </c>
      <c r="C131" s="5" t="s">
        <v>215</v>
      </c>
      <c r="D131" s="5" t="s">
        <v>109</v>
      </c>
      <c r="E131" s="6">
        <v>3150</v>
      </c>
      <c r="F131" s="7">
        <v>549076.5</v>
      </c>
      <c r="G131" s="8">
        <f t="shared" si="4"/>
        <v>3.1695121254539149E-4</v>
      </c>
    </row>
    <row r="132" spans="1:7" x14ac:dyDescent="0.25">
      <c r="A132" s="5" t="s">
        <v>302</v>
      </c>
      <c r="B132" s="5" t="s">
        <v>177</v>
      </c>
      <c r="C132" s="5" t="s">
        <v>178</v>
      </c>
      <c r="D132" s="5" t="s">
        <v>112</v>
      </c>
      <c r="E132" s="6">
        <v>21900</v>
      </c>
      <c r="F132" s="7">
        <v>6347715</v>
      </c>
      <c r="G132" s="8">
        <f t="shared" si="4"/>
        <v>3.6641815232350498E-3</v>
      </c>
    </row>
    <row r="133" spans="1:7" ht="30" x14ac:dyDescent="0.25">
      <c r="A133" s="5" t="s">
        <v>301</v>
      </c>
      <c r="B133" s="5" t="s">
        <v>216</v>
      </c>
      <c r="C133" s="5" t="s">
        <v>217</v>
      </c>
      <c r="D133" s="5" t="s">
        <v>111</v>
      </c>
      <c r="E133" s="6">
        <v>1940</v>
      </c>
      <c r="F133" s="7">
        <v>11520690</v>
      </c>
      <c r="G133" s="8">
        <f t="shared" si="4"/>
        <v>6.6502512215685181E-3</v>
      </c>
    </row>
    <row r="134" spans="1:7" x14ac:dyDescent="0.25">
      <c r="A134" s="5" t="s">
        <v>305</v>
      </c>
      <c r="B134" s="5" t="s">
        <v>346</v>
      </c>
      <c r="C134" s="5" t="s">
        <v>347</v>
      </c>
      <c r="D134" s="5" t="s">
        <v>333</v>
      </c>
      <c r="E134" s="6">
        <v>43</v>
      </c>
      <c r="F134" s="7">
        <v>2012.19</v>
      </c>
      <c r="G134" s="8">
        <f t="shared" si="4"/>
        <v>1.1615249612243674E-6</v>
      </c>
    </row>
    <row r="135" spans="1:7" ht="16.5" customHeight="1" x14ac:dyDescent="0.25">
      <c r="A135" s="5" t="s">
        <v>308</v>
      </c>
      <c r="B135" s="5" t="s">
        <v>210</v>
      </c>
      <c r="C135" s="5" t="s">
        <v>211</v>
      </c>
      <c r="D135" s="5" t="s">
        <v>115</v>
      </c>
      <c r="E135" s="6">
        <v>58000</v>
      </c>
      <c r="F135" s="7">
        <v>15510360</v>
      </c>
      <c r="G135" s="8">
        <f t="shared" si="4"/>
        <v>8.9532649986213911E-3</v>
      </c>
    </row>
    <row r="136" spans="1:7" ht="30" x14ac:dyDescent="0.25">
      <c r="A136" s="5" t="s">
        <v>306</v>
      </c>
      <c r="B136" s="5" t="s">
        <v>198</v>
      </c>
      <c r="C136" s="5" t="s">
        <v>199</v>
      </c>
      <c r="D136" s="5" t="s">
        <v>116</v>
      </c>
      <c r="E136" s="6">
        <v>4200</v>
      </c>
      <c r="F136" s="7">
        <v>2198280</v>
      </c>
      <c r="G136" s="8">
        <f t="shared" si="4"/>
        <v>1.2689443301876573E-3</v>
      </c>
    </row>
    <row r="137" spans="1:7" ht="30" x14ac:dyDescent="0.25">
      <c r="A137" s="5" t="s">
        <v>454</v>
      </c>
      <c r="B137" s="5" t="s">
        <v>453</v>
      </c>
      <c r="C137" s="5" t="s">
        <v>456</v>
      </c>
      <c r="D137" s="5" t="s">
        <v>451</v>
      </c>
      <c r="E137" s="6">
        <v>4900</v>
      </c>
      <c r="F137" s="7">
        <v>1035762</v>
      </c>
      <c r="G137" s="8">
        <f t="shared" si="4"/>
        <v>5.9788758362166257E-4</v>
      </c>
    </row>
    <row r="138" spans="1:7" ht="16.5" customHeight="1" x14ac:dyDescent="0.25">
      <c r="A138" s="5" t="s">
        <v>455</v>
      </c>
      <c r="B138" s="5" t="s">
        <v>193</v>
      </c>
      <c r="C138" s="5" t="s">
        <v>194</v>
      </c>
      <c r="D138" s="5" t="s">
        <v>452</v>
      </c>
      <c r="E138" s="6">
        <v>1000</v>
      </c>
      <c r="F138" s="7">
        <v>1367400</v>
      </c>
      <c r="G138" s="8">
        <f t="shared" si="4"/>
        <v>7.8932368811006912E-4</v>
      </c>
    </row>
    <row r="139" spans="1:7" ht="30" x14ac:dyDescent="0.25">
      <c r="A139" s="5" t="s">
        <v>475</v>
      </c>
      <c r="B139" s="5" t="s">
        <v>474</v>
      </c>
      <c r="C139" s="18">
        <v>1027402166835</v>
      </c>
      <c r="D139" s="5" t="s">
        <v>473</v>
      </c>
      <c r="E139" s="6">
        <v>10000</v>
      </c>
      <c r="F139" s="7">
        <v>534950</v>
      </c>
      <c r="G139" s="8">
        <f t="shared" si="4"/>
        <v>3.087967726740394E-4</v>
      </c>
    </row>
    <row r="140" spans="1:7" ht="16.5" customHeight="1" x14ac:dyDescent="0.25">
      <c r="A140" s="5" t="s">
        <v>304</v>
      </c>
      <c r="B140" s="5" t="s">
        <v>218</v>
      </c>
      <c r="C140" s="5">
        <v>1026303117642</v>
      </c>
      <c r="D140" s="5" t="s">
        <v>113</v>
      </c>
      <c r="E140" s="6">
        <v>444</v>
      </c>
      <c r="F140" s="7">
        <v>674347.2</v>
      </c>
      <c r="G140" s="8">
        <f t="shared" si="4"/>
        <v>3.8926299471310396E-4</v>
      </c>
    </row>
    <row r="141" spans="1:7" x14ac:dyDescent="0.25">
      <c r="A141" s="5" t="s">
        <v>401</v>
      </c>
      <c r="B141" s="5" t="s">
        <v>208</v>
      </c>
      <c r="C141" s="5" t="s">
        <v>209</v>
      </c>
      <c r="D141" s="5" t="s">
        <v>400</v>
      </c>
      <c r="E141" s="6">
        <v>41500</v>
      </c>
      <c r="F141" s="7">
        <v>782814.5</v>
      </c>
      <c r="G141" s="8">
        <f t="shared" si="4"/>
        <v>4.5187511207111283E-4</v>
      </c>
    </row>
    <row r="142" spans="1:7" ht="30" x14ac:dyDescent="0.25">
      <c r="A142" s="5" t="s">
        <v>303</v>
      </c>
      <c r="B142" s="5" t="s">
        <v>183</v>
      </c>
      <c r="C142" s="5" t="s">
        <v>184</v>
      </c>
      <c r="D142" s="5" t="s">
        <v>114</v>
      </c>
      <c r="E142" s="6">
        <v>2704</v>
      </c>
      <c r="F142" s="7">
        <v>1375660</v>
      </c>
      <c r="G142" s="8">
        <f t="shared" si="4"/>
        <v>7.9409172501499023E-4</v>
      </c>
    </row>
    <row r="143" spans="1:7" x14ac:dyDescent="0.25">
      <c r="A143" s="5" t="s">
        <v>527</v>
      </c>
      <c r="B143" s="5" t="s">
        <v>185</v>
      </c>
      <c r="C143" s="5" t="s">
        <v>186</v>
      </c>
      <c r="D143" s="5" t="s">
        <v>524</v>
      </c>
      <c r="E143" s="6">
        <v>20</v>
      </c>
      <c r="F143" s="7">
        <v>237840</v>
      </c>
      <c r="G143" s="8">
        <f t="shared" si="4"/>
        <v>1.3729175514121605E-4</v>
      </c>
    </row>
    <row r="144" spans="1:7" x14ac:dyDescent="0.25">
      <c r="A144" s="5" t="s">
        <v>518</v>
      </c>
      <c r="B144" s="5" t="s">
        <v>519</v>
      </c>
      <c r="C144" s="9" t="s">
        <v>520</v>
      </c>
      <c r="D144" s="5" t="s">
        <v>521</v>
      </c>
      <c r="E144" s="6">
        <v>2300000</v>
      </c>
      <c r="F144" s="7">
        <v>59351.5</v>
      </c>
      <c r="G144" s="8">
        <f t="shared" si="4"/>
        <v>3.4260307792061404E-5</v>
      </c>
    </row>
    <row r="145" spans="1:8" x14ac:dyDescent="0.25">
      <c r="A145" s="5" t="s">
        <v>405</v>
      </c>
      <c r="B145" s="5" t="s">
        <v>404</v>
      </c>
      <c r="C145" s="12" t="s">
        <v>403</v>
      </c>
      <c r="D145" s="5" t="s">
        <v>402</v>
      </c>
      <c r="E145" s="6">
        <v>230000</v>
      </c>
      <c r="F145" s="7">
        <v>956455</v>
      </c>
      <c r="G145" s="8">
        <f t="shared" si="4"/>
        <v>5.5210807964846875E-4</v>
      </c>
    </row>
    <row r="146" spans="1:8" ht="30" x14ac:dyDescent="0.25">
      <c r="A146" s="5" t="s">
        <v>307</v>
      </c>
      <c r="B146" s="5" t="s">
        <v>348</v>
      </c>
      <c r="C146" s="5" t="s">
        <v>349</v>
      </c>
      <c r="D146" s="5" t="s">
        <v>334</v>
      </c>
      <c r="E146" s="6">
        <v>3</v>
      </c>
      <c r="F146" s="7">
        <v>401.67</v>
      </c>
      <c r="G146" s="8">
        <f t="shared" si="4"/>
        <v>2.3186166871666775E-7</v>
      </c>
    </row>
    <row r="147" spans="1:8" ht="16.5" customHeight="1" x14ac:dyDescent="0.25">
      <c r="A147" s="5" t="s">
        <v>526</v>
      </c>
      <c r="B147" s="5" t="s">
        <v>151</v>
      </c>
      <c r="C147" s="5" t="s">
        <v>152</v>
      </c>
      <c r="D147" s="5" t="s">
        <v>525</v>
      </c>
      <c r="E147" s="6">
        <v>130000</v>
      </c>
      <c r="F147" s="7">
        <v>845780</v>
      </c>
      <c r="G147" s="8">
        <f t="shared" si="4"/>
        <v>4.882215803201216E-4</v>
      </c>
    </row>
    <row r="148" spans="1:8" ht="16.5" customHeight="1" x14ac:dyDescent="0.25">
      <c r="A148" s="5" t="s">
        <v>226</v>
      </c>
      <c r="B148" s="5"/>
      <c r="C148" s="5"/>
      <c r="D148" s="5"/>
      <c r="E148" s="6"/>
      <c r="F148" s="7">
        <f>SUM(F129:F147)</f>
        <v>53745082.660000011</v>
      </c>
      <c r="G148" s="8">
        <f t="shared" si="4"/>
        <v>3.1024036026745451E-2</v>
      </c>
    </row>
    <row r="150" spans="1:8" x14ac:dyDescent="0.25">
      <c r="A150" s="3" t="s">
        <v>366</v>
      </c>
    </row>
    <row r="151" spans="1:8" ht="45" customHeight="1" x14ac:dyDescent="0.25">
      <c r="A151" s="5" t="s">
        <v>3</v>
      </c>
      <c r="B151" s="5" t="s">
        <v>1</v>
      </c>
      <c r="C151" s="5" t="s">
        <v>374</v>
      </c>
      <c r="D151" s="5" t="s">
        <v>7</v>
      </c>
      <c r="E151" s="5" t="s">
        <v>5</v>
      </c>
      <c r="F151" s="5" t="s">
        <v>12</v>
      </c>
      <c r="G151" s="5" t="s">
        <v>363</v>
      </c>
    </row>
    <row r="152" spans="1:8" ht="16.5" customHeight="1" x14ac:dyDescent="0.25">
      <c r="A152" s="95" t="s">
        <v>228</v>
      </c>
      <c r="B152" s="11">
        <v>1027700167110</v>
      </c>
      <c r="C152" s="56" t="s">
        <v>727</v>
      </c>
      <c r="D152" s="57">
        <v>45225</v>
      </c>
      <c r="E152" s="2">
        <v>28500000</v>
      </c>
      <c r="F152" s="58">
        <v>28439401.379999999</v>
      </c>
      <c r="G152" s="59">
        <f t="shared" ref="G152:G160" si="5">F152/$F$218</f>
        <v>1.6416478853959478E-2</v>
      </c>
      <c r="H152" s="42"/>
    </row>
    <row r="153" spans="1:8" ht="16.5" customHeight="1" x14ac:dyDescent="0.25">
      <c r="A153" s="95" t="s">
        <v>228</v>
      </c>
      <c r="B153" s="11">
        <v>1027700167110</v>
      </c>
      <c r="C153" s="56" t="s">
        <v>728</v>
      </c>
      <c r="D153" s="57">
        <v>45210</v>
      </c>
      <c r="E153" s="2">
        <v>9000000</v>
      </c>
      <c r="F153" s="58">
        <v>9031282.5199999996</v>
      </c>
      <c r="G153" s="59">
        <f t="shared" si="5"/>
        <v>5.213255248683925E-3</v>
      </c>
      <c r="H153" s="42"/>
    </row>
    <row r="154" spans="1:8" ht="16.5" customHeight="1" x14ac:dyDescent="0.25">
      <c r="A154" s="95" t="s">
        <v>228</v>
      </c>
      <c r="B154" s="11">
        <v>1027700167110</v>
      </c>
      <c r="C154" s="56" t="s">
        <v>729</v>
      </c>
      <c r="D154" s="57">
        <v>45239</v>
      </c>
      <c r="E154" s="2">
        <v>7500000</v>
      </c>
      <c r="F154" s="58">
        <v>7479765.1600000001</v>
      </c>
      <c r="G154" s="59">
        <f t="shared" si="5"/>
        <v>4.3176508865645762E-3</v>
      </c>
      <c r="H154" s="42"/>
    </row>
    <row r="155" spans="1:8" ht="16.5" customHeight="1" x14ac:dyDescent="0.25">
      <c r="A155" s="60" t="s">
        <v>614</v>
      </c>
      <c r="B155" s="61">
        <v>1027739460737</v>
      </c>
      <c r="C155" s="56" t="s">
        <v>692</v>
      </c>
      <c r="D155" s="57">
        <v>45166</v>
      </c>
      <c r="E155" s="2">
        <v>11700000</v>
      </c>
      <c r="F155" s="58">
        <v>11872887.529999999</v>
      </c>
      <c r="G155" s="59">
        <f t="shared" si="5"/>
        <v>6.8535551950385026E-3</v>
      </c>
      <c r="H155" s="42"/>
    </row>
    <row r="156" spans="1:8" ht="16.5" customHeight="1" x14ac:dyDescent="0.25">
      <c r="A156" s="60" t="s">
        <v>614</v>
      </c>
      <c r="B156" s="61">
        <v>1027739460737</v>
      </c>
      <c r="C156" s="56" t="s">
        <v>693</v>
      </c>
      <c r="D156" s="57">
        <v>45148</v>
      </c>
      <c r="E156" s="2">
        <v>19000000</v>
      </c>
      <c r="F156" s="58">
        <v>19370588.489999998</v>
      </c>
      <c r="G156" s="59">
        <f t="shared" si="5"/>
        <v>1.1181559417719214E-2</v>
      </c>
      <c r="H156" s="42"/>
    </row>
    <row r="157" spans="1:8" ht="16.5" customHeight="1" x14ac:dyDescent="0.25">
      <c r="A157" s="95" t="s">
        <v>228</v>
      </c>
      <c r="B157" s="11">
        <v>1027700167110</v>
      </c>
      <c r="C157" s="56" t="s">
        <v>730</v>
      </c>
      <c r="D157" s="57">
        <v>45195</v>
      </c>
      <c r="E157" s="2">
        <v>5000000</v>
      </c>
      <c r="F157" s="58">
        <v>4996392.6500000004</v>
      </c>
      <c r="G157" s="59">
        <f t="shared" si="5"/>
        <v>2.8841385649729721E-3</v>
      </c>
      <c r="H157" s="42"/>
    </row>
    <row r="158" spans="1:8" ht="16.5" customHeight="1" x14ac:dyDescent="0.25">
      <c r="A158" s="60" t="s">
        <v>614</v>
      </c>
      <c r="B158" s="61">
        <v>1027739460737</v>
      </c>
      <c r="C158" s="56" t="s">
        <v>693</v>
      </c>
      <c r="D158" s="57">
        <v>45180</v>
      </c>
      <c r="E158" s="2">
        <v>7500000</v>
      </c>
      <c r="F158" s="58">
        <v>7579200</v>
      </c>
      <c r="G158" s="59">
        <f t="shared" si="5"/>
        <v>4.3750490689804271E-3</v>
      </c>
      <c r="H158" s="42"/>
    </row>
    <row r="159" spans="1:8" ht="16.5" customHeight="1" x14ac:dyDescent="0.25">
      <c r="A159" s="93" t="s">
        <v>228</v>
      </c>
      <c r="B159" s="11">
        <v>1027700167110</v>
      </c>
      <c r="C159" s="56" t="s">
        <v>694</v>
      </c>
      <c r="D159" s="57">
        <v>45195</v>
      </c>
      <c r="E159" s="58">
        <v>19500000</v>
      </c>
      <c r="F159" s="58">
        <v>19608884.59</v>
      </c>
      <c r="G159" s="59">
        <f t="shared" si="5"/>
        <v>1.131911445392972E-2</v>
      </c>
      <c r="H159" s="42"/>
    </row>
    <row r="160" spans="1:8" ht="17.25" customHeight="1" x14ac:dyDescent="0.25">
      <c r="A160" s="5" t="s">
        <v>226</v>
      </c>
      <c r="B160" s="5"/>
      <c r="C160" s="5"/>
      <c r="D160" s="5"/>
      <c r="E160" s="6"/>
      <c r="F160" s="7">
        <f>SUM(F152:F159)</f>
        <v>108378402.32000001</v>
      </c>
      <c r="G160" s="8">
        <f t="shared" si="5"/>
        <v>6.2560801689848816E-2</v>
      </c>
      <c r="H160" s="42"/>
    </row>
    <row r="162" spans="1:23" x14ac:dyDescent="0.25">
      <c r="A162" s="3" t="s">
        <v>367</v>
      </c>
    </row>
    <row r="163" spans="1:23" ht="58.5" customHeight="1" x14ac:dyDescent="0.25">
      <c r="A163" s="5" t="s">
        <v>11</v>
      </c>
      <c r="B163" s="5" t="s">
        <v>8</v>
      </c>
      <c r="C163" s="5" t="s">
        <v>9</v>
      </c>
      <c r="D163" s="5" t="s">
        <v>17</v>
      </c>
      <c r="E163" s="5" t="s">
        <v>10</v>
      </c>
      <c r="F163" s="5" t="s">
        <v>6</v>
      </c>
      <c r="G163" s="5" t="s">
        <v>363</v>
      </c>
    </row>
    <row r="164" spans="1:23" ht="45" customHeight="1" x14ac:dyDescent="0.25">
      <c r="A164" s="5" t="s">
        <v>350</v>
      </c>
      <c r="B164" s="5" t="s">
        <v>351</v>
      </c>
      <c r="C164" s="5" t="s">
        <v>352</v>
      </c>
      <c r="D164" s="5" t="s">
        <v>353</v>
      </c>
      <c r="E164" s="20">
        <v>6063</v>
      </c>
      <c r="F164" s="7">
        <v>5004703.3499999996</v>
      </c>
      <c r="G164" s="8">
        <f>F164/$F$218</f>
        <v>2.8889358681576842E-3</v>
      </c>
    </row>
    <row r="165" spans="1:23" ht="17.25" customHeight="1" x14ac:dyDescent="0.25">
      <c r="A165" s="5" t="s">
        <v>226</v>
      </c>
      <c r="B165" s="5"/>
      <c r="C165" s="5"/>
      <c r="D165" s="5"/>
      <c r="E165" s="6"/>
      <c r="F165" s="7">
        <f>F164</f>
        <v>5004703.3499999996</v>
      </c>
      <c r="G165" s="8">
        <f>F165/$F$218</f>
        <v>2.8889358681576842E-3</v>
      </c>
    </row>
    <row r="167" spans="1:23" x14ac:dyDescent="0.25">
      <c r="A167" s="3" t="s">
        <v>368</v>
      </c>
    </row>
    <row r="168" spans="1:23" ht="42.75" customHeight="1" x14ac:dyDescent="0.25">
      <c r="A168" s="5" t="s">
        <v>15</v>
      </c>
      <c r="B168" s="5" t="s">
        <v>14</v>
      </c>
      <c r="C168" s="5" t="s">
        <v>16</v>
      </c>
      <c r="D168" s="101" t="s">
        <v>13</v>
      </c>
      <c r="E168" s="102"/>
      <c r="F168" s="5" t="s">
        <v>6</v>
      </c>
      <c r="G168" s="5" t="s">
        <v>363</v>
      </c>
    </row>
    <row r="169" spans="1:23" ht="17.25" customHeight="1" x14ac:dyDescent="0.25">
      <c r="A169" s="5" t="s">
        <v>226</v>
      </c>
      <c r="B169" s="5"/>
      <c r="C169" s="5"/>
      <c r="D169" s="101"/>
      <c r="E169" s="102"/>
      <c r="F169" s="7"/>
      <c r="G169" s="8"/>
    </row>
    <row r="171" spans="1:23" x14ac:dyDescent="0.25">
      <c r="A171" s="3" t="s">
        <v>369</v>
      </c>
    </row>
    <row r="172" spans="1:23" ht="47.25" customHeight="1" x14ac:dyDescent="0.25">
      <c r="A172" s="5" t="s">
        <v>3</v>
      </c>
      <c r="B172" s="5" t="s">
        <v>1</v>
      </c>
      <c r="C172" s="5" t="s">
        <v>374</v>
      </c>
      <c r="D172" s="101" t="s">
        <v>4</v>
      </c>
      <c r="E172" s="102"/>
      <c r="F172" s="10" t="s">
        <v>18</v>
      </c>
      <c r="G172" s="5" t="s">
        <v>363</v>
      </c>
    </row>
    <row r="173" spans="1:23" x14ac:dyDescent="0.25">
      <c r="A173" s="5" t="s">
        <v>228</v>
      </c>
      <c r="B173" s="11">
        <v>1027700167110</v>
      </c>
      <c r="C173" s="23" t="s">
        <v>389</v>
      </c>
      <c r="D173" s="110" t="s">
        <v>227</v>
      </c>
      <c r="E173" s="110"/>
      <c r="F173" s="7">
        <v>335419.15999999997</v>
      </c>
      <c r="G173" s="8">
        <f t="shared" ref="G173:G179" si="6">F173/$F$218</f>
        <v>1.9361875708203988E-4</v>
      </c>
      <c r="V173" s="43"/>
      <c r="W173" s="43"/>
    </row>
    <row r="174" spans="1:23" x14ac:dyDescent="0.25">
      <c r="A174" s="5" t="s">
        <v>228</v>
      </c>
      <c r="B174" s="11">
        <v>1027700167110</v>
      </c>
      <c r="C174" s="23" t="s">
        <v>390</v>
      </c>
      <c r="D174" s="110" t="s">
        <v>227</v>
      </c>
      <c r="E174" s="110"/>
      <c r="F174" s="7">
        <v>55109.2</v>
      </c>
      <c r="G174" s="8">
        <f t="shared" si="6"/>
        <v>3.1811464818484291E-5</v>
      </c>
      <c r="V174" s="43"/>
      <c r="W174" s="43"/>
    </row>
    <row r="175" spans="1:23" ht="30" x14ac:dyDescent="0.25">
      <c r="A175" s="5" t="s">
        <v>354</v>
      </c>
      <c r="B175" s="11">
        <v>1021600000124</v>
      </c>
      <c r="C175" s="23" t="s">
        <v>391</v>
      </c>
      <c r="D175" s="110" t="s">
        <v>227</v>
      </c>
      <c r="E175" s="110"/>
      <c r="F175" s="7">
        <v>19109.62</v>
      </c>
      <c r="G175" s="8">
        <f t="shared" si="6"/>
        <v>1.1030916876394572E-5</v>
      </c>
      <c r="V175" s="43"/>
      <c r="W175" s="43"/>
    </row>
    <row r="176" spans="1:23" ht="30" x14ac:dyDescent="0.25">
      <c r="A176" s="5" t="s">
        <v>354</v>
      </c>
      <c r="B176" s="11">
        <v>1021600000124</v>
      </c>
      <c r="C176" s="23" t="s">
        <v>392</v>
      </c>
      <c r="D176" s="110" t="s">
        <v>227</v>
      </c>
      <c r="E176" s="110"/>
      <c r="F176" s="7">
        <v>30478.53</v>
      </c>
      <c r="G176" s="8">
        <f t="shared" si="6"/>
        <v>1.7593553976724722E-5</v>
      </c>
      <c r="V176" s="43"/>
      <c r="W176" s="43"/>
    </row>
    <row r="177" spans="1:23" ht="30" x14ac:dyDescent="0.25">
      <c r="A177" s="5" t="s">
        <v>354</v>
      </c>
      <c r="B177" s="11">
        <v>1021600000124</v>
      </c>
      <c r="C177" s="23" t="s">
        <v>393</v>
      </c>
      <c r="D177" s="110" t="s">
        <v>227</v>
      </c>
      <c r="E177" s="110"/>
      <c r="F177" s="7">
        <v>117735.69</v>
      </c>
      <c r="G177" s="8">
        <f t="shared" si="6"/>
        <v>6.7962241518929202E-5</v>
      </c>
      <c r="V177" s="43"/>
      <c r="W177" s="43"/>
    </row>
    <row r="178" spans="1:23" x14ac:dyDescent="0.25">
      <c r="A178" s="5" t="s">
        <v>229</v>
      </c>
      <c r="B178" s="11">
        <v>1027700167110</v>
      </c>
      <c r="C178" s="68" t="s">
        <v>582</v>
      </c>
      <c r="D178" s="110" t="s">
        <v>227</v>
      </c>
      <c r="E178" s="110"/>
      <c r="F178" s="7">
        <v>453019.42</v>
      </c>
      <c r="G178" s="8">
        <f t="shared" si="6"/>
        <v>2.6150282242203043E-4</v>
      </c>
      <c r="V178" s="43"/>
      <c r="W178" s="43"/>
    </row>
    <row r="179" spans="1:23" x14ac:dyDescent="0.25">
      <c r="A179" s="5" t="s">
        <v>226</v>
      </c>
      <c r="B179" s="117"/>
      <c r="C179" s="117"/>
      <c r="D179" s="116"/>
      <c r="E179" s="116"/>
      <c r="F179" s="7">
        <f>SUM(F173:F178)</f>
        <v>1010871.6199999999</v>
      </c>
      <c r="G179" s="8">
        <f t="shared" si="6"/>
        <v>5.8351975669460304E-4</v>
      </c>
    </row>
    <row r="181" spans="1:23" ht="15.75" x14ac:dyDescent="0.25">
      <c r="A181" s="3" t="s">
        <v>370</v>
      </c>
      <c r="B181" s="26"/>
    </row>
    <row r="182" spans="1:23" ht="44.25" customHeight="1" x14ac:dyDescent="0.25">
      <c r="A182" s="5" t="s">
        <v>19</v>
      </c>
      <c r="B182" s="12" t="s">
        <v>1</v>
      </c>
      <c r="C182" s="12" t="s">
        <v>379</v>
      </c>
      <c r="D182" s="112" t="s">
        <v>382</v>
      </c>
      <c r="E182" s="113"/>
      <c r="F182" s="10" t="s">
        <v>18</v>
      </c>
      <c r="G182" s="5" t="s">
        <v>363</v>
      </c>
    </row>
    <row r="183" spans="1:23" ht="29.25" customHeight="1" x14ac:dyDescent="0.25">
      <c r="A183" s="5" t="s">
        <v>355</v>
      </c>
      <c r="B183" s="27">
        <v>1027700075941</v>
      </c>
      <c r="C183" s="5" t="s">
        <v>394</v>
      </c>
      <c r="D183" s="108" t="s">
        <v>395</v>
      </c>
      <c r="E183" s="109"/>
      <c r="F183" s="7">
        <v>194678.99</v>
      </c>
      <c r="G183" s="8">
        <f>F183/$F$218</f>
        <v>1.1237731343011793E-4</v>
      </c>
    </row>
    <row r="184" spans="1:23" ht="30" x14ac:dyDescent="0.25">
      <c r="A184" s="5" t="s">
        <v>356</v>
      </c>
      <c r="B184" s="27">
        <v>1027708015576</v>
      </c>
      <c r="C184" s="5" t="s">
        <v>380</v>
      </c>
      <c r="D184" s="108" t="s">
        <v>396</v>
      </c>
      <c r="E184" s="109"/>
      <c r="F184" s="7">
        <v>59357.43</v>
      </c>
      <c r="G184" s="8">
        <f>F184/$F$218</f>
        <v>3.4263730850033101E-5</v>
      </c>
    </row>
    <row r="185" spans="1:23" ht="45" x14ac:dyDescent="0.25">
      <c r="A185" s="5" t="s">
        <v>230</v>
      </c>
      <c r="B185" s="27">
        <v>1047796383030</v>
      </c>
      <c r="C185" s="5" t="s">
        <v>381</v>
      </c>
      <c r="D185" s="108" t="s">
        <v>397</v>
      </c>
      <c r="E185" s="109"/>
      <c r="F185" s="7">
        <v>10339.99</v>
      </c>
      <c r="G185" s="8">
        <f>F185/$F$218</f>
        <v>5.9686990213699237E-6</v>
      </c>
    </row>
    <row r="186" spans="1:23" x14ac:dyDescent="0.25">
      <c r="A186" s="5" t="s">
        <v>226</v>
      </c>
      <c r="B186" s="111"/>
      <c r="C186" s="112"/>
      <c r="D186" s="112"/>
      <c r="E186" s="113"/>
      <c r="F186" s="7">
        <f>SUM(F183:F185)</f>
        <v>264376.40999999997</v>
      </c>
      <c r="G186" s="8">
        <f>F186/$F$218</f>
        <v>1.5260974330152095E-4</v>
      </c>
    </row>
    <row r="188" spans="1:23" x14ac:dyDescent="0.25">
      <c r="A188" s="3" t="s">
        <v>371</v>
      </c>
    </row>
    <row r="189" spans="1:23" ht="47.25" customHeight="1" x14ac:dyDescent="0.25">
      <c r="A189" s="5" t="s">
        <v>20</v>
      </c>
      <c r="B189" s="117" t="s">
        <v>1</v>
      </c>
      <c r="C189" s="117"/>
      <c r="D189" s="117" t="s">
        <v>22</v>
      </c>
      <c r="E189" s="117"/>
      <c r="F189" s="29" t="s">
        <v>21</v>
      </c>
      <c r="G189" s="5" t="s">
        <v>363</v>
      </c>
    </row>
    <row r="190" spans="1:23" hidden="1" x14ac:dyDescent="0.25">
      <c r="A190" s="93" t="s">
        <v>707</v>
      </c>
      <c r="B190" s="106" t="s">
        <v>176</v>
      </c>
      <c r="C190" s="107"/>
      <c r="D190" s="101" t="s">
        <v>558</v>
      </c>
      <c r="E190" s="102"/>
      <c r="F190" s="37">
        <v>0</v>
      </c>
      <c r="G190" s="8">
        <f t="shared" ref="G190" si="7">F190/$F$218</f>
        <v>0</v>
      </c>
    </row>
    <row r="191" spans="1:23" ht="24.75" hidden="1" customHeight="1" x14ac:dyDescent="0.25">
      <c r="A191" s="91" t="s">
        <v>684</v>
      </c>
      <c r="B191" s="106" t="s">
        <v>180</v>
      </c>
      <c r="C191" s="107"/>
      <c r="D191" s="101" t="s">
        <v>477</v>
      </c>
      <c r="E191" s="102"/>
      <c r="F191" s="37"/>
      <c r="G191" s="8">
        <f t="shared" ref="G191:G195" si="8">F191/$F$218</f>
        <v>0</v>
      </c>
    </row>
    <row r="192" spans="1:23" ht="24.75" hidden="1" customHeight="1" x14ac:dyDescent="0.25">
      <c r="A192" s="91" t="s">
        <v>683</v>
      </c>
      <c r="B192" s="106" t="s">
        <v>345</v>
      </c>
      <c r="C192" s="107"/>
      <c r="D192" s="101" t="s">
        <v>569</v>
      </c>
      <c r="E192" s="102"/>
      <c r="F192" s="37"/>
      <c r="G192" s="8">
        <f t="shared" si="8"/>
        <v>0</v>
      </c>
    </row>
    <row r="193" spans="1:7" ht="24.75" hidden="1" customHeight="1" x14ac:dyDescent="0.25">
      <c r="A193" s="91" t="s">
        <v>685</v>
      </c>
      <c r="B193" s="106" t="s">
        <v>132</v>
      </c>
      <c r="C193" s="107"/>
      <c r="D193" s="101" t="s">
        <v>78</v>
      </c>
      <c r="E193" s="102"/>
      <c r="F193" s="37"/>
      <c r="G193" s="8">
        <f t="shared" si="8"/>
        <v>0</v>
      </c>
    </row>
    <row r="194" spans="1:7" ht="24.75" hidden="1" customHeight="1" x14ac:dyDescent="0.25">
      <c r="A194" s="91" t="s">
        <v>686</v>
      </c>
      <c r="B194" s="106" t="s">
        <v>140</v>
      </c>
      <c r="C194" s="107"/>
      <c r="D194" s="101" t="s">
        <v>106</v>
      </c>
      <c r="E194" s="102"/>
      <c r="F194" s="37"/>
      <c r="G194" s="8">
        <f t="shared" si="8"/>
        <v>0</v>
      </c>
    </row>
    <row r="195" spans="1:7" ht="25.5" hidden="1" customHeight="1" x14ac:dyDescent="0.25">
      <c r="A195" s="91" t="s">
        <v>695</v>
      </c>
      <c r="B195" s="106" t="s">
        <v>696</v>
      </c>
      <c r="C195" s="107"/>
      <c r="D195" s="101" t="s">
        <v>325</v>
      </c>
      <c r="E195" s="102"/>
      <c r="F195" s="37"/>
      <c r="G195" s="8">
        <f t="shared" si="8"/>
        <v>0</v>
      </c>
    </row>
    <row r="196" spans="1:7" ht="15" customHeight="1" x14ac:dyDescent="0.25">
      <c r="A196" s="5" t="s">
        <v>226</v>
      </c>
      <c r="B196" s="99"/>
      <c r="C196" s="100"/>
      <c r="D196" s="101"/>
      <c r="E196" s="102"/>
      <c r="F196" s="7"/>
      <c r="G196" s="8"/>
    </row>
    <row r="198" spans="1:7" x14ac:dyDescent="0.25">
      <c r="A198" s="3" t="s">
        <v>372</v>
      </c>
    </row>
    <row r="199" spans="1:7" ht="42" customHeight="1" x14ac:dyDescent="0.25">
      <c r="A199" s="5" t="s">
        <v>23</v>
      </c>
      <c r="B199" s="101" t="s">
        <v>20</v>
      </c>
      <c r="C199" s="102"/>
      <c r="D199" s="5" t="s">
        <v>22</v>
      </c>
      <c r="E199" s="5" t="s">
        <v>24</v>
      </c>
      <c r="F199" s="5" t="s">
        <v>21</v>
      </c>
      <c r="G199" s="5" t="s">
        <v>363</v>
      </c>
    </row>
    <row r="200" spans="1:7" ht="42" customHeight="1" x14ac:dyDescent="0.25">
      <c r="A200" s="71" t="s">
        <v>231</v>
      </c>
      <c r="B200" s="99" t="s">
        <v>117</v>
      </c>
      <c r="C200" s="100"/>
      <c r="D200" s="95" t="s">
        <v>92</v>
      </c>
      <c r="E200" s="6">
        <v>25164</v>
      </c>
      <c r="F200" s="7">
        <v>18071811.420000002</v>
      </c>
      <c r="G200" s="8">
        <f>F200/$F$218</f>
        <v>1.0431847916384428E-2</v>
      </c>
    </row>
    <row r="201" spans="1:7" ht="42" customHeight="1" x14ac:dyDescent="0.25">
      <c r="A201" s="5" t="s">
        <v>231</v>
      </c>
      <c r="B201" s="99" t="s">
        <v>117</v>
      </c>
      <c r="C201" s="100"/>
      <c r="D201" s="95" t="s">
        <v>94</v>
      </c>
      <c r="E201" s="6">
        <v>44107</v>
      </c>
      <c r="F201" s="7">
        <v>29200090.469999999</v>
      </c>
      <c r="G201" s="8">
        <f>F201/$F$218</f>
        <v>1.6855582201936579E-2</v>
      </c>
    </row>
    <row r="202" spans="1:7" ht="42" customHeight="1" x14ac:dyDescent="0.25">
      <c r="A202" s="32" t="s">
        <v>231</v>
      </c>
      <c r="B202" s="99" t="s">
        <v>117</v>
      </c>
      <c r="C202" s="100"/>
      <c r="D202" s="6" t="s">
        <v>731</v>
      </c>
      <c r="E202" s="6">
        <v>256</v>
      </c>
      <c r="F202" s="7">
        <v>249935.96</v>
      </c>
      <c r="G202" s="8">
        <f>E202/$F$218</f>
        <v>1.4777450940191436E-7</v>
      </c>
    </row>
    <row r="203" spans="1:7" ht="42" hidden="1" customHeight="1" x14ac:dyDescent="0.25">
      <c r="A203" s="5" t="s">
        <v>231</v>
      </c>
      <c r="B203" s="99" t="s">
        <v>117</v>
      </c>
      <c r="C203" s="100"/>
      <c r="D203" s="71"/>
      <c r="E203" s="6"/>
      <c r="F203" s="7"/>
      <c r="G203" s="8">
        <f>F203/$F$218</f>
        <v>0</v>
      </c>
    </row>
    <row r="204" spans="1:7" x14ac:dyDescent="0.25">
      <c r="A204" s="5" t="s">
        <v>226</v>
      </c>
      <c r="B204" s="123"/>
      <c r="C204" s="123"/>
      <c r="D204" s="30"/>
      <c r="E204" s="1"/>
      <c r="F204" s="7">
        <f>SUM(F200:F203)</f>
        <v>47521837.850000001</v>
      </c>
      <c r="G204" s="8">
        <f>F204/$F$218</f>
        <v>2.7431704195941698E-2</v>
      </c>
    </row>
    <row r="206" spans="1:7" x14ac:dyDescent="0.25">
      <c r="A206" s="3" t="s">
        <v>373</v>
      </c>
    </row>
    <row r="207" spans="1:7" ht="45" x14ac:dyDescent="0.25">
      <c r="A207" s="124" t="s">
        <v>25</v>
      </c>
      <c r="B207" s="125"/>
      <c r="C207" s="125"/>
      <c r="D207" s="125"/>
      <c r="E207" s="126"/>
      <c r="F207" s="5" t="s">
        <v>21</v>
      </c>
      <c r="G207" s="5" t="s">
        <v>363</v>
      </c>
    </row>
    <row r="208" spans="1:7" ht="15" customHeight="1" x14ac:dyDescent="0.25">
      <c r="A208" s="92" t="s">
        <v>732</v>
      </c>
      <c r="B208" s="53"/>
      <c r="C208" s="53"/>
      <c r="D208" s="53"/>
      <c r="E208" s="54"/>
      <c r="F208" s="7">
        <v>34.4</v>
      </c>
      <c r="G208" s="8">
        <f t="shared" ref="G208:G215" si="9">F208/$F$218</f>
        <v>1.9857199700882241E-8</v>
      </c>
    </row>
    <row r="209" spans="1:7" x14ac:dyDescent="0.25">
      <c r="A209" s="87" t="s">
        <v>733</v>
      </c>
      <c r="B209" s="53"/>
      <c r="C209" s="53"/>
      <c r="D209" s="53"/>
      <c r="E209" s="54"/>
      <c r="F209" s="7">
        <v>17015</v>
      </c>
      <c r="G209" s="8">
        <f t="shared" si="9"/>
        <v>9.8218096776311429E-6</v>
      </c>
    </row>
    <row r="210" spans="1:7" hidden="1" x14ac:dyDescent="0.25">
      <c r="A210" s="78" t="s">
        <v>639</v>
      </c>
      <c r="B210" s="79"/>
      <c r="C210" s="79"/>
      <c r="D210" s="79"/>
      <c r="E210" s="80"/>
      <c r="F210" s="7"/>
      <c r="G210" s="8">
        <f t="shared" ref="G210:G211" si="10">F210/$F$218</f>
        <v>0</v>
      </c>
    </row>
    <row r="211" spans="1:7" hidden="1" x14ac:dyDescent="0.25">
      <c r="A211" s="96" t="s">
        <v>659</v>
      </c>
      <c r="B211" s="97"/>
      <c r="C211" s="97"/>
      <c r="D211" s="97"/>
      <c r="E211" s="98"/>
      <c r="F211" s="7"/>
      <c r="G211" s="8">
        <f t="shared" si="10"/>
        <v>0</v>
      </c>
    </row>
    <row r="212" spans="1:7" hidden="1" x14ac:dyDescent="0.25">
      <c r="A212" s="96" t="s">
        <v>615</v>
      </c>
      <c r="B212" s="97"/>
      <c r="C212" s="97"/>
      <c r="D212" s="97"/>
      <c r="E212" s="98"/>
      <c r="F212" s="7"/>
      <c r="G212" s="8">
        <f t="shared" si="9"/>
        <v>0</v>
      </c>
    </row>
    <row r="213" spans="1:7" hidden="1" x14ac:dyDescent="0.25">
      <c r="A213" s="78" t="s">
        <v>636</v>
      </c>
      <c r="B213" s="64"/>
      <c r="C213" s="64"/>
      <c r="D213" s="64"/>
      <c r="E213" s="65"/>
      <c r="F213" s="7"/>
      <c r="G213" s="8">
        <f t="shared" si="9"/>
        <v>0</v>
      </c>
    </row>
    <row r="214" spans="1:7" hidden="1" x14ac:dyDescent="0.25">
      <c r="A214" s="78" t="s">
        <v>637</v>
      </c>
      <c r="B214" s="64"/>
      <c r="C214" s="64"/>
      <c r="D214" s="64"/>
      <c r="E214" s="65"/>
      <c r="F214" s="7"/>
      <c r="G214" s="8">
        <f t="shared" si="9"/>
        <v>0</v>
      </c>
    </row>
    <row r="215" spans="1:7" hidden="1" x14ac:dyDescent="0.25">
      <c r="A215" s="87" t="s">
        <v>697</v>
      </c>
      <c r="B215" s="88"/>
      <c r="C215" s="88"/>
      <c r="D215" s="88"/>
      <c r="E215" s="89"/>
      <c r="F215" s="7"/>
      <c r="G215" s="8">
        <f t="shared" si="9"/>
        <v>0</v>
      </c>
    </row>
    <row r="216" spans="1:7" x14ac:dyDescent="0.25">
      <c r="A216" s="101" t="s">
        <v>226</v>
      </c>
      <c r="B216" s="122"/>
      <c r="C216" s="122"/>
      <c r="D216" s="122"/>
      <c r="E216" s="102"/>
      <c r="F216" s="7">
        <f>SUM(F208:F215)</f>
        <v>17049.400000000001</v>
      </c>
      <c r="G216" s="8">
        <f>F216/$F$218</f>
        <v>9.8416668773320269E-6</v>
      </c>
    </row>
    <row r="218" spans="1:7" x14ac:dyDescent="0.25">
      <c r="A218" s="119" t="s">
        <v>26</v>
      </c>
      <c r="B218" s="120"/>
      <c r="C218" s="120"/>
      <c r="D218" s="120"/>
      <c r="E218" s="121"/>
      <c r="F218" s="7">
        <f>F125+F148+F160+F165+F179+F186+F204+F196+F216</f>
        <v>1732369141.5799999</v>
      </c>
      <c r="G218" s="8">
        <f>F218/$F$218</f>
        <v>1</v>
      </c>
    </row>
  </sheetData>
  <mergeCells count="44">
    <mergeCell ref="B189:C189"/>
    <mergeCell ref="D189:E189"/>
    <mergeCell ref="B196:C196"/>
    <mergeCell ref="B179:C179"/>
    <mergeCell ref="D179:E179"/>
    <mergeCell ref="B186:E186"/>
    <mergeCell ref="D182:E182"/>
    <mergeCell ref="D183:E183"/>
    <mergeCell ref="D184:E184"/>
    <mergeCell ref="D185:E185"/>
    <mergeCell ref="B195:C195"/>
    <mergeCell ref="D195:E195"/>
    <mergeCell ref="B191:C191"/>
    <mergeCell ref="B193:C193"/>
    <mergeCell ref="B194:C194"/>
    <mergeCell ref="D191:E191"/>
    <mergeCell ref="D174:E174"/>
    <mergeCell ref="D175:E175"/>
    <mergeCell ref="D176:E176"/>
    <mergeCell ref="D177:E177"/>
    <mergeCell ref="D178:E178"/>
    <mergeCell ref="A1:G1"/>
    <mergeCell ref="D168:E168"/>
    <mergeCell ref="D172:E172"/>
    <mergeCell ref="D173:E173"/>
    <mergeCell ref="D169:E169"/>
    <mergeCell ref="D196:E196"/>
    <mergeCell ref="A218:E218"/>
    <mergeCell ref="B199:C199"/>
    <mergeCell ref="B204:C204"/>
    <mergeCell ref="A207:E207"/>
    <mergeCell ref="A216:E216"/>
    <mergeCell ref="B201:C201"/>
    <mergeCell ref="A212:E212"/>
    <mergeCell ref="B203:C203"/>
    <mergeCell ref="B200:C200"/>
    <mergeCell ref="B202:C202"/>
    <mergeCell ref="A211:E211"/>
    <mergeCell ref="B190:C190"/>
    <mergeCell ref="D190:E190"/>
    <mergeCell ref="D193:E193"/>
    <mergeCell ref="D194:E194"/>
    <mergeCell ref="B192:C192"/>
    <mergeCell ref="D192:E1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2024-01-29T11:33:17Z</dcterms:modified>
</cp:coreProperties>
</file>