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 activeTab="1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накопления'!$A$4:$G$4</definedName>
    <definedName name="_xlnm._FilterDatabase" localSheetId="1" hidden="1">'Пенсионные резервы'!$A$4:$AZ$4</definedName>
  </definedNames>
  <calcPr calcId="145621"/>
</workbook>
</file>

<file path=xl/calcChain.xml><?xml version="1.0" encoding="utf-8"?>
<calcChain xmlns="http://schemas.openxmlformats.org/spreadsheetml/2006/main">
  <c r="F194" i="4" l="1"/>
  <c r="F185" i="4"/>
  <c r="F178" i="4"/>
  <c r="F159" i="4"/>
  <c r="F147" i="4"/>
  <c r="F124" i="4"/>
  <c r="F212" i="4"/>
  <c r="F262" i="1" l="1"/>
  <c r="F249" i="1"/>
  <c r="F178" i="1"/>
  <c r="F264" i="1" l="1"/>
  <c r="F194" i="1" l="1"/>
  <c r="F218" i="1"/>
  <c r="F228" i="1"/>
  <c r="F238" i="1"/>
  <c r="G257" i="1" l="1"/>
  <c r="G254" i="1"/>
  <c r="G247" i="1"/>
  <c r="G256" i="1"/>
  <c r="G248" i="1"/>
  <c r="G233" i="1"/>
  <c r="G232" i="1"/>
  <c r="G235" i="1"/>
  <c r="G234" i="1"/>
  <c r="G178" i="1"/>
  <c r="G177" i="1"/>
  <c r="F202" i="4"/>
  <c r="G13" i="1" l="1"/>
  <c r="G93" i="1"/>
  <c r="G176" i="1"/>
  <c r="G173" i="1"/>
  <c r="G175" i="1"/>
  <c r="G172" i="1"/>
  <c r="G174" i="1"/>
  <c r="G38" i="1"/>
  <c r="G97" i="1"/>
  <c r="G237" i="1"/>
  <c r="G236" i="1"/>
  <c r="G169" i="1"/>
  <c r="G168" i="1"/>
  <c r="G171" i="1"/>
  <c r="G166" i="1"/>
  <c r="G133" i="1"/>
  <c r="G151" i="1"/>
  <c r="G170" i="1"/>
  <c r="G260" i="1"/>
  <c r="G261" i="1"/>
  <c r="G154" i="1"/>
  <c r="G246" i="1"/>
  <c r="G27" i="1"/>
  <c r="G30" i="1"/>
  <c r="G120" i="1"/>
  <c r="G79" i="1"/>
  <c r="G245" i="1" l="1"/>
  <c r="G253" i="1"/>
  <c r="G68" i="1"/>
  <c r="G11" i="1"/>
  <c r="G40" i="1"/>
  <c r="G167" i="1"/>
  <c r="G165" i="1"/>
  <c r="G31" i="1"/>
  <c r="G259" i="1"/>
  <c r="G258" i="1"/>
  <c r="G255" i="1"/>
  <c r="G215" i="1"/>
  <c r="G194" i="1"/>
  <c r="G163" i="1"/>
  <c r="G164" i="1"/>
  <c r="G155" i="1"/>
  <c r="G249" i="1"/>
  <c r="G238" i="1"/>
  <c r="G161" i="1"/>
  <c r="G160" i="1"/>
  <c r="G162" i="1"/>
  <c r="G23" i="1"/>
  <c r="G83" i="1"/>
  <c r="G159" i="1"/>
  <c r="G135" i="1"/>
  <c r="G86" i="1"/>
  <c r="G158" i="1"/>
  <c r="G244" i="1"/>
  <c r="G228" i="1"/>
  <c r="G156" i="1"/>
  <c r="G119" i="1"/>
  <c r="G157" i="1"/>
  <c r="G148" i="1"/>
  <c r="G146" i="1"/>
  <c r="G105" i="1"/>
  <c r="G6" i="1"/>
  <c r="G44" i="1"/>
  <c r="F164" i="4"/>
  <c r="F214" i="4" l="1"/>
  <c r="G211" i="4" s="1"/>
  <c r="G122" i="4"/>
  <c r="G210" i="4" l="1"/>
  <c r="G208" i="4"/>
  <c r="G131" i="4"/>
  <c r="G152" i="4"/>
  <c r="G32" i="4"/>
  <c r="G74" i="4"/>
  <c r="G178" i="4"/>
  <c r="G202" i="4"/>
  <c r="G25" i="4"/>
  <c r="G129" i="4"/>
  <c r="G201" i="4"/>
  <c r="G84" i="4"/>
  <c r="G130" i="4"/>
  <c r="G172" i="4"/>
  <c r="G61" i="4"/>
  <c r="G21" i="4"/>
  <c r="G35" i="4"/>
  <c r="G116" i="4"/>
  <c r="G5" i="4"/>
  <c r="G145" i="4"/>
  <c r="G164" i="4"/>
  <c r="G199" i="4"/>
  <c r="G99" i="4"/>
  <c r="G58" i="4"/>
  <c r="G19" i="4"/>
  <c r="G105" i="4"/>
  <c r="G154" i="4"/>
  <c r="G185" i="4"/>
  <c r="G174" i="4"/>
  <c r="G144" i="4"/>
  <c r="G159" i="4"/>
  <c r="G85" i="4"/>
  <c r="G49" i="4"/>
  <c r="G102" i="4"/>
  <c r="G98" i="4"/>
  <c r="G189" i="4"/>
  <c r="G132" i="4"/>
  <c r="G177" i="4"/>
  <c r="G143" i="4"/>
  <c r="G135" i="4"/>
  <c r="G138" i="4"/>
  <c r="G147" i="4"/>
  <c r="G53" i="4"/>
  <c r="G103" i="4"/>
  <c r="G10" i="4"/>
  <c r="G57" i="4"/>
  <c r="G54" i="4"/>
  <c r="G158" i="4"/>
  <c r="G139" i="4"/>
  <c r="G136" i="4"/>
  <c r="G128" i="4"/>
  <c r="G209" i="4"/>
  <c r="G43" i="4"/>
  <c r="G27" i="4"/>
  <c r="G79" i="4"/>
  <c r="G12" i="4"/>
  <c r="G48" i="4"/>
  <c r="G62" i="4"/>
  <c r="G214" i="4"/>
  <c r="G110" i="4"/>
  <c r="G146" i="4"/>
  <c r="G173" i="4"/>
  <c r="G78" i="4"/>
  <c r="G90" i="4"/>
  <c r="G7" i="4"/>
  <c r="G108" i="4"/>
  <c r="G31" i="4"/>
  <c r="G92" i="4"/>
  <c r="G33" i="4"/>
  <c r="G71" i="4"/>
  <c r="G9" i="4"/>
  <c r="G6" i="4"/>
  <c r="G157" i="4"/>
  <c r="G191" i="4"/>
  <c r="G68" i="4"/>
  <c r="G26" i="4"/>
  <c r="G80" i="4"/>
  <c r="G44" i="4"/>
  <c r="G206" i="4"/>
  <c r="G118" i="4"/>
  <c r="G156" i="4"/>
  <c r="G123" i="4"/>
  <c r="G176" i="4"/>
  <c r="G107" i="4"/>
  <c r="G104" i="4"/>
  <c r="G51" i="4"/>
  <c r="G73" i="4"/>
  <c r="G94" i="4"/>
  <c r="G42" i="4"/>
  <c r="G111" i="4"/>
  <c r="G76" i="4"/>
  <c r="G41" i="4"/>
  <c r="G14" i="4"/>
  <c r="G91" i="4"/>
  <c r="G56" i="4"/>
  <c r="G23" i="4"/>
  <c r="G194" i="4"/>
  <c r="G30" i="4"/>
  <c r="G182" i="4"/>
  <c r="G190" i="4"/>
  <c r="G120" i="4"/>
  <c r="G97" i="4"/>
  <c r="G66" i="4"/>
  <c r="G39" i="4"/>
  <c r="G112" i="4"/>
  <c r="G65" i="4"/>
  <c r="G13" i="4"/>
  <c r="G86" i="4"/>
  <c r="G47" i="4"/>
  <c r="G38" i="4"/>
  <c r="G15" i="4"/>
  <c r="G106" i="4"/>
  <c r="G88" i="4"/>
  <c r="G72" i="4"/>
  <c r="G52" i="4"/>
  <c r="G37" i="4"/>
  <c r="G24" i="4"/>
  <c r="G11" i="4"/>
  <c r="G101" i="4"/>
  <c r="G87" i="4"/>
  <c r="G67" i="4"/>
  <c r="G55" i="4"/>
  <c r="G40" i="4"/>
  <c r="G17" i="4"/>
  <c r="G63" i="4"/>
  <c r="G200" i="4"/>
  <c r="G114" i="4"/>
  <c r="G36" i="4"/>
  <c r="G77" i="4"/>
  <c r="G184" i="4"/>
  <c r="G198" i="4"/>
  <c r="G70" i="4"/>
  <c r="G193" i="4"/>
  <c r="G121" i="4"/>
  <c r="G207" i="4"/>
  <c r="G141" i="4"/>
  <c r="G163" i="4"/>
  <c r="G133" i="4"/>
  <c r="G134" i="4"/>
  <c r="G140" i="4"/>
  <c r="G151" i="4"/>
  <c r="G137" i="4"/>
  <c r="G142" i="4"/>
  <c r="G124" i="4"/>
  <c r="G175" i="4"/>
  <c r="G93" i="4"/>
  <c r="G60" i="4"/>
  <c r="G20" i="4"/>
  <c r="G83" i="4"/>
  <c r="G16" i="4"/>
  <c r="G82" i="4"/>
  <c r="G100" i="4"/>
  <c r="G69" i="4"/>
  <c r="G46" i="4"/>
  <c r="G22" i="4"/>
  <c r="G8" i="4"/>
  <c r="G96" i="4"/>
  <c r="G81" i="4"/>
  <c r="G64" i="4"/>
  <c r="G45" i="4"/>
  <c r="G29" i="4"/>
  <c r="G18" i="4"/>
  <c r="G109" i="4"/>
  <c r="G95" i="4"/>
  <c r="G75" i="4"/>
  <c r="G59" i="4"/>
  <c r="G50" i="4"/>
  <c r="G28" i="4"/>
  <c r="G183" i="4"/>
  <c r="G115" i="4"/>
  <c r="G212" i="4"/>
  <c r="G117" i="4"/>
  <c r="G113" i="4"/>
  <c r="G153" i="4"/>
  <c r="G119" i="4"/>
  <c r="G155" i="4"/>
  <c r="G192" i="4"/>
  <c r="G34" i="4"/>
  <c r="G89" i="4"/>
  <c r="G138" i="1"/>
  <c r="G153" i="1"/>
  <c r="G242" i="1"/>
  <c r="G10" i="1"/>
  <c r="G193" i="1"/>
  <c r="G243" i="1" l="1"/>
  <c r="G149" i="1"/>
  <c r="G142" i="1"/>
  <c r="G150" i="1"/>
  <c r="G141" i="1"/>
  <c r="G34" i="1"/>
  <c r="G110" i="1"/>
  <c r="G137" i="1"/>
  <c r="G28" i="1"/>
  <c r="G103" i="1"/>
  <c r="G106" i="1"/>
  <c r="G87" i="1"/>
  <c r="G45" i="1"/>
  <c r="G47" i="1"/>
  <c r="G85" i="1"/>
  <c r="G147" i="1"/>
  <c r="G41" i="1"/>
  <c r="G78" i="1"/>
  <c r="G21" i="1"/>
  <c r="G39" i="1"/>
  <c r="G117" i="1"/>
  <c r="G62" i="1"/>
  <c r="G51" i="1"/>
  <c r="G65" i="1"/>
  <c r="G115" i="1"/>
  <c r="G114" i="1"/>
  <c r="G145" i="1"/>
  <c r="G82" i="1"/>
  <c r="G32" i="1"/>
  <c r="G109" i="1"/>
  <c r="G53" i="1"/>
  <c r="G89" i="1"/>
  <c r="G48" i="1"/>
  <c r="G49" i="1"/>
  <c r="G71" i="1"/>
  <c r="G140" i="1"/>
  <c r="G131" i="1"/>
  <c r="G70" i="1"/>
  <c r="G99" i="1"/>
  <c r="G18" i="1"/>
  <c r="G152" i="1"/>
  <c r="G96" i="1"/>
  <c r="G54" i="1"/>
  <c r="G90" i="1"/>
  <c r="G116" i="1"/>
  <c r="G139" i="1"/>
  <c r="G84" i="1"/>
  <c r="G25" i="1"/>
  <c r="G75" i="1"/>
  <c r="G129" i="1"/>
  <c r="G36" i="1"/>
  <c r="G136" i="1"/>
  <c r="G80" i="1"/>
  <c r="G102" i="1"/>
  <c r="G52" i="1"/>
  <c r="G127" i="1"/>
  <c r="G24" i="1"/>
  <c r="G60" i="1"/>
  <c r="G104" i="1"/>
  <c r="G19" i="1"/>
  <c r="G63" i="1"/>
  <c r="G72" i="1"/>
  <c r="G55" i="1"/>
  <c r="G98" i="1"/>
  <c r="G20" i="1"/>
  <c r="G42" i="1"/>
  <c r="G61" i="1"/>
  <c r="G88" i="1"/>
  <c r="G134" i="1"/>
  <c r="G7" i="1"/>
  <c r="G112" i="1"/>
  <c r="G111" i="1"/>
  <c r="G124" i="1"/>
  <c r="G14" i="1"/>
  <c r="G126" i="1"/>
  <c r="G128" i="1"/>
  <c r="G58" i="1"/>
  <c r="G16" i="1"/>
  <c r="G101" i="1"/>
  <c r="G123" i="1"/>
  <c r="G8" i="1"/>
  <c r="G67" i="1"/>
  <c r="G29" i="1"/>
  <c r="G100" i="1"/>
  <c r="G107" i="1"/>
  <c r="G43" i="1"/>
  <c r="G64" i="1"/>
  <c r="G113" i="1"/>
  <c r="G50" i="1"/>
  <c r="G57" i="1"/>
  <c r="G108" i="1"/>
  <c r="G132" i="1"/>
  <c r="G66" i="1"/>
  <c r="G92" i="1"/>
  <c r="G12" i="1"/>
  <c r="G74" i="1"/>
  <c r="G125" i="1"/>
  <c r="G22" i="1"/>
  <c r="G95" i="1"/>
  <c r="G122" i="1"/>
  <c r="G9" i="1"/>
  <c r="G17" i="1"/>
  <c r="G77" i="1"/>
  <c r="G144" i="1"/>
  <c r="G91" i="1"/>
  <c r="G15" i="1"/>
  <c r="G76" i="1"/>
  <c r="G94" i="1"/>
  <c r="G130" i="1"/>
  <c r="G35" i="1"/>
  <c r="G121" i="1"/>
  <c r="G59" i="1"/>
  <c r="G81" i="1"/>
  <c r="G26" i="1"/>
  <c r="G46" i="1"/>
  <c r="G33" i="1"/>
  <c r="G73" i="1"/>
  <c r="G37" i="1"/>
  <c r="G56" i="1"/>
  <c r="G118" i="1"/>
  <c r="G69" i="1"/>
  <c r="G143" i="1"/>
  <c r="G185" i="1"/>
  <c r="G189" i="1"/>
  <c r="G186" i="1"/>
  <c r="G190" i="1"/>
  <c r="G184" i="1"/>
  <c r="G192" i="1"/>
  <c r="G187" i="1"/>
  <c r="G188" i="1"/>
  <c r="G191" i="1"/>
  <c r="G183" i="1"/>
  <c r="G5" i="1"/>
  <c r="G264" i="1"/>
  <c r="G182" i="1"/>
  <c r="G224" i="1"/>
  <c r="G218" i="1"/>
  <c r="G226" i="1"/>
  <c r="G225" i="1"/>
  <c r="G223" i="1"/>
  <c r="G222" i="1"/>
  <c r="G227" i="1"/>
</calcChain>
</file>

<file path=xl/sharedStrings.xml><?xml version="1.0" encoding="utf-8"?>
<sst xmlns="http://schemas.openxmlformats.org/spreadsheetml/2006/main" count="1599" uniqueCount="729">
  <si>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</si>
  <si>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</si>
  <si>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</si>
  <si>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</si>
  <si>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</si>
  <si>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</si>
  <si>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</si>
  <si>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</si>
  <si>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</si>
  <si>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</si>
  <si>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</si>
  <si>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</si>
  <si>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</si>
  <si>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</si>
  <si>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</si>
  <si>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</si>
  <si>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</si>
  <si>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</si>
  <si>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</si>
  <si>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</si>
  <si>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</si>
  <si>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</si>
  <si>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</si>
  <si>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</si>
  <si>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</si>
  <si>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</si>
  <si>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</si>
  <si>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</si>
  <si>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</si>
  <si>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</si>
  <si>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</si>
  <si>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</si>
  <si>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</si>
  <si>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</si>
  <si>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</si>
  <si>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</si>
  <si>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</si>
  <si>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</si>
  <si>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</si>
  <si>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</si>
  <si>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</si>
  <si>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RU35016MOO0</t>
  </si>
  <si>
    <t>государственные ЦБ субъектов РФ RU34012LIP0</t>
  </si>
  <si>
    <t>RU000A102H91</t>
  </si>
  <si>
    <t>RU000A0JXSS1</t>
  </si>
  <si>
    <t>RU000A100N12</t>
  </si>
  <si>
    <t>RU000A101XN7</t>
  </si>
  <si>
    <t>RU000A0JTM28</t>
  </si>
  <si>
    <t>RU000A1025H2</t>
  </si>
  <si>
    <t>RU000A102952</t>
  </si>
  <si>
    <t>RU000A102G50</t>
  </si>
  <si>
    <t>RU000A0JT6B2</t>
  </si>
  <si>
    <t>RU000A0JS4Z7</t>
  </si>
  <si>
    <t>RU000A100GY1</t>
  </si>
  <si>
    <t>RU000A1013P1</t>
  </si>
  <si>
    <t>RU000A102FC5</t>
  </si>
  <si>
    <t>RU000A101QN1</t>
  </si>
  <si>
    <t>RU000A0ZYUW3</t>
  </si>
  <si>
    <t>RU000A0ZYXV9</t>
  </si>
  <si>
    <t>RU000A101137</t>
  </si>
  <si>
    <t>RU000A102KZ6</t>
  </si>
  <si>
    <t>RU000A0JXPG2</t>
  </si>
  <si>
    <t>RU000A1003A4</t>
  </si>
  <si>
    <t>RU000A0JVA10</t>
  </si>
  <si>
    <t>RU000A0JVWJ6</t>
  </si>
  <si>
    <t>RU000A0ZYQU5</t>
  </si>
  <si>
    <t>RU000A102598</t>
  </si>
  <si>
    <t>RU000A101PJ1</t>
  </si>
  <si>
    <t>RU000A102G35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</si>
  <si>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</si>
  <si>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</si>
  <si>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</si>
  <si>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</si>
  <si>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</si>
  <si>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</si>
  <si>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</si>
  <si>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</si>
  <si>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</si>
  <si>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</si>
  <si>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</si>
  <si>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</si>
  <si>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</si>
  <si>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</si>
  <si>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</si>
  <si>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RU000A100TH9</t>
  </si>
  <si>
    <t>RU000A0JX355</t>
  </si>
  <si>
    <t>RU000A0JXQK2</t>
  </si>
  <si>
    <t>RU000A0ZYT40</t>
  </si>
  <si>
    <t>RU000A0ZYVU5</t>
  </si>
  <si>
    <t>RU000A0JTS06</t>
  </si>
  <si>
    <t>RU000A0JV1X3</t>
  </si>
  <si>
    <t>RU000A0JUCR3</t>
  </si>
  <si>
    <t>RU000A1011R1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</si>
  <si>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</si>
  <si>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</si>
  <si>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</si>
  <si>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</si>
  <si>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</si>
  <si>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</si>
  <si>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</si>
  <si>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</si>
  <si>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</si>
  <si>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</si>
  <si>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</si>
  <si>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RU000A0ZYYE3</t>
  </si>
  <si>
    <t>RU000A101FG8</t>
  </si>
  <si>
    <t>RU000A100BB0</t>
  </si>
  <si>
    <t>RU000A0JVD25</t>
  </si>
  <si>
    <t>RU000A101T64</t>
  </si>
  <si>
    <t>RU000A1007H0</t>
  </si>
  <si>
    <t>RU000A100DZ5</t>
  </si>
  <si>
    <t>RU000A101MB5</t>
  </si>
  <si>
    <t>RU000A101CQ4</t>
  </si>
  <si>
    <t>RU000A101PU8</t>
  </si>
  <si>
    <t>RU000A1029A9</t>
  </si>
  <si>
    <t>RU000A0ZZQN7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</si>
  <si>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</si>
  <si>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</si>
  <si>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</si>
  <si>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</si>
  <si>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</si>
  <si>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</si>
  <si>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</si>
  <si>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</si>
  <si>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</si>
  <si>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</si>
  <si>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</si>
  <si>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</si>
  <si>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</si>
  <si>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</si>
  <si>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</si>
  <si>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</si>
  <si>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</si>
  <si>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</si>
  <si>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</si>
  <si>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</si>
  <si>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</si>
  <si>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</si>
  <si>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</si>
  <si>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</si>
  <si>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</si>
  <si>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</si>
  <si>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</si>
  <si>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</si>
  <si>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</si>
  <si>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</si>
  <si>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</si>
  <si>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</si>
  <si>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</si>
  <si>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</si>
  <si>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</si>
  <si>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</si>
  <si>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</si>
  <si>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</si>
  <si>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</si>
  <si>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</si>
  <si>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</si>
  <si>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</si>
  <si>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</si>
  <si>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</si>
  <si>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</si>
  <si>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</si>
  <si>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</si>
  <si>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</si>
  <si>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</si>
  <si>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</si>
  <si>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</si>
  <si>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</si>
  <si>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</si>
  <si>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</si>
  <si>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</si>
  <si>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</si>
  <si>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</si>
  <si>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</si>
  <si>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</si>
  <si>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</si>
  <si>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</si>
  <si>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</si>
  <si>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</si>
  <si>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</si>
  <si>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</si>
  <si>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</si>
  <si>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</si>
  <si>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</si>
  <si>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</si>
  <si>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</si>
  <si>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</si>
  <si>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</si>
  <si>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</si>
  <si>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</si>
  <si>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</si>
  <si>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</si>
  <si>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</si>
  <si>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</si>
  <si>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</si>
  <si>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</si>
  <si>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</si>
  <si>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</si>
  <si>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</si>
  <si>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</si>
  <si>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</si>
  <si>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</si>
  <si>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</si>
  <si>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</si>
  <si>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</si>
  <si>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</si>
  <si>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</si>
  <si>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</si>
  <si>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</si>
  <si>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</si>
  <si>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</si>
  <si>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</si>
  <si>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</si>
  <si>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</si>
  <si>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</si>
  <si>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</si>
  <si>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</si>
  <si>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</si>
  <si>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</si>
  <si>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</si>
  <si>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</si>
  <si>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</si>
  <si>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</si>
  <si>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</si>
  <si>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</si>
  <si>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</si>
  <si>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</si>
  <si>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</si>
  <si>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</si>
  <si>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</si>
  <si>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</si>
  <si>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</si>
  <si>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</si>
  <si>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</si>
  <si>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</si>
  <si>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</si>
  <si>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</si>
  <si>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</si>
  <si>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</si>
  <si>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</si>
  <si>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</si>
  <si>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</si>
  <si>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</si>
  <si>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</si>
  <si>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</si>
  <si>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</si>
  <si>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</si>
  <si>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</si>
  <si>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</si>
  <si>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</si>
  <si>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</si>
  <si>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</si>
  <si>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</si>
  <si>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</si>
  <si>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</si>
  <si>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</si>
  <si>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</si>
  <si>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</si>
  <si>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4B020903349B</t>
  </si>
  <si>
    <t>облигации АО "Россельхозбанк" 4B021603349B001P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</si>
  <si>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</si>
  <si>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</si>
  <si>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</si>
  <si>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</si>
  <si>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</si>
  <si>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</si>
  <si>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</si>
  <si>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</si>
  <si>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</si>
  <si>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</si>
  <si>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</si>
  <si>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</si>
  <si>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</si>
  <si>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</si>
  <si>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</si>
  <si>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</si>
  <si>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"ГСП-ФИНАНС" 4-01-00567-R</t>
  </si>
  <si>
    <t>облигации ООО "ЕвразХолдинг Финанс" 4B02-01-36383-R-002P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</si>
  <si>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</si>
  <si>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</si>
  <si>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</si>
  <si>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</si>
  <si>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</si>
  <si>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</si>
  <si>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</si>
  <si>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</si>
  <si>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</si>
  <si>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</si>
  <si>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</si>
  <si>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</si>
  <si>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</si>
  <si>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4B02-08-32432-H</t>
  </si>
  <si>
    <t>облигации ПАО "ГТЛК" 4B02-13-32432-H-001P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</si>
  <si>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</si>
  <si>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</si>
  <si>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</si>
  <si>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</si>
  <si>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</si>
  <si>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</si>
  <si>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</si>
  <si>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</si>
  <si>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</si>
  <si>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</si>
  <si>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</si>
  <si>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</si>
  <si>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</si>
  <si>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</si>
  <si>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</si>
  <si>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</si>
  <si>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</si>
  <si>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</si>
  <si>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</si>
  <si>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</si>
  <si>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</si>
  <si>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</si>
  <si>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</si>
  <si>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</si>
  <si>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</si>
  <si>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</si>
  <si>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</si>
  <si>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</si>
  <si>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"Уралкалий" 4B02-04-00296-A-001P</t>
  </si>
  <si>
    <t>облигации ПАО "ФСК ЕЭС" 4B02-01-65018-D-001P</t>
  </si>
  <si>
    <t>облигации ПАО "ФСК ЕЭС" 4B02-04-65018-D</t>
  </si>
  <si>
    <t>облигации ПАО "ЯТЭК" 4B02-01-20510-F-001P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</si>
  <si>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</si>
  <si>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</si>
  <si>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</si>
  <si>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</si>
  <si>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4B020502272B002P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</si>
  <si>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</si>
  <si>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</si>
  <si>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</si>
  <si>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</si>
  <si>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</si>
  <si>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</si>
  <si>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</si>
  <si>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</si>
  <si>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</si>
  <si>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</si>
  <si>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</si>
  <si>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</si>
  <si>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</si>
  <si>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</si>
  <si>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</si>
  <si>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</si>
  <si>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</si>
  <si>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</si>
  <si>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</si>
  <si>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</si>
  <si>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</si>
  <si>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</si>
  <si>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</si>
  <si>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</si>
  <si>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"Россети" 4B02-02-55385-E-001P</t>
  </si>
  <si>
    <t>RU000A102A15</t>
  </si>
  <si>
    <t>RU000A0JX0B9</t>
  </si>
  <si>
    <t>RU000A0JXR43</t>
  </si>
  <si>
    <t>RU000A0JWZ77</t>
  </si>
  <si>
    <t>RU000A0JX0Z8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</si>
  <si>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</si>
  <si>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</si>
  <si>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</si>
  <si>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</si>
  <si>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</si>
  <si>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</si>
  <si>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</si>
  <si>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</si>
  <si>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RU000A101MG4</t>
  </si>
  <si>
    <t>RU000A0JTM51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</si>
  <si>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</si>
  <si>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</si>
  <si>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</si>
  <si>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</si>
  <si>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</si>
  <si>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</si>
  <si>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</si>
  <si>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</si>
  <si>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</si>
  <si>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</si>
  <si>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</si>
  <si>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</si>
  <si>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</si>
  <si>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</si>
  <si>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</si>
  <si>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</si>
  <si>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</si>
  <si>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</si>
  <si>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</si>
  <si>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</si>
  <si>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</si>
  <si>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</si>
  <si>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</si>
  <si>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</si>
  <si>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</si>
  <si>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</si>
  <si>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</si>
  <si>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</si>
  <si>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</si>
  <si>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</si>
  <si>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</si>
  <si>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</si>
  <si>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</si>
  <si>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</si>
  <si>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</si>
  <si>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</si>
  <si>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</si>
  <si>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</si>
  <si>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</si>
  <si>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</si>
  <si>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</si>
  <si>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</si>
  <si>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</si>
  <si>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</si>
  <si>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</si>
  <si>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</si>
  <si>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</si>
  <si>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</si>
  <si>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</si>
  <si>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</si>
  <si>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</si>
  <si>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</si>
  <si>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</si>
  <si>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</si>
  <si>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</si>
  <si>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</si>
  <si>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</si>
  <si>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</si>
  <si>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</si>
  <si>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</si>
  <si>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</si>
  <si>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</si>
  <si>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</si>
  <si>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</si>
  <si>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</si>
  <si>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</si>
  <si>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</si>
  <si>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</si>
  <si>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</si>
  <si>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</si>
  <si>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</si>
  <si>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</si>
  <si>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</si>
  <si>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</si>
  <si>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</si>
  <si>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</si>
  <si>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</si>
  <si>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</si>
  <si>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RU000A1005L6</t>
  </si>
  <si>
    <t>RU000A0ZYWY5</t>
  </si>
  <si>
    <t>RU000A0JWTN2</t>
  </si>
  <si>
    <t>RU000A100YU2</t>
  </si>
  <si>
    <t>RU000A100SZ3</t>
  </si>
  <si>
    <t>RU000A0ZZ9W4</t>
  </si>
  <si>
    <t>RU000A0JXS59</t>
  </si>
  <si>
    <t>RU000A101LX1</t>
  </si>
  <si>
    <t>RU000A0JXPN8</t>
  </si>
  <si>
    <t>RU000A0JWST1</t>
  </si>
  <si>
    <t>RU000A101FC7</t>
  </si>
  <si>
    <t>RU000A0ZZRK1</t>
  </si>
  <si>
    <t>RU000A101LY9</t>
  </si>
  <si>
    <t>RU000A100P85</t>
  </si>
  <si>
    <t>RU000A0JQRD9</t>
  </si>
  <si>
    <t>RU000A1008W7</t>
  </si>
  <si>
    <t>RU000A100E88</t>
  </si>
  <si>
    <t>RU000A101LJ0</t>
  </si>
  <si>
    <t>RU000A100Z91</t>
  </si>
  <si>
    <t>RU000A100VQ6</t>
  </si>
  <si>
    <t>RU000A0JXE06</t>
  </si>
  <si>
    <t>RU000A0ZYU05</t>
  </si>
  <si>
    <t>RU000A0ZYJ91</t>
  </si>
  <si>
    <t>RU000A100PE4</t>
  </si>
  <si>
    <t>RU000A1009Z8</t>
  </si>
  <si>
    <t>RU000A101012</t>
  </si>
  <si>
    <t>RU000A1004W6</t>
  </si>
  <si>
    <t>RU000A0JTM44</t>
  </si>
  <si>
    <t>RU000A0ZZES2</t>
  </si>
  <si>
    <t>RU000A100XC2</t>
  </si>
  <si>
    <t>RU000A102QP4</t>
  </si>
  <si>
    <t>RU000A102RT4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</si>
  <si>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</si>
  <si>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</si>
  <si>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</si>
  <si>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</si>
  <si>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</si>
  <si>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</si>
  <si>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</si>
  <si>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</si>
  <si>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</si>
  <si>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</si>
  <si>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</si>
  <si>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</si>
  <si>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</si>
  <si>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</si>
  <si>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</si>
  <si>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</si>
  <si>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</si>
  <si>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</si>
  <si>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</si>
  <si>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</si>
  <si>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</si>
  <si>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</si>
  <si>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</si>
  <si>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</si>
  <si>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</si>
  <si>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</si>
  <si>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</si>
  <si>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</si>
  <si>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</si>
  <si>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</si>
  <si>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</si>
  <si>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</si>
  <si>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</si>
  <si>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</si>
  <si>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</si>
  <si>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</si>
  <si>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</si>
  <si>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</si>
  <si>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</si>
  <si>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</si>
  <si>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</si>
  <si>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</si>
  <si>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</si>
  <si>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</si>
  <si>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</si>
  <si>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</si>
  <si>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</si>
  <si>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</si>
  <si>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</si>
  <si>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</si>
  <si>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</si>
  <si>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</si>
  <si>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</si>
  <si>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</si>
  <si>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</si>
  <si>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</si>
  <si>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</si>
  <si>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</si>
  <si>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</si>
  <si>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</si>
  <si>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</si>
  <si>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</si>
  <si>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</si>
  <si>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</si>
  <si>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</si>
  <si>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</si>
  <si>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</si>
  <si>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</si>
  <si>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</si>
  <si>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</si>
  <si>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</si>
  <si>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</si>
  <si>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</si>
  <si>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</si>
  <si>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</si>
  <si>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</si>
  <si>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</si>
  <si>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</si>
  <si>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</si>
  <si>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</si>
  <si>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</si>
  <si>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</si>
  <si>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</si>
  <si>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</si>
  <si>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</si>
  <si>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</si>
  <si>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</si>
  <si>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</si>
  <si>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</si>
  <si>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</si>
  <si>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</si>
  <si>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</si>
  <si>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</si>
  <si>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</si>
  <si>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</si>
  <si>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</si>
  <si>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</si>
  <si>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</si>
  <si>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</si>
  <si>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</si>
  <si>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</si>
  <si>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</si>
  <si>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</si>
  <si>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</si>
  <si>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RU000A101FY1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</si>
  <si>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</si>
  <si>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</si>
  <si>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</si>
  <si>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RU000A1033Z8</t>
  </si>
  <si>
    <t>RU000A104FG2</t>
  </si>
  <si>
    <t>облигации ООО "ГК "Сегежа"  4B02-03-87154-H-002P</t>
  </si>
  <si>
    <t>государственные облигации субъектов РФ RU000A1033Z8</t>
  </si>
  <si>
    <t>облигации ООО "ГК "Сегежа" 4B02-03-87154-H-002P</t>
  </si>
  <si>
    <t>облигации федерального займа РФ 26223RMFS</t>
  </si>
  <si>
    <t>облигации ПАО "Магнит" 4B02-02-60525-P-002P</t>
  </si>
  <si>
    <t>RU000A101MC3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</si>
  <si>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</si>
  <si>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</si>
  <si>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</si>
  <si>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</si>
  <si>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</si>
  <si>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</si>
  <si>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оплата комиссий по сделкам Т+ (продажа акций ПАО Роснефть 1-02-00122-A)</t>
  </si>
  <si>
    <t>RU000A102RS6</t>
  </si>
  <si>
    <t>облигации ПАО Сбербанк 4B02-431-01481-B-001P</t>
  </si>
  <si>
    <t>облигации ПАО Сбербанк 4B02-429-01481-B-001P</t>
  </si>
  <si>
    <t>RU000A102RQ0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</si>
  <si>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</si>
  <si>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</si>
  <si>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</si>
  <si>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</si>
  <si>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облигации ПАО Сбербанк 4B02-370-01481-B-001P</t>
  </si>
  <si>
    <t>RU000A102CU4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</si>
  <si>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</si>
  <si>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</si>
  <si>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</si>
  <si>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</si>
  <si>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</si>
  <si>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</si>
  <si>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</si>
  <si>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</si>
  <si>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</si>
  <si>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</si>
  <si>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</si>
  <si>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</si>
  <si>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 ВЭБ.РФ 4B02-227-00004-T-001P</t>
  </si>
  <si>
    <t>облигации ПАО "НК "Роснефть" 4-08-00122-A</t>
  </si>
  <si>
    <t>RU000A0JTS22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</si>
  <si>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</si>
  <si>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</si>
  <si>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</si>
  <si>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</si>
  <si>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</si>
  <si>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</si>
  <si>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</si>
  <si>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начисление дивидендов (акции обыкновенные ПАО "Сургутнефтегаз" 2-01-00155-A)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</si>
  <si>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</si>
  <si>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</si>
  <si>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</si>
  <si>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</si>
  <si>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</si>
  <si>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</si>
  <si>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</si>
  <si>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</si>
  <si>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40701810300470000034</t>
  </si>
  <si>
    <t>Банк ВТБ (ПАО)</t>
  </si>
  <si>
    <t>RU000A0JXN05</t>
  </si>
  <si>
    <t>облигации ОАО "РЖД" 4B02-01-65045-D-001P</t>
  </si>
  <si>
    <t>RU000A1055Q0</t>
  </si>
  <si>
    <t>облигации АО "ДОМ.РФ" 4B02-12-00739-A-001P</t>
  </si>
  <si>
    <t>RU000A0ZYLU6</t>
  </si>
  <si>
    <t>облигации АО "ДОМ.РФ" 4B02-01-00739-A-001P</t>
  </si>
  <si>
    <t>RU000A1057P8</t>
  </si>
  <si>
    <t>40701810200000003375</t>
  </si>
  <si>
    <t>облигации АО "МХК "ЕвроХим" 4B02-06-31153-H-001P</t>
  </si>
  <si>
    <t>RU000A100RG5</t>
  </si>
  <si>
    <t>RU000A102713</t>
  </si>
  <si>
    <t>RU000A104HT1</t>
  </si>
  <si>
    <t>RU000A105A61</t>
  </si>
  <si>
    <t>облигации АО "Россельхозбанк" 4B021903349B001P</t>
  </si>
  <si>
    <t>облигации  ВЭБ.РФ 4B02-430-00004-T-001P</t>
  </si>
  <si>
    <t>облигации ПАО "ГМК "Норильский никель" 4B02-02-40155-F-001P</t>
  </si>
  <si>
    <t>40701810500000003376</t>
  </si>
  <si>
    <t>40701810700000003370</t>
  </si>
  <si>
    <t>40701810300000003369</t>
  </si>
  <si>
    <t>оплата комиссий по сделкам Т+ (продажа акций Северсталь 1-02-00143-A )</t>
  </si>
  <si>
    <t>оплата комиссий по сделкам Т+ (продажа акций ПАО Новатэк 1-02-00268-E)</t>
  </si>
  <si>
    <t>оплата комиссий по сделкам Т+ (продажа акций ПАО ГМК Норильский никель 1-01-40155-F)</t>
  </si>
  <si>
    <t>RU000A0JXQF2</t>
  </si>
  <si>
    <t>облигации федерального займа РФ 26222RMFS</t>
  </si>
  <si>
    <t>облигации  ПАО "ГМК "Норильский никель"  4B02-02-40155-F-001P</t>
  </si>
  <si>
    <t>RU000A101FA1</t>
  </si>
  <si>
    <t>облигации ПАО Сбербанк 4B02-500-01481-B-001P</t>
  </si>
  <si>
    <t>RU000A103WV8</t>
  </si>
  <si>
    <t>RU000A105GE2</t>
  </si>
  <si>
    <t>облигации ООО "ГАЗПРОМ КАПИТАЛ" 4B02-07-36400-R-001P</t>
  </si>
  <si>
    <t>RU000A1056S4</t>
  </si>
  <si>
    <t>облигации ПАО "РОССЕТИ" 4B02-05-65018-D-001P</t>
  </si>
  <si>
    <t>облигации ПАО "РОССЕТИ" 4B02-05-65018-D</t>
  </si>
  <si>
    <t>RU000A105HJ9</t>
  </si>
  <si>
    <t>облигации ПАО "Альфа-Банк" 4B02-18-01326-B-002P</t>
  </si>
  <si>
    <t>1027700067328</t>
  </si>
  <si>
    <t>Акционерное общество "Альфа-Банк"</t>
  </si>
  <si>
    <t>RU000A105B11</t>
  </si>
  <si>
    <t>облигации федерального займа РФ 29021RMFS</t>
  </si>
  <si>
    <t>облигации федерального займа РФ 25084RMFS</t>
  </si>
  <si>
    <t>РОСБАНК (ПАО)</t>
  </si>
  <si>
    <t>42004810525200000001</t>
  </si>
  <si>
    <t>42004810825200000002</t>
  </si>
  <si>
    <t>42003810025200000052</t>
  </si>
  <si>
    <t>частичное погашение номинала облигации Правительство Ямало-Ненецкого автономного округа RU35002YML0</t>
  </si>
  <si>
    <t>оплата комиссий по сделкам Т+ (продажа облигаций  26237RMFS)</t>
  </si>
  <si>
    <t>RU000A0ZYBM4</t>
  </si>
  <si>
    <t>облигации ПАО "Альфа-Банк" 4B022101326B</t>
  </si>
  <si>
    <t>государственные ЦБ субъектов РФ RU34013MOO0</t>
  </si>
  <si>
    <t>облигации ООО "ИКС 5 ФИНАНС" 4B02-02-36241-R-002P</t>
  </si>
  <si>
    <t>RU000A105JP2</t>
  </si>
  <si>
    <t>RU000A105JU2</t>
  </si>
  <si>
    <t>облигации  ВЭБ.РФ 4B02-439-00004-T-001P</t>
  </si>
  <si>
    <t>RU000A0JUCS1</t>
  </si>
  <si>
    <t>облигации ПАО "НК "Роснефть" 4B02-05-00122-A</t>
  </si>
  <si>
    <t>RU000A105KP0</t>
  </si>
  <si>
    <t>облигации ПАО "Газпром нефть" 4B02-05-00146-A-003P</t>
  </si>
  <si>
    <t>облигации ПАО "РусГидро" 4B02-08-55038-E-001P</t>
  </si>
  <si>
    <t>RU000A105MW2</t>
  </si>
  <si>
    <t>облигации ПАО "РОССЕТИ" 4B02-07-65018-D-001P</t>
  </si>
  <si>
    <t>RU000A105PH6</t>
  </si>
  <si>
    <t>RU000A101988</t>
  </si>
  <si>
    <t>облигации  ВЭБ.РФ 4B02-303-00004-T-001P</t>
  </si>
  <si>
    <t>облигации ПАО "РОССЕТИ Московский регион" 4B02-07-65018-D-001P</t>
  </si>
  <si>
    <t>облигации ПАО "РОССЕТИ Московский регион" 4B02-02-65116-D-001P</t>
  </si>
  <si>
    <t>42003810525200000057</t>
  </si>
  <si>
    <t>42004810900470000223</t>
  </si>
  <si>
    <t>ООО "РЕСО-Лизинг"</t>
  </si>
  <si>
    <t>Состав инвестиционного портфеля фонда по обязательному пенсионному страхованию на 31.01.2023</t>
  </si>
  <si>
    <t>Состав средств пенсионных резервов фонда на 31.01.2023</t>
  </si>
  <si>
    <t>RU000A105SF4</t>
  </si>
  <si>
    <t>облигации АО "ДОМ.РФ" 4B02-14-00739-A-001P</t>
  </si>
  <si>
    <t>ПАО АНК "Башнефть"</t>
  </si>
  <si>
    <t>АО "Почта России"</t>
  </si>
  <si>
    <t>RU000A105L19</t>
  </si>
  <si>
    <t>частичное погашение номинала облигации ПАО АНК "Башнефть" 4-06-00013-A</t>
  </si>
  <si>
    <t>частичное погашение номинала облигации ПАО АНК "Башнефть" 4-08-00013-A</t>
  </si>
  <si>
    <t xml:space="preserve">начисленный процентный доход по подтверждению №11 от 30.01.2023 к Генеральному соглашению №М61-4785/2016 от 15.02.2016 о порядке поддержания МНО на счетах </t>
  </si>
  <si>
    <t xml:space="preserve">начисленный процентный доход по подтверждению №6 от 30.01.2023 к Генеральному соглашению №М65-4785/2016 от 15.06.2016 о порядке поддержания МНО на счетах </t>
  </si>
  <si>
    <t>42003810525200000060</t>
  </si>
  <si>
    <t>42003810725200000062</t>
  </si>
  <si>
    <t xml:space="preserve">начисленный процентный доход по подтверждению №7 от 30.01.2023 к Генеральному соглашению №М22-4785/2015 от 12.05.2015 о порядке поддержания МНО на счетах </t>
  </si>
  <si>
    <t xml:space="preserve">начисленный процентный доход по подтверждению №5 от 30.01.2023 к Генеральному соглашению №М66-4785/2016 от 15.06.2016 о порядке поддержания МНО на счетах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</si>
</sst>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15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opLeftCell="A244" zoomScale="80" zoomScaleNormal="80" workbookViewId="0">
      <selection activeCell="A2" sqref="A2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12" style="3" bestFit="1" customWidth="1"/>
    <col min="9" max="16384" width="9.140625" style="3"/>
  </cols>
  <sheetData>
    <row r="1" spans="1:7" ht="33.75" customHeight="1" x14ac:dyDescent="0.25">
      <c r="A1" s="110" t="s">
        <v>714</v>
      </c>
      <c r="B1" s="111"/>
      <c r="C1" s="111"/>
      <c r="D1" s="111"/>
      <c r="E1" s="111"/>
      <c r="F1" s="111"/>
      <c r="G1" s="111"/>
    </row>
    <row r="2" spans="1:7" ht="18.75" x14ac:dyDescent="0.3">
      <c r="A2" s="4"/>
      <c r="B2" s="4"/>
      <c r="C2" s="4"/>
    </row>
    <row r="3" spans="1:7" x14ac:dyDescent="0.25">
      <c r="A3" s="3" t="s">
        <v>402</v>
      </c>
    </row>
    <row r="4" spans="1:7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7" ht="30" x14ac:dyDescent="0.25">
      <c r="A5" s="25" t="s">
        <v>265</v>
      </c>
      <c r="B5" s="25" t="s">
        <v>155</v>
      </c>
      <c r="C5" s="25" t="s">
        <v>156</v>
      </c>
      <c r="D5" s="25" t="s">
        <v>462</v>
      </c>
      <c r="E5" s="39">
        <v>15668</v>
      </c>
      <c r="F5" s="7">
        <v>15645751.439999999</v>
      </c>
      <c r="G5" s="8">
        <f t="shared" ref="G5:G36" si="0">F5/$F$264</f>
        <v>2.870028979315431E-3</v>
      </c>
    </row>
    <row r="6" spans="1:7" x14ac:dyDescent="0.25">
      <c r="A6" s="25" t="s">
        <v>596</v>
      </c>
      <c r="B6" s="25" t="s">
        <v>127</v>
      </c>
      <c r="C6" s="25" t="s">
        <v>128</v>
      </c>
      <c r="D6" s="25" t="s">
        <v>597</v>
      </c>
      <c r="E6" s="39">
        <v>10000</v>
      </c>
      <c r="F6" s="7">
        <v>10282800</v>
      </c>
      <c r="G6" s="8">
        <f t="shared" si="0"/>
        <v>1.8862586499395848E-3</v>
      </c>
    </row>
    <row r="7" spans="1:7" x14ac:dyDescent="0.25">
      <c r="A7" s="64" t="s">
        <v>395</v>
      </c>
      <c r="B7" s="64" t="s">
        <v>238</v>
      </c>
      <c r="C7" s="73">
        <v>1077711000102</v>
      </c>
      <c r="D7" s="64" t="s">
        <v>52</v>
      </c>
      <c r="E7" s="39">
        <v>4000</v>
      </c>
      <c r="F7" s="7">
        <v>4277480</v>
      </c>
      <c r="G7" s="8">
        <f t="shared" si="0"/>
        <v>7.8465336775426688E-4</v>
      </c>
    </row>
    <row r="8" spans="1:7" x14ac:dyDescent="0.25">
      <c r="A8" s="47" t="s">
        <v>496</v>
      </c>
      <c r="B8" s="47" t="s">
        <v>238</v>
      </c>
      <c r="C8" s="47" t="s">
        <v>239</v>
      </c>
      <c r="D8" s="47" t="s">
        <v>497</v>
      </c>
      <c r="E8" s="39">
        <v>986</v>
      </c>
      <c r="F8" s="7">
        <v>989969.44</v>
      </c>
      <c r="G8" s="8">
        <f t="shared" si="0"/>
        <v>1.8159824360834079E-4</v>
      </c>
    </row>
    <row r="9" spans="1:7" x14ac:dyDescent="0.25">
      <c r="A9" s="25" t="s">
        <v>394</v>
      </c>
      <c r="B9" s="25" t="s">
        <v>238</v>
      </c>
      <c r="C9" s="25" t="s">
        <v>239</v>
      </c>
      <c r="D9" s="25" t="s">
        <v>51</v>
      </c>
      <c r="E9" s="39">
        <v>49172</v>
      </c>
      <c r="F9" s="7">
        <v>49769504.710000001</v>
      </c>
      <c r="G9" s="8">
        <f t="shared" si="0"/>
        <v>9.1296299414990473E-3</v>
      </c>
    </row>
    <row r="10" spans="1:7" ht="30" x14ac:dyDescent="0.25">
      <c r="A10" s="25" t="s">
        <v>301</v>
      </c>
      <c r="B10" s="25" t="s">
        <v>195</v>
      </c>
      <c r="C10" s="25" t="s">
        <v>196</v>
      </c>
      <c r="D10" s="25" t="s">
        <v>89</v>
      </c>
      <c r="E10" s="39">
        <v>6630</v>
      </c>
      <c r="F10" s="7">
        <v>6818955</v>
      </c>
      <c r="G10" s="8">
        <f t="shared" si="0"/>
        <v>1.2508570479148463E-3</v>
      </c>
    </row>
    <row r="11" spans="1:7" x14ac:dyDescent="0.25">
      <c r="A11" s="79" t="s">
        <v>555</v>
      </c>
      <c r="B11" s="79" t="s">
        <v>127</v>
      </c>
      <c r="C11" s="79" t="s">
        <v>128</v>
      </c>
      <c r="D11" s="79" t="s">
        <v>553</v>
      </c>
      <c r="E11" s="39">
        <v>37302</v>
      </c>
      <c r="F11" s="7">
        <v>38544529.619999997</v>
      </c>
      <c r="G11" s="8">
        <f t="shared" si="0"/>
        <v>7.0705403590050897E-3</v>
      </c>
    </row>
    <row r="12" spans="1:7" ht="30" x14ac:dyDescent="0.25">
      <c r="A12" s="64" t="s">
        <v>307</v>
      </c>
      <c r="B12" s="64" t="s">
        <v>195</v>
      </c>
      <c r="C12" s="72" t="s">
        <v>196</v>
      </c>
      <c r="D12" s="64" t="s">
        <v>91</v>
      </c>
      <c r="E12" s="39">
        <v>2</v>
      </c>
      <c r="F12" s="7">
        <v>2023.22</v>
      </c>
      <c r="G12" s="8">
        <f t="shared" si="0"/>
        <v>3.7113589933974859E-7</v>
      </c>
    </row>
    <row r="13" spans="1:7" ht="30" x14ac:dyDescent="0.25">
      <c r="A13" s="77" t="s">
        <v>700</v>
      </c>
      <c r="B13" s="77" t="s">
        <v>195</v>
      </c>
      <c r="C13" s="77" t="s">
        <v>196</v>
      </c>
      <c r="D13" s="77" t="s">
        <v>699</v>
      </c>
      <c r="E13" s="39">
        <v>30100</v>
      </c>
      <c r="F13" s="7">
        <v>30536751</v>
      </c>
      <c r="G13" s="8">
        <f t="shared" si="0"/>
        <v>5.6016076083169244E-3</v>
      </c>
    </row>
    <row r="14" spans="1:7" ht="30" x14ac:dyDescent="0.25">
      <c r="A14" s="77" t="s">
        <v>303</v>
      </c>
      <c r="B14" s="77" t="s">
        <v>195</v>
      </c>
      <c r="C14" s="77" t="s">
        <v>196</v>
      </c>
      <c r="D14" s="77" t="s">
        <v>90</v>
      </c>
      <c r="E14" s="39">
        <v>53130</v>
      </c>
      <c r="F14" s="7">
        <v>54092184.299999997</v>
      </c>
      <c r="G14" s="8">
        <f t="shared" si="0"/>
        <v>9.9225746421209397E-3</v>
      </c>
    </row>
    <row r="15" spans="1:7" ht="30" x14ac:dyDescent="0.25">
      <c r="A15" s="72" t="s">
        <v>308</v>
      </c>
      <c r="B15" s="72" t="s">
        <v>195</v>
      </c>
      <c r="C15" s="72" t="s">
        <v>196</v>
      </c>
      <c r="D15" s="33" t="s">
        <v>445</v>
      </c>
      <c r="E15" s="39">
        <v>18</v>
      </c>
      <c r="F15" s="7">
        <v>18534.78</v>
      </c>
      <c r="G15" s="8">
        <f t="shared" si="0"/>
        <v>3.3999872699777508E-6</v>
      </c>
    </row>
    <row r="16" spans="1:7" x14ac:dyDescent="0.25">
      <c r="A16" s="72" t="s">
        <v>36</v>
      </c>
      <c r="B16" s="72" t="s">
        <v>127</v>
      </c>
      <c r="C16" s="72" t="s">
        <v>128</v>
      </c>
      <c r="D16" s="72" t="s">
        <v>102</v>
      </c>
      <c r="E16" s="39">
        <v>41337</v>
      </c>
      <c r="F16" s="7">
        <v>44914717.350000001</v>
      </c>
      <c r="G16" s="8">
        <f t="shared" si="0"/>
        <v>8.2390763324220115E-3</v>
      </c>
    </row>
    <row r="17" spans="1:7" ht="15" customHeight="1" x14ac:dyDescent="0.25">
      <c r="A17" s="25" t="s">
        <v>37</v>
      </c>
      <c r="B17" s="25" t="s">
        <v>127</v>
      </c>
      <c r="C17" s="72" t="s">
        <v>128</v>
      </c>
      <c r="D17" s="77" t="s">
        <v>103</v>
      </c>
      <c r="E17" s="39">
        <v>32000</v>
      </c>
      <c r="F17" s="7">
        <v>34932160</v>
      </c>
      <c r="G17" s="8">
        <f t="shared" si="0"/>
        <v>6.4078936633089794E-3</v>
      </c>
    </row>
    <row r="18" spans="1:7" ht="30" x14ac:dyDescent="0.25">
      <c r="A18" s="25" t="s">
        <v>317</v>
      </c>
      <c r="B18" s="25" t="s">
        <v>205</v>
      </c>
      <c r="C18" s="72" t="s">
        <v>206</v>
      </c>
      <c r="D18" s="64" t="s">
        <v>107</v>
      </c>
      <c r="E18" s="39">
        <v>425</v>
      </c>
      <c r="F18" s="7">
        <v>437209.67</v>
      </c>
      <c r="G18" s="8">
        <f t="shared" si="0"/>
        <v>8.0200968790089408E-5</v>
      </c>
    </row>
    <row r="19" spans="1:7" x14ac:dyDescent="0.25">
      <c r="A19" s="25" t="s">
        <v>38</v>
      </c>
      <c r="B19" s="25" t="s">
        <v>127</v>
      </c>
      <c r="C19" s="72" t="s">
        <v>128</v>
      </c>
      <c r="D19" s="57" t="s">
        <v>71</v>
      </c>
      <c r="E19" s="39">
        <v>88421</v>
      </c>
      <c r="F19" s="7">
        <v>136933181.65000001</v>
      </c>
      <c r="G19" s="8">
        <f t="shared" si="0"/>
        <v>2.5118780716445029E-2</v>
      </c>
    </row>
    <row r="20" spans="1:7" ht="30" x14ac:dyDescent="0.25">
      <c r="A20" s="69" t="s">
        <v>258</v>
      </c>
      <c r="B20" s="69" t="s">
        <v>143</v>
      </c>
      <c r="C20" s="72" t="s">
        <v>144</v>
      </c>
      <c r="D20" s="69" t="s">
        <v>447</v>
      </c>
      <c r="E20" s="39">
        <v>225</v>
      </c>
      <c r="F20" s="7">
        <v>225603.56</v>
      </c>
      <c r="G20" s="8">
        <f t="shared" si="0"/>
        <v>4.1384318133890002E-5</v>
      </c>
    </row>
    <row r="21" spans="1:7" ht="30" x14ac:dyDescent="0.25">
      <c r="A21" s="68" t="s">
        <v>289</v>
      </c>
      <c r="B21" s="68" t="s">
        <v>183</v>
      </c>
      <c r="C21" s="72" t="s">
        <v>184</v>
      </c>
      <c r="D21" s="68" t="s">
        <v>446</v>
      </c>
      <c r="E21" s="39">
        <v>2490</v>
      </c>
      <c r="F21" s="7">
        <v>2510965.7999999998</v>
      </c>
      <c r="G21" s="8">
        <f t="shared" si="0"/>
        <v>4.6060712645898681E-4</v>
      </c>
    </row>
    <row r="22" spans="1:7" ht="30" x14ac:dyDescent="0.25">
      <c r="A22" s="25" t="s">
        <v>290</v>
      </c>
      <c r="B22" s="25" t="s">
        <v>183</v>
      </c>
      <c r="C22" s="25" t="s">
        <v>184</v>
      </c>
      <c r="D22" s="25" t="s">
        <v>64</v>
      </c>
      <c r="E22" s="39">
        <v>34629</v>
      </c>
      <c r="F22" s="7">
        <v>35669601.450000003</v>
      </c>
      <c r="G22" s="8">
        <f t="shared" si="0"/>
        <v>6.5431686189520426E-3</v>
      </c>
    </row>
    <row r="23" spans="1:7" ht="30" x14ac:dyDescent="0.25">
      <c r="A23" s="72" t="s">
        <v>623</v>
      </c>
      <c r="B23" s="72" t="s">
        <v>222</v>
      </c>
      <c r="C23" s="72" t="s">
        <v>223</v>
      </c>
      <c r="D23" s="72" t="s">
        <v>624</v>
      </c>
      <c r="E23" s="39">
        <v>1455</v>
      </c>
      <c r="F23" s="7">
        <v>1560312.9</v>
      </c>
      <c r="G23" s="8">
        <f t="shared" si="0"/>
        <v>2.8622103942868853E-4</v>
      </c>
    </row>
    <row r="24" spans="1:7" x14ac:dyDescent="0.25">
      <c r="A24" s="25" t="s">
        <v>508</v>
      </c>
      <c r="B24" s="25" t="s">
        <v>127</v>
      </c>
      <c r="C24" s="25" t="s">
        <v>128</v>
      </c>
      <c r="D24" s="25" t="s">
        <v>504</v>
      </c>
      <c r="E24" s="39">
        <v>13000</v>
      </c>
      <c r="F24" s="7">
        <v>13143260</v>
      </c>
      <c r="G24" s="8">
        <f t="shared" si="0"/>
        <v>2.4109763744704698E-3</v>
      </c>
    </row>
    <row r="25" spans="1:7" ht="30" x14ac:dyDescent="0.25">
      <c r="A25" s="25" t="s">
        <v>291</v>
      </c>
      <c r="B25" s="25" t="s">
        <v>183</v>
      </c>
      <c r="C25" s="25" t="s">
        <v>184</v>
      </c>
      <c r="D25" s="25" t="s">
        <v>457</v>
      </c>
      <c r="E25" s="39">
        <v>7087</v>
      </c>
      <c r="F25" s="7">
        <v>7032146.6200000001</v>
      </c>
      <c r="G25" s="8">
        <f t="shared" si="0"/>
        <v>1.2899645417219449E-3</v>
      </c>
    </row>
    <row r="26" spans="1:7" x14ac:dyDescent="0.25">
      <c r="A26" s="25" t="s">
        <v>310</v>
      </c>
      <c r="B26" s="25" t="s">
        <v>201</v>
      </c>
      <c r="C26" s="72" t="s">
        <v>202</v>
      </c>
      <c r="D26" s="25" t="s">
        <v>450</v>
      </c>
      <c r="E26" s="39">
        <v>3030</v>
      </c>
      <c r="F26" s="7">
        <v>3069145.39</v>
      </c>
      <c r="G26" s="8">
        <f t="shared" si="0"/>
        <v>5.6299860347470542E-4</v>
      </c>
    </row>
    <row r="27" spans="1:7" x14ac:dyDescent="0.25">
      <c r="A27" s="25" t="s">
        <v>342</v>
      </c>
      <c r="B27" s="25" t="s">
        <v>129</v>
      </c>
      <c r="C27" s="25" t="s">
        <v>130</v>
      </c>
      <c r="D27" s="25" t="s">
        <v>356</v>
      </c>
      <c r="E27" s="39">
        <v>3700</v>
      </c>
      <c r="F27" s="7">
        <v>1337883</v>
      </c>
      <c r="G27" s="8">
        <f t="shared" si="0"/>
        <v>2.4541889187352877E-4</v>
      </c>
    </row>
    <row r="28" spans="1:7" ht="30" x14ac:dyDescent="0.25">
      <c r="A28" s="79" t="s">
        <v>302</v>
      </c>
      <c r="B28" s="79" t="s">
        <v>195</v>
      </c>
      <c r="C28" s="79" t="s">
        <v>196</v>
      </c>
      <c r="D28" s="79" t="s">
        <v>85</v>
      </c>
      <c r="E28" s="39">
        <v>65</v>
      </c>
      <c r="F28" s="7">
        <v>65696.149999999994</v>
      </c>
      <c r="G28" s="8">
        <f t="shared" si="0"/>
        <v>1.2051185591981604E-5</v>
      </c>
    </row>
    <row r="29" spans="1:7" ht="30" x14ac:dyDescent="0.25">
      <c r="A29" s="47" t="s">
        <v>286</v>
      </c>
      <c r="B29" s="47" t="s">
        <v>183</v>
      </c>
      <c r="C29" s="72" t="s">
        <v>184</v>
      </c>
      <c r="D29" s="47" t="s">
        <v>468</v>
      </c>
      <c r="E29" s="39">
        <v>34526</v>
      </c>
      <c r="F29" s="7">
        <v>35634975.119999997</v>
      </c>
      <c r="G29" s="8">
        <f t="shared" si="0"/>
        <v>6.536816826203164E-3</v>
      </c>
    </row>
    <row r="30" spans="1:7" x14ac:dyDescent="0.25">
      <c r="A30" s="25" t="s">
        <v>27</v>
      </c>
      <c r="B30" s="25" t="s">
        <v>127</v>
      </c>
      <c r="C30" s="72" t="s">
        <v>128</v>
      </c>
      <c r="D30" s="72" t="s">
        <v>93</v>
      </c>
      <c r="E30" s="39">
        <v>17000</v>
      </c>
      <c r="F30" s="7">
        <v>14889110</v>
      </c>
      <c r="G30" s="8">
        <f t="shared" si="0"/>
        <v>2.7312320114562154E-3</v>
      </c>
    </row>
    <row r="31" spans="1:7" ht="30" x14ac:dyDescent="0.25">
      <c r="A31" s="25" t="s">
        <v>647</v>
      </c>
      <c r="B31" s="25" t="s">
        <v>155</v>
      </c>
      <c r="C31" s="25" t="s">
        <v>156</v>
      </c>
      <c r="D31" s="25" t="s">
        <v>646</v>
      </c>
      <c r="E31" s="39">
        <v>9458</v>
      </c>
      <c r="F31" s="7">
        <v>9613300.3599999994</v>
      </c>
      <c r="G31" s="8">
        <f t="shared" si="0"/>
        <v>1.7634468197881242E-3</v>
      </c>
    </row>
    <row r="32" spans="1:7" ht="30" x14ac:dyDescent="0.25">
      <c r="A32" s="25" t="s">
        <v>288</v>
      </c>
      <c r="B32" s="25" t="s">
        <v>183</v>
      </c>
      <c r="C32" s="25" t="s">
        <v>184</v>
      </c>
      <c r="D32" s="25" t="s">
        <v>61</v>
      </c>
      <c r="E32" s="39">
        <v>63997</v>
      </c>
      <c r="F32" s="7">
        <v>64283706.560000002</v>
      </c>
      <c r="G32" s="8">
        <f t="shared" si="0"/>
        <v>1.1792089464832345E-2</v>
      </c>
    </row>
    <row r="33" spans="1:7" x14ac:dyDescent="0.25">
      <c r="A33" s="25" t="s">
        <v>311</v>
      </c>
      <c r="B33" s="25" t="s">
        <v>201</v>
      </c>
      <c r="C33" s="72" t="s">
        <v>202</v>
      </c>
      <c r="D33" s="25" t="s">
        <v>456</v>
      </c>
      <c r="E33" s="39">
        <v>13996</v>
      </c>
      <c r="F33" s="7">
        <v>14423017.960000001</v>
      </c>
      <c r="G33" s="8">
        <f t="shared" si="0"/>
        <v>2.6457329117831707E-3</v>
      </c>
    </row>
    <row r="34" spans="1:7" ht="30" x14ac:dyDescent="0.25">
      <c r="A34" s="72" t="s">
        <v>304</v>
      </c>
      <c r="B34" s="72" t="s">
        <v>195</v>
      </c>
      <c r="C34" s="72" t="s">
        <v>196</v>
      </c>
      <c r="D34" s="72" t="s">
        <v>86</v>
      </c>
      <c r="E34" s="39">
        <v>129285</v>
      </c>
      <c r="F34" s="7">
        <v>132329661.75</v>
      </c>
      <c r="G34" s="8">
        <f t="shared" si="0"/>
        <v>2.4274319165938939E-2</v>
      </c>
    </row>
    <row r="35" spans="1:7" x14ac:dyDescent="0.25">
      <c r="A35" s="25" t="s">
        <v>253</v>
      </c>
      <c r="B35" s="25" t="s">
        <v>137</v>
      </c>
      <c r="C35" s="25" t="s">
        <v>138</v>
      </c>
      <c r="D35" s="25" t="s">
        <v>454</v>
      </c>
      <c r="E35" s="39">
        <v>4731</v>
      </c>
      <c r="F35" s="7">
        <v>4757774.38</v>
      </c>
      <c r="G35" s="8">
        <f t="shared" si="0"/>
        <v>8.7275771956431573E-4</v>
      </c>
    </row>
    <row r="36" spans="1:7" x14ac:dyDescent="0.25">
      <c r="A36" s="25" t="s">
        <v>283</v>
      </c>
      <c r="B36" s="25" t="s">
        <v>179</v>
      </c>
      <c r="C36" s="72" t="s">
        <v>180</v>
      </c>
      <c r="D36" s="25" t="s">
        <v>44</v>
      </c>
      <c r="E36" s="39">
        <v>8850</v>
      </c>
      <c r="F36" s="7">
        <v>8618591.5299999993</v>
      </c>
      <c r="G36" s="8">
        <f t="shared" si="0"/>
        <v>1.5809791908583789E-3</v>
      </c>
    </row>
    <row r="37" spans="1:7" ht="30" x14ac:dyDescent="0.25">
      <c r="A37" s="25" t="s">
        <v>266</v>
      </c>
      <c r="B37" s="25" t="s">
        <v>155</v>
      </c>
      <c r="C37" s="25" t="s">
        <v>156</v>
      </c>
      <c r="D37" s="25" t="s">
        <v>77</v>
      </c>
      <c r="E37" s="39">
        <v>17452</v>
      </c>
      <c r="F37" s="7">
        <v>18198945.600000001</v>
      </c>
      <c r="G37" s="8">
        <f t="shared" ref="G37:G68" si="1">F37/$F$264</f>
        <v>3.3383824014645768E-3</v>
      </c>
    </row>
    <row r="38" spans="1:7" x14ac:dyDescent="0.25">
      <c r="A38" s="25" t="s">
        <v>693</v>
      </c>
      <c r="B38" s="25" t="s">
        <v>682</v>
      </c>
      <c r="C38" s="9" t="s">
        <v>681</v>
      </c>
      <c r="D38" s="25" t="s">
        <v>692</v>
      </c>
      <c r="E38" s="39">
        <v>3600</v>
      </c>
      <c r="F38" s="7">
        <v>3597516</v>
      </c>
      <c r="G38" s="8">
        <f t="shared" si="1"/>
        <v>6.5992197390750146E-4</v>
      </c>
    </row>
    <row r="39" spans="1:7" ht="30" x14ac:dyDescent="0.25">
      <c r="A39" s="25" t="s">
        <v>323</v>
      </c>
      <c r="B39" s="25" t="s">
        <v>218</v>
      </c>
      <c r="C39" s="25" t="s">
        <v>219</v>
      </c>
      <c r="D39" s="25" t="s">
        <v>470</v>
      </c>
      <c r="E39" s="39">
        <v>47503</v>
      </c>
      <c r="F39" s="7">
        <v>47660234.93</v>
      </c>
      <c r="G39" s="8">
        <f t="shared" si="1"/>
        <v>8.7427092226694328E-3</v>
      </c>
    </row>
    <row r="40" spans="1:7" x14ac:dyDescent="0.25">
      <c r="A40" s="25" t="s">
        <v>651</v>
      </c>
      <c r="B40" s="25" t="s">
        <v>133</v>
      </c>
      <c r="C40" s="25" t="s">
        <v>134</v>
      </c>
      <c r="D40" s="25" t="s">
        <v>650</v>
      </c>
      <c r="E40" s="39">
        <v>16600</v>
      </c>
      <c r="F40" s="7">
        <v>16880908.18</v>
      </c>
      <c r="G40" s="8">
        <f t="shared" si="1"/>
        <v>3.0966039476952672E-3</v>
      </c>
    </row>
    <row r="41" spans="1:7" x14ac:dyDescent="0.25">
      <c r="A41" s="25" t="s">
        <v>250</v>
      </c>
      <c r="B41" s="25" t="s">
        <v>133</v>
      </c>
      <c r="C41" s="25" t="s">
        <v>134</v>
      </c>
      <c r="D41" s="25" t="s">
        <v>65</v>
      </c>
      <c r="E41" s="39">
        <v>42700</v>
      </c>
      <c r="F41" s="7">
        <v>42553002.689999998</v>
      </c>
      <c r="G41" s="8">
        <f t="shared" si="1"/>
        <v>7.8058475711785622E-3</v>
      </c>
    </row>
    <row r="42" spans="1:7" ht="30" x14ac:dyDescent="0.25">
      <c r="A42" s="68" t="s">
        <v>305</v>
      </c>
      <c r="B42" s="68" t="s">
        <v>195</v>
      </c>
      <c r="C42" s="68" t="s">
        <v>196</v>
      </c>
      <c r="D42" s="68" t="s">
        <v>87</v>
      </c>
      <c r="E42" s="39">
        <v>8570</v>
      </c>
      <c r="F42" s="7">
        <v>8873806.5</v>
      </c>
      <c r="G42" s="8">
        <f t="shared" si="1"/>
        <v>1.6277953736837352E-3</v>
      </c>
    </row>
    <row r="43" spans="1:7" ht="30" x14ac:dyDescent="0.25">
      <c r="A43" s="69" t="s">
        <v>267</v>
      </c>
      <c r="B43" s="69" t="s">
        <v>155</v>
      </c>
      <c r="C43" s="69" t="s">
        <v>156</v>
      </c>
      <c r="D43" s="69" t="s">
        <v>469</v>
      </c>
      <c r="E43" s="39">
        <v>54756</v>
      </c>
      <c r="F43" s="7">
        <v>54093452.399999999</v>
      </c>
      <c r="G43" s="8">
        <f t="shared" si="1"/>
        <v>9.9228072601426839E-3</v>
      </c>
    </row>
    <row r="44" spans="1:7" x14ac:dyDescent="0.25">
      <c r="A44" s="68" t="s">
        <v>593</v>
      </c>
      <c r="B44" s="68" t="s">
        <v>127</v>
      </c>
      <c r="C44" s="72" t="s">
        <v>128</v>
      </c>
      <c r="D44" s="68" t="s">
        <v>583</v>
      </c>
      <c r="E44" s="39">
        <v>65130</v>
      </c>
      <c r="F44" s="7">
        <v>66448882.5</v>
      </c>
      <c r="G44" s="8">
        <f t="shared" si="1"/>
        <v>1.2189265510799015E-2</v>
      </c>
    </row>
    <row r="45" spans="1:7" x14ac:dyDescent="0.25">
      <c r="A45" s="25" t="s">
        <v>509</v>
      </c>
      <c r="B45" s="25" t="s">
        <v>127</v>
      </c>
      <c r="C45" s="25" t="s">
        <v>128</v>
      </c>
      <c r="D45" s="25" t="s">
        <v>505</v>
      </c>
      <c r="E45" s="39">
        <v>5000</v>
      </c>
      <c r="F45" s="7">
        <v>4447250</v>
      </c>
      <c r="G45" s="8">
        <f t="shared" si="1"/>
        <v>8.1579567636673076E-4</v>
      </c>
    </row>
    <row r="46" spans="1:7" x14ac:dyDescent="0.25">
      <c r="A46" s="68" t="s">
        <v>28</v>
      </c>
      <c r="B46" s="68" t="s">
        <v>127</v>
      </c>
      <c r="C46" s="68" t="s">
        <v>128</v>
      </c>
      <c r="D46" s="68" t="s">
        <v>94</v>
      </c>
      <c r="E46" s="39">
        <v>29000</v>
      </c>
      <c r="F46" s="7">
        <v>23858590</v>
      </c>
      <c r="G46" s="8">
        <f t="shared" si="1"/>
        <v>4.3765775628099432E-3</v>
      </c>
    </row>
    <row r="47" spans="1:7" ht="30" x14ac:dyDescent="0.25">
      <c r="A47" s="69" t="s">
        <v>274</v>
      </c>
      <c r="B47" s="69" t="s">
        <v>161</v>
      </c>
      <c r="C47" s="69" t="s">
        <v>162</v>
      </c>
      <c r="D47" s="69" t="s">
        <v>57</v>
      </c>
      <c r="E47" s="39">
        <v>5000</v>
      </c>
      <c r="F47" s="7">
        <v>5013120.25</v>
      </c>
      <c r="G47" s="8">
        <f t="shared" si="1"/>
        <v>9.1959791445421425E-4</v>
      </c>
    </row>
    <row r="48" spans="1:7" ht="30" x14ac:dyDescent="0.25">
      <c r="A48" s="25" t="s">
        <v>306</v>
      </c>
      <c r="B48" s="25" t="s">
        <v>195</v>
      </c>
      <c r="C48" s="25" t="s">
        <v>196</v>
      </c>
      <c r="D48" s="25" t="s">
        <v>88</v>
      </c>
      <c r="E48" s="39">
        <v>15070</v>
      </c>
      <c r="F48" s="7">
        <v>15371400</v>
      </c>
      <c r="G48" s="8">
        <f t="shared" si="1"/>
        <v>2.8197024362704064E-3</v>
      </c>
    </row>
    <row r="49" spans="1:7" ht="30" x14ac:dyDescent="0.25">
      <c r="A49" s="25" t="s">
        <v>607</v>
      </c>
      <c r="B49" s="25" t="s">
        <v>189</v>
      </c>
      <c r="C49" s="72">
        <v>1027700149124</v>
      </c>
      <c r="D49" s="25" t="s">
        <v>449</v>
      </c>
      <c r="E49" s="39">
        <v>1943</v>
      </c>
      <c r="F49" s="7">
        <v>1959496.07</v>
      </c>
      <c r="G49" s="8">
        <f t="shared" si="1"/>
        <v>3.5944649429728504E-4</v>
      </c>
    </row>
    <row r="50" spans="1:7" x14ac:dyDescent="0.25">
      <c r="A50" s="77" t="s">
        <v>295</v>
      </c>
      <c r="B50" s="77" t="s">
        <v>185</v>
      </c>
      <c r="C50" s="77" t="s">
        <v>186</v>
      </c>
      <c r="D50" s="77" t="s">
        <v>58</v>
      </c>
      <c r="E50" s="39">
        <v>20000</v>
      </c>
      <c r="F50" s="7">
        <v>20378000</v>
      </c>
      <c r="G50" s="8">
        <f t="shared" si="1"/>
        <v>3.7381042875937352E-3</v>
      </c>
    </row>
    <row r="51" spans="1:7" x14ac:dyDescent="0.25">
      <c r="A51" s="79" t="s">
        <v>314</v>
      </c>
      <c r="B51" s="79" t="s">
        <v>201</v>
      </c>
      <c r="C51" s="79" t="s">
        <v>202</v>
      </c>
      <c r="D51" s="79" t="s">
        <v>104</v>
      </c>
      <c r="E51" s="39">
        <v>50000</v>
      </c>
      <c r="F51" s="7">
        <v>50665500</v>
      </c>
      <c r="G51" s="8">
        <f t="shared" si="1"/>
        <v>9.2939897331966032E-3</v>
      </c>
    </row>
    <row r="52" spans="1:7" x14ac:dyDescent="0.25">
      <c r="A52" s="25" t="s">
        <v>39</v>
      </c>
      <c r="B52" s="25" t="s">
        <v>127</v>
      </c>
      <c r="C52" s="25" t="s">
        <v>128</v>
      </c>
      <c r="D52" s="25" t="s">
        <v>72</v>
      </c>
      <c r="E52" s="39">
        <v>112363</v>
      </c>
      <c r="F52" s="7">
        <v>151011001.72999999</v>
      </c>
      <c r="G52" s="8">
        <f t="shared" si="1"/>
        <v>2.7701191139500338E-2</v>
      </c>
    </row>
    <row r="53" spans="1:7" ht="30" x14ac:dyDescent="0.25">
      <c r="A53" s="25" t="s">
        <v>268</v>
      </c>
      <c r="B53" s="25" t="s">
        <v>155</v>
      </c>
      <c r="C53" s="25" t="s">
        <v>156</v>
      </c>
      <c r="D53" s="25" t="s">
        <v>78</v>
      </c>
      <c r="E53" s="39">
        <v>60000</v>
      </c>
      <c r="F53" s="7">
        <v>61167000</v>
      </c>
      <c r="G53" s="8">
        <f t="shared" si="1"/>
        <v>1.1220366324430563E-2</v>
      </c>
    </row>
    <row r="54" spans="1:7" ht="30" x14ac:dyDescent="0.25">
      <c r="A54" s="25" t="s">
        <v>270</v>
      </c>
      <c r="B54" s="25" t="s">
        <v>155</v>
      </c>
      <c r="C54" s="25" t="s">
        <v>156</v>
      </c>
      <c r="D54" s="25" t="s">
        <v>79</v>
      </c>
      <c r="E54" s="39">
        <v>28470</v>
      </c>
      <c r="F54" s="7">
        <v>28359077.75</v>
      </c>
      <c r="G54" s="8">
        <f t="shared" si="1"/>
        <v>5.2021390779016146E-3</v>
      </c>
    </row>
    <row r="55" spans="1:7" x14ac:dyDescent="0.25">
      <c r="A55" s="25" t="s">
        <v>321</v>
      </c>
      <c r="B55" s="25" t="s">
        <v>216</v>
      </c>
      <c r="C55" s="25" t="s">
        <v>217</v>
      </c>
      <c r="D55" s="25" t="s">
        <v>453</v>
      </c>
      <c r="E55" s="39">
        <v>4500</v>
      </c>
      <c r="F55" s="7">
        <v>4544460</v>
      </c>
      <c r="G55" s="8">
        <f t="shared" si="1"/>
        <v>8.3362770687988154E-4</v>
      </c>
    </row>
    <row r="56" spans="1:7" x14ac:dyDescent="0.25">
      <c r="A56" s="25" t="s">
        <v>482</v>
      </c>
      <c r="B56" s="25" t="s">
        <v>232</v>
      </c>
      <c r="C56" s="9" t="s">
        <v>233</v>
      </c>
      <c r="D56" s="25" t="s">
        <v>476</v>
      </c>
      <c r="E56" s="39">
        <v>47</v>
      </c>
      <c r="F56" s="7">
        <v>46179.85</v>
      </c>
      <c r="G56" s="8">
        <f t="shared" si="1"/>
        <v>8.4711500287288023E-6</v>
      </c>
    </row>
    <row r="57" spans="1:7" ht="30" x14ac:dyDescent="0.25">
      <c r="A57" s="25" t="s">
        <v>322</v>
      </c>
      <c r="B57" s="25" t="s">
        <v>218</v>
      </c>
      <c r="C57" s="79" t="s">
        <v>219</v>
      </c>
      <c r="D57" s="25" t="s">
        <v>115</v>
      </c>
      <c r="E57" s="39">
        <v>5246</v>
      </c>
      <c r="F57" s="7">
        <v>5289856.5599999996</v>
      </c>
      <c r="G57" s="8">
        <f t="shared" si="1"/>
        <v>9.7036193383510873E-4</v>
      </c>
    </row>
    <row r="58" spans="1:7" ht="30" x14ac:dyDescent="0.25">
      <c r="A58" s="25" t="s">
        <v>261</v>
      </c>
      <c r="B58" s="25" t="s">
        <v>147</v>
      </c>
      <c r="C58" s="25" t="s">
        <v>148</v>
      </c>
      <c r="D58" s="25" t="s">
        <v>459</v>
      </c>
      <c r="E58" s="39">
        <v>10200</v>
      </c>
      <c r="F58" s="7">
        <v>10468775</v>
      </c>
      <c r="G58" s="8">
        <f t="shared" si="1"/>
        <v>1.9203735750983465E-3</v>
      </c>
    </row>
    <row r="59" spans="1:7" ht="30.75" customHeight="1" x14ac:dyDescent="0.25">
      <c r="A59" s="25" t="s">
        <v>29</v>
      </c>
      <c r="B59" s="25" t="s">
        <v>127</v>
      </c>
      <c r="C59" s="71" t="s">
        <v>128</v>
      </c>
      <c r="D59" s="25" t="s">
        <v>95</v>
      </c>
      <c r="E59" s="39">
        <v>110473</v>
      </c>
      <c r="F59" s="7">
        <v>111575520.54000001</v>
      </c>
      <c r="G59" s="8">
        <f t="shared" si="1"/>
        <v>2.0467216199876185E-2</v>
      </c>
    </row>
    <row r="60" spans="1:7" ht="30" x14ac:dyDescent="0.25">
      <c r="A60" s="25" t="s">
        <v>292</v>
      </c>
      <c r="B60" s="25" t="s">
        <v>183</v>
      </c>
      <c r="C60" s="77" t="s">
        <v>184</v>
      </c>
      <c r="D60" s="25" t="s">
        <v>62</v>
      </c>
      <c r="E60" s="39">
        <v>9426</v>
      </c>
      <c r="F60" s="7">
        <v>9307892.2200000007</v>
      </c>
      <c r="G60" s="8">
        <f t="shared" si="1"/>
        <v>1.7074232906095974E-3</v>
      </c>
    </row>
    <row r="61" spans="1:7" x14ac:dyDescent="0.25">
      <c r="A61" s="25" t="s">
        <v>251</v>
      </c>
      <c r="B61" s="25" t="s">
        <v>133</v>
      </c>
      <c r="C61" s="72" t="s">
        <v>134</v>
      </c>
      <c r="D61" s="25" t="s">
        <v>474</v>
      </c>
      <c r="E61" s="39">
        <v>2500</v>
      </c>
      <c r="F61" s="7">
        <v>2583085.4300000002</v>
      </c>
      <c r="G61" s="8">
        <f t="shared" si="1"/>
        <v>4.7383662386416274E-4</v>
      </c>
    </row>
    <row r="62" spans="1:7" ht="30" x14ac:dyDescent="0.25">
      <c r="A62" s="57" t="s">
        <v>325</v>
      </c>
      <c r="B62" s="57" t="s">
        <v>444</v>
      </c>
      <c r="C62" s="9" t="s">
        <v>225</v>
      </c>
      <c r="D62" s="57" t="s">
        <v>448</v>
      </c>
      <c r="E62" s="39">
        <v>1296</v>
      </c>
      <c r="F62" s="7">
        <v>1385644.32</v>
      </c>
      <c r="G62" s="8">
        <f t="shared" si="1"/>
        <v>2.5418014396270028E-4</v>
      </c>
    </row>
    <row r="63" spans="1:7" x14ac:dyDescent="0.25">
      <c r="A63" s="25" t="s">
        <v>30</v>
      </c>
      <c r="B63" s="25" t="s">
        <v>127</v>
      </c>
      <c r="C63" s="79" t="s">
        <v>128</v>
      </c>
      <c r="D63" s="25" t="s">
        <v>96</v>
      </c>
      <c r="E63" s="39">
        <v>109991</v>
      </c>
      <c r="F63" s="7">
        <v>110116389.73999999</v>
      </c>
      <c r="G63" s="8">
        <f t="shared" si="1"/>
        <v>2.0199555825961172E-2</v>
      </c>
    </row>
    <row r="64" spans="1:7" ht="30" x14ac:dyDescent="0.25">
      <c r="A64" s="25" t="s">
        <v>300</v>
      </c>
      <c r="B64" s="25" t="s">
        <v>193</v>
      </c>
      <c r="C64" s="65" t="s">
        <v>194</v>
      </c>
      <c r="D64" s="25" t="s">
        <v>109</v>
      </c>
      <c r="E64" s="39">
        <v>2070</v>
      </c>
      <c r="F64" s="7">
        <v>2089623.6</v>
      </c>
      <c r="G64" s="8">
        <f t="shared" si="1"/>
        <v>3.8331685830881619E-4</v>
      </c>
    </row>
    <row r="65" spans="1:7" x14ac:dyDescent="0.25">
      <c r="A65" s="25" t="s">
        <v>318</v>
      </c>
      <c r="B65" s="25" t="s">
        <v>207</v>
      </c>
      <c r="C65" s="71" t="s">
        <v>208</v>
      </c>
      <c r="D65" s="25" t="s">
        <v>463</v>
      </c>
      <c r="E65" s="39">
        <v>26783</v>
      </c>
      <c r="F65" s="7">
        <v>27645412.600000001</v>
      </c>
      <c r="G65" s="8">
        <f t="shared" si="1"/>
        <v>5.0712256046892669E-3</v>
      </c>
    </row>
    <row r="66" spans="1:7" x14ac:dyDescent="0.25">
      <c r="A66" s="25" t="s">
        <v>547</v>
      </c>
      <c r="B66" s="25" t="s">
        <v>137</v>
      </c>
      <c r="C66" s="77" t="s">
        <v>138</v>
      </c>
      <c r="D66" s="25" t="s">
        <v>548</v>
      </c>
      <c r="E66" s="39">
        <v>97</v>
      </c>
      <c r="F66" s="7">
        <v>100775.31</v>
      </c>
      <c r="G66" s="8">
        <f t="shared" si="1"/>
        <v>1.8486044675364993E-5</v>
      </c>
    </row>
    <row r="67" spans="1:7" x14ac:dyDescent="0.25">
      <c r="A67" s="25" t="s">
        <v>278</v>
      </c>
      <c r="B67" s="25" t="s">
        <v>171</v>
      </c>
      <c r="C67" s="72" t="s">
        <v>172</v>
      </c>
      <c r="D67" s="25" t="s">
        <v>472</v>
      </c>
      <c r="E67" s="39">
        <v>49775</v>
      </c>
      <c r="F67" s="7">
        <v>50042789.5</v>
      </c>
      <c r="G67" s="8">
        <f t="shared" si="1"/>
        <v>9.1797608201541255E-3</v>
      </c>
    </row>
    <row r="68" spans="1:7" x14ac:dyDescent="0.25">
      <c r="A68" s="25" t="s">
        <v>31</v>
      </c>
      <c r="B68" s="25" t="s">
        <v>127</v>
      </c>
      <c r="C68" s="25" t="s">
        <v>128</v>
      </c>
      <c r="D68" s="25" t="s">
        <v>97</v>
      </c>
      <c r="E68" s="39">
        <v>26000</v>
      </c>
      <c r="F68" s="7">
        <v>23812880</v>
      </c>
      <c r="G68" s="8">
        <f t="shared" si="1"/>
        <v>4.368192601234425E-3</v>
      </c>
    </row>
    <row r="69" spans="1:7" ht="30" x14ac:dyDescent="0.25">
      <c r="A69" s="25" t="s">
        <v>316</v>
      </c>
      <c r="B69" s="25" t="s">
        <v>203</v>
      </c>
      <c r="C69" s="47" t="s">
        <v>204</v>
      </c>
      <c r="D69" s="25" t="s">
        <v>106</v>
      </c>
      <c r="E69" s="39">
        <v>49</v>
      </c>
      <c r="F69" s="7">
        <v>50556.73</v>
      </c>
      <c r="G69" s="8">
        <f t="shared" ref="G69:G100" si="2">F69/$F$264</f>
        <v>9.274037156723861E-6</v>
      </c>
    </row>
    <row r="70" spans="1:7" x14ac:dyDescent="0.25">
      <c r="A70" s="25" t="s">
        <v>320</v>
      </c>
      <c r="B70" s="25" t="s">
        <v>209</v>
      </c>
      <c r="C70" s="25" t="s">
        <v>210</v>
      </c>
      <c r="D70" s="25" t="s">
        <v>110</v>
      </c>
      <c r="E70" s="39">
        <v>80000</v>
      </c>
      <c r="F70" s="7">
        <v>81149600</v>
      </c>
      <c r="G70" s="8">
        <f t="shared" si="2"/>
        <v>1.4885939135171096E-2</v>
      </c>
    </row>
    <row r="71" spans="1:7" ht="30" x14ac:dyDescent="0.25">
      <c r="A71" s="69" t="s">
        <v>262</v>
      </c>
      <c r="B71" s="69" t="s">
        <v>147</v>
      </c>
      <c r="C71" s="69" t="s">
        <v>148</v>
      </c>
      <c r="D71" s="69" t="s">
        <v>464</v>
      </c>
      <c r="E71" s="39">
        <v>21200</v>
      </c>
      <c r="F71" s="7">
        <v>21438076</v>
      </c>
      <c r="G71" s="8">
        <f t="shared" si="2"/>
        <v>3.9325627546059651E-3</v>
      </c>
    </row>
    <row r="72" spans="1:7" x14ac:dyDescent="0.25">
      <c r="A72" s="64" t="s">
        <v>33</v>
      </c>
      <c r="B72" s="64" t="s">
        <v>127</v>
      </c>
      <c r="C72" s="64" t="s">
        <v>128</v>
      </c>
      <c r="D72" s="64" t="s">
        <v>99</v>
      </c>
      <c r="E72" s="39">
        <v>24000</v>
      </c>
      <c r="F72" s="7">
        <v>19960080</v>
      </c>
      <c r="G72" s="8">
        <f t="shared" si="2"/>
        <v>3.661441781760426E-3</v>
      </c>
    </row>
    <row r="73" spans="1:7" x14ac:dyDescent="0.25">
      <c r="A73" s="25" t="s">
        <v>32</v>
      </c>
      <c r="B73" s="25" t="s">
        <v>127</v>
      </c>
      <c r="C73" s="25">
        <v>1037739085636</v>
      </c>
      <c r="D73" s="25" t="s">
        <v>98</v>
      </c>
      <c r="E73" s="39">
        <v>119269</v>
      </c>
      <c r="F73" s="7">
        <v>118082273.45</v>
      </c>
      <c r="G73" s="8">
        <f t="shared" si="2"/>
        <v>2.1660803448437575E-2</v>
      </c>
    </row>
    <row r="74" spans="1:7" x14ac:dyDescent="0.25">
      <c r="A74" s="25" t="s">
        <v>396</v>
      </c>
      <c r="B74" s="25" t="s">
        <v>238</v>
      </c>
      <c r="C74" s="72" t="s">
        <v>239</v>
      </c>
      <c r="D74" s="25" t="s">
        <v>53</v>
      </c>
      <c r="E74" s="39">
        <v>115850</v>
      </c>
      <c r="F74" s="7">
        <v>117058315.5</v>
      </c>
      <c r="G74" s="8">
        <f t="shared" si="2"/>
        <v>2.147297041265336E-2</v>
      </c>
    </row>
    <row r="75" spans="1:7" ht="30" x14ac:dyDescent="0.25">
      <c r="A75" s="25" t="s">
        <v>297</v>
      </c>
      <c r="B75" s="25" t="s">
        <v>189</v>
      </c>
      <c r="C75" s="32" t="s">
        <v>190</v>
      </c>
      <c r="D75" s="25" t="s">
        <v>69</v>
      </c>
      <c r="E75" s="39">
        <v>35060</v>
      </c>
      <c r="F75" s="7">
        <v>35061753</v>
      </c>
      <c r="G75" s="8">
        <f t="shared" si="2"/>
        <v>6.4316659740824671E-3</v>
      </c>
    </row>
    <row r="76" spans="1:7" ht="30" x14ac:dyDescent="0.25">
      <c r="A76" s="25" t="s">
        <v>326</v>
      </c>
      <c r="B76" s="25" t="s">
        <v>444</v>
      </c>
      <c r="C76" s="25" t="s">
        <v>225</v>
      </c>
      <c r="D76" s="25" t="s">
        <v>45</v>
      </c>
      <c r="E76" s="39">
        <v>23250</v>
      </c>
      <c r="F76" s="7">
        <v>23311845</v>
      </c>
      <c r="G76" s="8">
        <f t="shared" si="2"/>
        <v>4.2762836267651672E-3</v>
      </c>
    </row>
    <row r="77" spans="1:7" ht="30" x14ac:dyDescent="0.25">
      <c r="A77" s="25" t="s">
        <v>277</v>
      </c>
      <c r="B77" s="25" t="s">
        <v>167</v>
      </c>
      <c r="C77" s="25" t="s">
        <v>168</v>
      </c>
      <c r="D77" s="25" t="s">
        <v>461</v>
      </c>
      <c r="E77" s="39">
        <v>12197</v>
      </c>
      <c r="F77" s="7">
        <v>12076493.640000001</v>
      </c>
      <c r="G77" s="8">
        <f t="shared" si="2"/>
        <v>2.2152906396497437E-3</v>
      </c>
    </row>
    <row r="78" spans="1:7" ht="30" x14ac:dyDescent="0.25">
      <c r="A78" s="25" t="s">
        <v>280</v>
      </c>
      <c r="B78" s="25" t="s">
        <v>175</v>
      </c>
      <c r="C78" s="72" t="s">
        <v>176</v>
      </c>
      <c r="D78" s="25" t="s">
        <v>471</v>
      </c>
      <c r="E78" s="39">
        <v>48000</v>
      </c>
      <c r="F78" s="7">
        <v>48024000</v>
      </c>
      <c r="G78" s="8">
        <f t="shared" si="2"/>
        <v>8.8094376439003599E-3</v>
      </c>
    </row>
    <row r="79" spans="1:7" ht="30" x14ac:dyDescent="0.25">
      <c r="A79" s="71" t="s">
        <v>654</v>
      </c>
      <c r="B79" s="71" t="s">
        <v>135</v>
      </c>
      <c r="C79" s="71" t="s">
        <v>136</v>
      </c>
      <c r="D79" s="71" t="s">
        <v>655</v>
      </c>
      <c r="E79" s="39">
        <v>254</v>
      </c>
      <c r="F79" s="7">
        <v>257865.88</v>
      </c>
      <c r="G79" s="8">
        <f t="shared" si="2"/>
        <v>4.7302461068413567E-5</v>
      </c>
    </row>
    <row r="80" spans="1:7" x14ac:dyDescent="0.25">
      <c r="A80" s="25" t="s">
        <v>254</v>
      </c>
      <c r="B80" s="25" t="s">
        <v>137</v>
      </c>
      <c r="C80" s="25" t="s">
        <v>138</v>
      </c>
      <c r="D80" s="25" t="s">
        <v>452</v>
      </c>
      <c r="E80" s="39">
        <v>4000</v>
      </c>
      <c r="F80" s="7">
        <v>4248279.3600000003</v>
      </c>
      <c r="G80" s="8">
        <f t="shared" si="2"/>
        <v>7.7929685398527677E-4</v>
      </c>
    </row>
    <row r="81" spans="1:7" x14ac:dyDescent="0.25">
      <c r="A81" s="25" t="s">
        <v>329</v>
      </c>
      <c r="B81" s="25" t="s">
        <v>226</v>
      </c>
      <c r="C81" s="25" t="s">
        <v>227</v>
      </c>
      <c r="D81" s="25" t="s">
        <v>84</v>
      </c>
      <c r="E81" s="39">
        <v>29335</v>
      </c>
      <c r="F81" s="7">
        <v>30149046.25</v>
      </c>
      <c r="G81" s="8">
        <f t="shared" si="2"/>
        <v>5.5304877345169704E-3</v>
      </c>
    </row>
    <row r="82" spans="1:7" ht="30" x14ac:dyDescent="0.25">
      <c r="A82" s="25" t="s">
        <v>285</v>
      </c>
      <c r="B82" s="25" t="s">
        <v>181</v>
      </c>
      <c r="C82" s="25" t="s">
        <v>182</v>
      </c>
      <c r="D82" s="25" t="s">
        <v>467</v>
      </c>
      <c r="E82" s="39">
        <v>33065</v>
      </c>
      <c r="F82" s="7">
        <v>33255123.75</v>
      </c>
      <c r="G82" s="8">
        <f t="shared" si="2"/>
        <v>6.1002610989466704E-3</v>
      </c>
    </row>
    <row r="83" spans="1:7" x14ac:dyDescent="0.25">
      <c r="A83" s="25" t="s">
        <v>619</v>
      </c>
      <c r="B83" s="25" t="s">
        <v>187</v>
      </c>
      <c r="C83" s="25">
        <v>5067847227300</v>
      </c>
      <c r="D83" s="25" t="s">
        <v>622</v>
      </c>
      <c r="E83" s="51">
        <v>1424</v>
      </c>
      <c r="F83" s="7">
        <v>1118181.76</v>
      </c>
      <c r="G83" s="8">
        <f t="shared" si="2"/>
        <v>2.0511728488394881E-4</v>
      </c>
    </row>
    <row r="84" spans="1:7" x14ac:dyDescent="0.25">
      <c r="A84" s="25" t="s">
        <v>480</v>
      </c>
      <c r="B84" s="25" t="s">
        <v>199</v>
      </c>
      <c r="C84" s="25" t="s">
        <v>200</v>
      </c>
      <c r="D84" s="25" t="s">
        <v>477</v>
      </c>
      <c r="E84" s="39">
        <v>34802</v>
      </c>
      <c r="F84" s="7">
        <v>35025080.82</v>
      </c>
      <c r="G84" s="8">
        <f t="shared" si="2"/>
        <v>6.4249388942270638E-3</v>
      </c>
    </row>
    <row r="85" spans="1:7" x14ac:dyDescent="0.25">
      <c r="A85" s="25" t="s">
        <v>284</v>
      </c>
      <c r="B85" s="25" t="s">
        <v>179</v>
      </c>
      <c r="C85" s="25" t="s">
        <v>180</v>
      </c>
      <c r="D85" s="25" t="s">
        <v>451</v>
      </c>
      <c r="E85" s="39">
        <v>7806</v>
      </c>
      <c r="F85" s="7">
        <v>7960246.5599999996</v>
      </c>
      <c r="G85" s="8">
        <f t="shared" si="2"/>
        <v>1.4602135536480165E-3</v>
      </c>
    </row>
    <row r="86" spans="1:7" x14ac:dyDescent="0.25">
      <c r="A86" s="25" t="s">
        <v>618</v>
      </c>
      <c r="B86" s="25" t="s">
        <v>187</v>
      </c>
      <c r="C86" s="25" t="s">
        <v>188</v>
      </c>
      <c r="D86" s="25" t="s">
        <v>621</v>
      </c>
      <c r="E86" s="51">
        <v>15054</v>
      </c>
      <c r="F86" s="7">
        <v>11730678.960000001</v>
      </c>
      <c r="G86" s="8">
        <f t="shared" si="2"/>
        <v>2.1518550062205135E-3</v>
      </c>
    </row>
    <row r="87" spans="1:7" ht="30" x14ac:dyDescent="0.25">
      <c r="A87" s="25" t="s">
        <v>327</v>
      </c>
      <c r="B87" s="25" t="s">
        <v>444</v>
      </c>
      <c r="C87" s="25" t="s">
        <v>225</v>
      </c>
      <c r="D87" s="25" t="s">
        <v>473</v>
      </c>
      <c r="E87" s="39">
        <v>55000</v>
      </c>
      <c r="F87" s="7">
        <v>54211850</v>
      </c>
      <c r="G87" s="8">
        <f t="shared" si="2"/>
        <v>9.9445259065358942E-3</v>
      </c>
    </row>
    <row r="88" spans="1:7" x14ac:dyDescent="0.25">
      <c r="A88" s="25" t="s">
        <v>294</v>
      </c>
      <c r="B88" s="25" t="s">
        <v>185</v>
      </c>
      <c r="C88" s="25" t="s">
        <v>186</v>
      </c>
      <c r="D88" s="25" t="s">
        <v>59</v>
      </c>
      <c r="E88" s="39">
        <v>2000</v>
      </c>
      <c r="F88" s="7">
        <v>1987520</v>
      </c>
      <c r="G88" s="8">
        <f t="shared" si="2"/>
        <v>3.6458715446453533E-4</v>
      </c>
    </row>
    <row r="89" spans="1:7" ht="30" x14ac:dyDescent="0.25">
      <c r="A89" s="25" t="s">
        <v>259</v>
      </c>
      <c r="B89" s="25" t="s">
        <v>143</v>
      </c>
      <c r="C89" s="25" t="s">
        <v>144</v>
      </c>
      <c r="D89" s="25" t="s">
        <v>92</v>
      </c>
      <c r="E89" s="39">
        <v>15609</v>
      </c>
      <c r="F89" s="7">
        <v>15710926.77</v>
      </c>
      <c r="G89" s="8">
        <f t="shared" si="2"/>
        <v>2.8819846266075273E-3</v>
      </c>
    </row>
    <row r="90" spans="1:7" x14ac:dyDescent="0.25">
      <c r="A90" s="47" t="s">
        <v>397</v>
      </c>
      <c r="B90" s="47" t="s">
        <v>238</v>
      </c>
      <c r="C90" s="47" t="s">
        <v>239</v>
      </c>
      <c r="D90" s="47" t="s">
        <v>54</v>
      </c>
      <c r="E90" s="39">
        <v>13459</v>
      </c>
      <c r="F90" s="7">
        <v>12599508.26</v>
      </c>
      <c r="G90" s="8">
        <f t="shared" si="2"/>
        <v>2.3112315167474083E-3</v>
      </c>
    </row>
    <row r="91" spans="1:7" x14ac:dyDescent="0.25">
      <c r="A91" s="25" t="s">
        <v>34</v>
      </c>
      <c r="B91" s="25" t="s">
        <v>127</v>
      </c>
      <c r="C91" s="25" t="s">
        <v>128</v>
      </c>
      <c r="D91" s="25" t="s">
        <v>100</v>
      </c>
      <c r="E91" s="39">
        <v>63000</v>
      </c>
      <c r="F91" s="7">
        <v>57292200</v>
      </c>
      <c r="G91" s="8">
        <f t="shared" si="2"/>
        <v>1.0509579863856993E-2</v>
      </c>
    </row>
    <row r="92" spans="1:7" ht="30" x14ac:dyDescent="0.25">
      <c r="A92" s="25" t="s">
        <v>263</v>
      </c>
      <c r="B92" s="25" t="s">
        <v>151</v>
      </c>
      <c r="C92" s="9" t="s">
        <v>152</v>
      </c>
      <c r="D92" s="25" t="s">
        <v>116</v>
      </c>
      <c r="E92" s="39">
        <v>3850</v>
      </c>
      <c r="F92" s="7">
        <v>3866786</v>
      </c>
      <c r="G92" s="8">
        <f t="shared" si="2"/>
        <v>7.0931638658393509E-4</v>
      </c>
    </row>
    <row r="93" spans="1:7" x14ac:dyDescent="0.25">
      <c r="A93" s="25" t="s">
        <v>694</v>
      </c>
      <c r="B93" s="25" t="s">
        <v>129</v>
      </c>
      <c r="C93" s="79" t="s">
        <v>130</v>
      </c>
      <c r="D93" s="25" t="s">
        <v>707</v>
      </c>
      <c r="E93" s="39">
        <v>23000</v>
      </c>
      <c r="F93" s="7">
        <v>15787660</v>
      </c>
      <c r="G93" s="8">
        <f t="shared" si="2"/>
        <v>2.8960604346389297E-3</v>
      </c>
    </row>
    <row r="94" spans="1:7" x14ac:dyDescent="0.25">
      <c r="A94" s="25" t="s">
        <v>520</v>
      </c>
      <c r="B94" s="25" t="s">
        <v>127</v>
      </c>
      <c r="C94" s="25" t="s">
        <v>128</v>
      </c>
      <c r="D94" s="25" t="s">
        <v>517</v>
      </c>
      <c r="E94" s="39">
        <v>62665</v>
      </c>
      <c r="F94" s="7">
        <v>62786570.100000001</v>
      </c>
      <c r="G94" s="8">
        <f t="shared" si="2"/>
        <v>1.1517457399848594E-2</v>
      </c>
    </row>
    <row r="95" spans="1:7" ht="30" x14ac:dyDescent="0.25">
      <c r="A95" s="25" t="s">
        <v>282</v>
      </c>
      <c r="B95" s="25" t="s">
        <v>177</v>
      </c>
      <c r="C95" s="25" t="s">
        <v>178</v>
      </c>
      <c r="D95" s="25" t="s">
        <v>112</v>
      </c>
      <c r="E95" s="39">
        <v>15698</v>
      </c>
      <c r="F95" s="7">
        <v>15072120.74</v>
      </c>
      <c r="G95" s="8">
        <f t="shared" si="2"/>
        <v>2.7648031780019857E-3</v>
      </c>
    </row>
    <row r="96" spans="1:7" x14ac:dyDescent="0.25">
      <c r="A96" s="25" t="s">
        <v>35</v>
      </c>
      <c r="B96" s="25" t="s">
        <v>127</v>
      </c>
      <c r="C96" s="25" t="s">
        <v>128</v>
      </c>
      <c r="D96" s="25" t="s">
        <v>101</v>
      </c>
      <c r="E96" s="39">
        <v>15000</v>
      </c>
      <c r="F96" s="7">
        <v>11253750</v>
      </c>
      <c r="G96" s="8">
        <f t="shared" si="2"/>
        <v>2.0643680011045245E-3</v>
      </c>
    </row>
    <row r="97" spans="1:7" x14ac:dyDescent="0.25">
      <c r="A97" s="25" t="s">
        <v>685</v>
      </c>
      <c r="B97" s="25" t="s">
        <v>127</v>
      </c>
      <c r="C97" s="25" t="s">
        <v>128</v>
      </c>
      <c r="D97" s="25" t="s">
        <v>671</v>
      </c>
      <c r="E97" s="39">
        <v>114905</v>
      </c>
      <c r="F97" s="7">
        <v>115633497.7</v>
      </c>
      <c r="G97" s="8">
        <f t="shared" si="2"/>
        <v>2.121160435478606E-2</v>
      </c>
    </row>
    <row r="98" spans="1:7" x14ac:dyDescent="0.25">
      <c r="A98" s="47" t="s">
        <v>312</v>
      </c>
      <c r="B98" s="47" t="s">
        <v>201</v>
      </c>
      <c r="C98" s="47" t="s">
        <v>202</v>
      </c>
      <c r="D98" s="47" t="s">
        <v>458</v>
      </c>
      <c r="E98" s="39">
        <v>6614</v>
      </c>
      <c r="F98" s="7">
        <v>6800316.3799999999</v>
      </c>
      <c r="G98" s="8">
        <f t="shared" si="2"/>
        <v>1.2474380124188787E-3</v>
      </c>
    </row>
    <row r="99" spans="1:7" x14ac:dyDescent="0.25">
      <c r="A99" s="65" t="s">
        <v>313</v>
      </c>
      <c r="B99" s="65" t="s">
        <v>201</v>
      </c>
      <c r="C99" s="65" t="s">
        <v>202</v>
      </c>
      <c r="D99" s="65" t="s">
        <v>105</v>
      </c>
      <c r="E99" s="39">
        <v>1310</v>
      </c>
      <c r="F99" s="7">
        <v>1246504.3</v>
      </c>
      <c r="G99" s="8">
        <f t="shared" si="2"/>
        <v>2.2865654472146568E-4</v>
      </c>
    </row>
    <row r="100" spans="1:7" ht="30" x14ac:dyDescent="0.25">
      <c r="A100" s="25" t="s">
        <v>252</v>
      </c>
      <c r="B100" s="25" t="s">
        <v>135</v>
      </c>
      <c r="C100" s="25" t="s">
        <v>136</v>
      </c>
      <c r="D100" s="25" t="s">
        <v>465</v>
      </c>
      <c r="E100" s="39">
        <v>22200</v>
      </c>
      <c r="F100" s="7">
        <v>22281252</v>
      </c>
      <c r="G100" s="8">
        <f t="shared" si="2"/>
        <v>4.0872334691410585E-3</v>
      </c>
    </row>
    <row r="101" spans="1:7" ht="30" x14ac:dyDescent="0.25">
      <c r="A101" s="71" t="s">
        <v>677</v>
      </c>
      <c r="B101" s="71" t="s">
        <v>218</v>
      </c>
      <c r="C101" s="71" t="s">
        <v>219</v>
      </c>
      <c r="D101" s="71" t="s">
        <v>455</v>
      </c>
      <c r="E101" s="39">
        <v>5550</v>
      </c>
      <c r="F101" s="7">
        <v>5299591.82</v>
      </c>
      <c r="G101" s="8">
        <f t="shared" ref="G101:G132" si="3">F101/$F$264</f>
        <v>9.7214775271560938E-4</v>
      </c>
    </row>
    <row r="102" spans="1:7" x14ac:dyDescent="0.25">
      <c r="A102" s="79" t="s">
        <v>315</v>
      </c>
      <c r="B102" s="79" t="s">
        <v>201</v>
      </c>
      <c r="C102" s="79" t="s">
        <v>202</v>
      </c>
      <c r="D102" s="79" t="s">
        <v>460</v>
      </c>
      <c r="E102" s="39">
        <v>5255</v>
      </c>
      <c r="F102" s="7">
        <v>5348328.8</v>
      </c>
      <c r="G102" s="8">
        <f t="shared" si="3"/>
        <v>9.8108797815001743E-4</v>
      </c>
    </row>
    <row r="103" spans="1:7" ht="30" x14ac:dyDescent="0.25">
      <c r="A103" s="25" t="s">
        <v>271</v>
      </c>
      <c r="B103" s="25" t="s">
        <v>155</v>
      </c>
      <c r="C103" s="25" t="s">
        <v>156</v>
      </c>
      <c r="D103" s="25" t="s">
        <v>80</v>
      </c>
      <c r="E103" s="39">
        <v>35992</v>
      </c>
      <c r="F103" s="7">
        <v>34467378.880000003</v>
      </c>
      <c r="G103" s="8">
        <f t="shared" si="3"/>
        <v>6.3226350364827639E-3</v>
      </c>
    </row>
    <row r="104" spans="1:7" x14ac:dyDescent="0.25">
      <c r="A104" s="25" t="s">
        <v>319</v>
      </c>
      <c r="B104" s="25" t="s">
        <v>209</v>
      </c>
      <c r="C104" s="25" t="s">
        <v>210</v>
      </c>
      <c r="D104" s="25" t="s">
        <v>111</v>
      </c>
      <c r="E104" s="39">
        <v>20000</v>
      </c>
      <c r="F104" s="7">
        <v>19933600</v>
      </c>
      <c r="G104" s="8">
        <f t="shared" si="3"/>
        <v>3.6565843373823968E-3</v>
      </c>
    </row>
    <row r="105" spans="1:7" x14ac:dyDescent="0.25">
      <c r="A105" s="77" t="s">
        <v>594</v>
      </c>
      <c r="B105" s="77" t="s">
        <v>191</v>
      </c>
      <c r="C105" s="77" t="s">
        <v>192</v>
      </c>
      <c r="D105" s="77" t="s">
        <v>595</v>
      </c>
      <c r="E105" s="39">
        <v>4399</v>
      </c>
      <c r="F105" s="7">
        <v>4465028.99</v>
      </c>
      <c r="G105" s="8">
        <f t="shared" si="3"/>
        <v>8.1905702285549743E-4</v>
      </c>
    </row>
    <row r="106" spans="1:7" x14ac:dyDescent="0.25">
      <c r="A106" s="25" t="s">
        <v>298</v>
      </c>
      <c r="B106" s="25" t="s">
        <v>191</v>
      </c>
      <c r="C106" s="25" t="s">
        <v>192</v>
      </c>
      <c r="D106" s="25" t="s">
        <v>67</v>
      </c>
      <c r="E106" s="39">
        <v>34415</v>
      </c>
      <c r="F106" s="7">
        <v>34630437.899999999</v>
      </c>
      <c r="G106" s="8">
        <f t="shared" si="3"/>
        <v>6.3525462947903906E-3</v>
      </c>
    </row>
    <row r="107" spans="1:7" ht="30" x14ac:dyDescent="0.25">
      <c r="A107" s="25" t="s">
        <v>260</v>
      </c>
      <c r="B107" s="25" t="s">
        <v>145</v>
      </c>
      <c r="C107" s="25" t="s">
        <v>146</v>
      </c>
      <c r="D107" s="25" t="s">
        <v>113</v>
      </c>
      <c r="E107" s="39">
        <v>15000</v>
      </c>
      <c r="F107" s="7">
        <v>15009450</v>
      </c>
      <c r="G107" s="8">
        <f t="shared" si="3"/>
        <v>2.7533069682708702E-3</v>
      </c>
    </row>
    <row r="108" spans="1:7" x14ac:dyDescent="0.25">
      <c r="A108" s="25" t="s">
        <v>437</v>
      </c>
      <c r="B108" s="25" t="s">
        <v>127</v>
      </c>
      <c r="C108" s="72" t="s">
        <v>128</v>
      </c>
      <c r="D108" s="25" t="s">
        <v>436</v>
      </c>
      <c r="E108" s="39">
        <v>56706</v>
      </c>
      <c r="F108" s="7">
        <v>52354948.619999997</v>
      </c>
      <c r="G108" s="8">
        <f t="shared" si="3"/>
        <v>9.6038992007641422E-3</v>
      </c>
    </row>
    <row r="109" spans="1:7" ht="30" x14ac:dyDescent="0.25">
      <c r="A109" s="25" t="s">
        <v>275</v>
      </c>
      <c r="B109" s="25" t="s">
        <v>161</v>
      </c>
      <c r="C109" s="25" t="s">
        <v>162</v>
      </c>
      <c r="D109" s="25" t="s">
        <v>56</v>
      </c>
      <c r="E109" s="39">
        <v>220</v>
      </c>
      <c r="F109" s="7">
        <v>198347.6</v>
      </c>
      <c r="G109" s="8">
        <f t="shared" si="3"/>
        <v>3.6384533025514144E-5</v>
      </c>
    </row>
    <row r="110" spans="1:7" x14ac:dyDescent="0.25">
      <c r="A110" s="25" t="s">
        <v>257</v>
      </c>
      <c r="B110" s="25" t="s">
        <v>141</v>
      </c>
      <c r="C110" s="25" t="s">
        <v>142</v>
      </c>
      <c r="D110" s="25" t="s">
        <v>83</v>
      </c>
      <c r="E110" s="39">
        <v>38000</v>
      </c>
      <c r="F110" s="7">
        <v>35438040</v>
      </c>
      <c r="G110" s="8">
        <f t="shared" si="3"/>
        <v>6.5006913960113013E-3</v>
      </c>
    </row>
    <row r="111" spans="1:7" ht="30" x14ac:dyDescent="0.25">
      <c r="A111" s="57" t="s">
        <v>299</v>
      </c>
      <c r="B111" s="57" t="s">
        <v>193</v>
      </c>
      <c r="C111" s="57" t="s">
        <v>194</v>
      </c>
      <c r="D111" s="57" t="s">
        <v>108</v>
      </c>
      <c r="E111" s="39">
        <v>2492</v>
      </c>
      <c r="F111" s="7">
        <v>2363217.13</v>
      </c>
      <c r="G111" s="8">
        <f t="shared" si="3"/>
        <v>4.3350437168357842E-4</v>
      </c>
    </row>
    <row r="112" spans="1:7" ht="45" x14ac:dyDescent="0.25">
      <c r="A112" s="64" t="s">
        <v>309</v>
      </c>
      <c r="B112" s="64" t="s">
        <v>197</v>
      </c>
      <c r="C112" s="64" t="s">
        <v>198</v>
      </c>
      <c r="D112" s="64" t="s">
        <v>70</v>
      </c>
      <c r="E112" s="39">
        <v>22203</v>
      </c>
      <c r="F112" s="7">
        <v>22122206.390000001</v>
      </c>
      <c r="G112" s="8">
        <f t="shared" si="3"/>
        <v>4.0580584236673146E-3</v>
      </c>
    </row>
    <row r="113" spans="1:7" ht="30" x14ac:dyDescent="0.25">
      <c r="A113" s="25" t="s">
        <v>328</v>
      </c>
      <c r="B113" s="25" t="s">
        <v>444</v>
      </c>
      <c r="C113" s="25" t="s">
        <v>225</v>
      </c>
      <c r="D113" s="25" t="s">
        <v>46</v>
      </c>
      <c r="E113" s="39">
        <v>34949</v>
      </c>
      <c r="F113" s="7">
        <v>34765867.240000002</v>
      </c>
      <c r="G113" s="8">
        <f t="shared" si="3"/>
        <v>6.3773892134536556E-3</v>
      </c>
    </row>
    <row r="114" spans="1:7" x14ac:dyDescent="0.25">
      <c r="A114" s="25" t="s">
        <v>255</v>
      </c>
      <c r="B114" s="25" t="s">
        <v>137</v>
      </c>
      <c r="C114" s="72" t="s">
        <v>138</v>
      </c>
      <c r="D114" s="25" t="s">
        <v>74</v>
      </c>
      <c r="E114" s="39">
        <v>25000</v>
      </c>
      <c r="F114" s="7">
        <v>24080000</v>
      </c>
      <c r="G114" s="8">
        <f t="shared" si="3"/>
        <v>4.4171926217124909E-3</v>
      </c>
    </row>
    <row r="115" spans="1:7" x14ac:dyDescent="0.25">
      <c r="A115" s="25" t="s">
        <v>40</v>
      </c>
      <c r="B115" s="25" t="s">
        <v>127</v>
      </c>
      <c r="C115" s="25" t="s">
        <v>128</v>
      </c>
      <c r="D115" s="25" t="s">
        <v>73</v>
      </c>
      <c r="E115" s="39">
        <v>40301</v>
      </c>
      <c r="F115" s="7">
        <v>48079046.759999998</v>
      </c>
      <c r="G115" s="8">
        <f t="shared" si="3"/>
        <v>8.8195353242210076E-3</v>
      </c>
    </row>
    <row r="116" spans="1:7" x14ac:dyDescent="0.25">
      <c r="A116" s="25" t="s">
        <v>279</v>
      </c>
      <c r="B116" s="25" t="s">
        <v>173</v>
      </c>
      <c r="C116" s="25" t="s">
        <v>174</v>
      </c>
      <c r="D116" s="25" t="s">
        <v>75</v>
      </c>
      <c r="E116" s="39">
        <v>7100</v>
      </c>
      <c r="F116" s="7">
        <v>6874291</v>
      </c>
      <c r="G116" s="8">
        <f t="shared" si="3"/>
        <v>1.2610077859096587E-3</v>
      </c>
    </row>
    <row r="117" spans="1:7" x14ac:dyDescent="0.25">
      <c r="A117" s="25" t="s">
        <v>42</v>
      </c>
      <c r="B117" s="25" t="s">
        <v>131</v>
      </c>
      <c r="C117" s="25" t="s">
        <v>132</v>
      </c>
      <c r="D117" s="25" t="s">
        <v>66</v>
      </c>
      <c r="E117" s="39">
        <v>2000</v>
      </c>
      <c r="F117" s="7">
        <v>1162894.94</v>
      </c>
      <c r="G117" s="8">
        <f t="shared" si="3"/>
        <v>2.1331939156124543E-4</v>
      </c>
    </row>
    <row r="118" spans="1:7" ht="30" x14ac:dyDescent="0.25">
      <c r="A118" s="25" t="s">
        <v>264</v>
      </c>
      <c r="B118" s="25" t="s">
        <v>153</v>
      </c>
      <c r="C118" s="25" t="s">
        <v>154</v>
      </c>
      <c r="D118" s="25" t="s">
        <v>48</v>
      </c>
      <c r="E118" s="39">
        <v>28650</v>
      </c>
      <c r="F118" s="7">
        <v>28930419.32</v>
      </c>
      <c r="G118" s="8">
        <f t="shared" si="3"/>
        <v>5.3069449652555023E-3</v>
      </c>
    </row>
    <row r="119" spans="1:7" x14ac:dyDescent="0.25">
      <c r="A119" s="25" t="s">
        <v>552</v>
      </c>
      <c r="B119" s="25" t="s">
        <v>228</v>
      </c>
      <c r="C119" s="25">
        <v>1027700132195</v>
      </c>
      <c r="D119" s="25" t="s">
        <v>551</v>
      </c>
      <c r="E119" s="39">
        <v>21430</v>
      </c>
      <c r="F119" s="7">
        <v>21378996.600000001</v>
      </c>
      <c r="G119" s="8">
        <f t="shared" si="3"/>
        <v>3.9217253339342379E-3</v>
      </c>
    </row>
    <row r="120" spans="1:7" ht="30" x14ac:dyDescent="0.25">
      <c r="A120" s="25" t="s">
        <v>659</v>
      </c>
      <c r="B120" s="25" t="s">
        <v>143</v>
      </c>
      <c r="C120" s="25" t="s">
        <v>144</v>
      </c>
      <c r="D120" s="25" t="s">
        <v>656</v>
      </c>
      <c r="E120" s="39">
        <v>8900</v>
      </c>
      <c r="F120" s="7">
        <v>8770327</v>
      </c>
      <c r="G120" s="8">
        <f t="shared" si="3"/>
        <v>1.6088132771763226E-3</v>
      </c>
    </row>
    <row r="121" spans="1:7" ht="30" x14ac:dyDescent="0.25">
      <c r="A121" s="25" t="s">
        <v>272</v>
      </c>
      <c r="B121" s="25" t="s">
        <v>157</v>
      </c>
      <c r="C121" s="25" t="s">
        <v>158</v>
      </c>
      <c r="D121" s="25" t="s">
        <v>49</v>
      </c>
      <c r="E121" s="39">
        <v>11000</v>
      </c>
      <c r="F121" s="7">
        <v>10603450</v>
      </c>
      <c r="G121" s="8">
        <f t="shared" si="3"/>
        <v>1.9450781189658353E-3</v>
      </c>
    </row>
    <row r="122" spans="1:7" x14ac:dyDescent="0.25">
      <c r="A122" s="25" t="s">
        <v>256</v>
      </c>
      <c r="B122" s="25" t="s">
        <v>139</v>
      </c>
      <c r="C122" s="25" t="s">
        <v>140</v>
      </c>
      <c r="D122" s="25" t="s">
        <v>82</v>
      </c>
      <c r="E122" s="39">
        <v>50000</v>
      </c>
      <c r="F122" s="7">
        <v>49956000</v>
      </c>
      <c r="G122" s="8">
        <f t="shared" si="3"/>
        <v>9.1638403077354321E-3</v>
      </c>
    </row>
    <row r="123" spans="1:7" ht="30" x14ac:dyDescent="0.25">
      <c r="A123" s="25" t="s">
        <v>400</v>
      </c>
      <c r="B123" s="25" t="s">
        <v>242</v>
      </c>
      <c r="C123" s="79" t="s">
        <v>243</v>
      </c>
      <c r="D123" s="25" t="s">
        <v>114</v>
      </c>
      <c r="E123" s="39">
        <v>12000</v>
      </c>
      <c r="F123" s="7">
        <v>8719320</v>
      </c>
      <c r="G123" s="8">
        <f t="shared" si="3"/>
        <v>1.5994566432869666E-3</v>
      </c>
    </row>
    <row r="124" spans="1:7" ht="30" x14ac:dyDescent="0.25">
      <c r="A124" s="69" t="s">
        <v>483</v>
      </c>
      <c r="B124" s="69" t="s">
        <v>372</v>
      </c>
      <c r="C124" s="9" t="s">
        <v>373</v>
      </c>
      <c r="D124" s="69" t="s">
        <v>355</v>
      </c>
      <c r="E124" s="39">
        <v>2780</v>
      </c>
      <c r="F124" s="7">
        <v>2646560</v>
      </c>
      <c r="G124" s="8">
        <f t="shared" si="3"/>
        <v>4.8548028674914493E-4</v>
      </c>
    </row>
    <row r="125" spans="1:7" ht="30" x14ac:dyDescent="0.25">
      <c r="A125" s="25" t="s">
        <v>324</v>
      </c>
      <c r="B125" s="25" t="s">
        <v>220</v>
      </c>
      <c r="C125" s="79" t="s">
        <v>221</v>
      </c>
      <c r="D125" s="25" t="s">
        <v>117</v>
      </c>
      <c r="E125" s="39">
        <v>32500</v>
      </c>
      <c r="F125" s="7">
        <v>33048925</v>
      </c>
      <c r="G125" s="8">
        <f t="shared" si="3"/>
        <v>6.0624363648475706E-3</v>
      </c>
    </row>
    <row r="126" spans="1:7" x14ac:dyDescent="0.25">
      <c r="A126" s="25" t="s">
        <v>398</v>
      </c>
      <c r="B126" s="25" t="s">
        <v>238</v>
      </c>
      <c r="C126" s="25" t="s">
        <v>239</v>
      </c>
      <c r="D126" s="25" t="s">
        <v>55</v>
      </c>
      <c r="E126" s="39">
        <v>18112</v>
      </c>
      <c r="F126" s="7">
        <v>17889765.760000002</v>
      </c>
      <c r="G126" s="8">
        <f t="shared" si="3"/>
        <v>3.2816669983071747E-3</v>
      </c>
    </row>
    <row r="127" spans="1:7" x14ac:dyDescent="0.25">
      <c r="A127" s="25" t="s">
        <v>41</v>
      </c>
      <c r="B127" s="25" t="s">
        <v>129</v>
      </c>
      <c r="C127" s="71" t="s">
        <v>130</v>
      </c>
      <c r="D127" s="25" t="s">
        <v>68</v>
      </c>
      <c r="E127" s="39">
        <v>10500</v>
      </c>
      <c r="F127" s="7">
        <v>9999085.7400000002</v>
      </c>
      <c r="G127" s="8">
        <f t="shared" si="3"/>
        <v>1.8342146077491106E-3</v>
      </c>
    </row>
    <row r="128" spans="1:7" ht="30" x14ac:dyDescent="0.25">
      <c r="A128" s="25" t="s">
        <v>273</v>
      </c>
      <c r="B128" s="25" t="s">
        <v>159</v>
      </c>
      <c r="C128" s="25" t="s">
        <v>160</v>
      </c>
      <c r="D128" s="25" t="s">
        <v>50</v>
      </c>
      <c r="E128" s="39">
        <v>7959</v>
      </c>
      <c r="F128" s="7">
        <v>7289409.3300000001</v>
      </c>
      <c r="G128" s="8">
        <f t="shared" si="3"/>
        <v>1.3371563583520845E-3</v>
      </c>
    </row>
    <row r="129" spans="1:7" ht="30" x14ac:dyDescent="0.25">
      <c r="A129" s="25" t="s">
        <v>399</v>
      </c>
      <c r="B129" s="25" t="s">
        <v>240</v>
      </c>
      <c r="C129" s="68" t="s">
        <v>241</v>
      </c>
      <c r="D129" s="25" t="s">
        <v>43</v>
      </c>
      <c r="E129" s="39">
        <v>74800</v>
      </c>
      <c r="F129" s="7">
        <v>65450299.200000003</v>
      </c>
      <c r="G129" s="8">
        <f t="shared" si="3"/>
        <v>1.2006087155943312E-2</v>
      </c>
    </row>
    <row r="130" spans="1:7" ht="30" x14ac:dyDescent="0.25">
      <c r="A130" s="25" t="s">
        <v>281</v>
      </c>
      <c r="B130" s="25" t="s">
        <v>175</v>
      </c>
      <c r="C130" s="68" t="s">
        <v>176</v>
      </c>
      <c r="D130" s="25" t="s">
        <v>76</v>
      </c>
      <c r="E130" s="39">
        <v>15000</v>
      </c>
      <c r="F130" s="7">
        <v>14774550</v>
      </c>
      <c r="G130" s="8">
        <f t="shared" si="3"/>
        <v>2.7102173276213576E-3</v>
      </c>
    </row>
    <row r="131" spans="1:7" x14ac:dyDescent="0.25">
      <c r="A131" s="71" t="s">
        <v>276</v>
      </c>
      <c r="B131" s="71" t="s">
        <v>165</v>
      </c>
      <c r="C131" s="71" t="s">
        <v>166</v>
      </c>
      <c r="D131" s="71" t="s">
        <v>60</v>
      </c>
      <c r="E131" s="39">
        <v>47100</v>
      </c>
      <c r="F131" s="7">
        <v>46276221</v>
      </c>
      <c r="G131" s="8">
        <f t="shared" si="3"/>
        <v>8.4888281545654753E-3</v>
      </c>
    </row>
    <row r="132" spans="1:7" ht="30" x14ac:dyDescent="0.25">
      <c r="A132" s="25" t="s">
        <v>481</v>
      </c>
      <c r="B132" s="25" t="s">
        <v>155</v>
      </c>
      <c r="C132" s="77" t="s">
        <v>156</v>
      </c>
      <c r="D132" s="25" t="s">
        <v>478</v>
      </c>
      <c r="E132" s="39">
        <v>56100</v>
      </c>
      <c r="F132" s="7">
        <v>52124193</v>
      </c>
      <c r="G132" s="8">
        <f t="shared" si="3"/>
        <v>9.5615697978537317E-3</v>
      </c>
    </row>
    <row r="133" spans="1:7" x14ac:dyDescent="0.25">
      <c r="A133" s="25" t="s">
        <v>604</v>
      </c>
      <c r="B133" s="25" t="s">
        <v>228</v>
      </c>
      <c r="C133" s="79" t="s">
        <v>229</v>
      </c>
      <c r="D133" s="25" t="s">
        <v>603</v>
      </c>
      <c r="E133" s="39">
        <v>12300</v>
      </c>
      <c r="F133" s="7">
        <v>12441819</v>
      </c>
      <c r="G133" s="8">
        <f t="shared" ref="G133:G164" si="4">F133/$F$264</f>
        <v>2.2823052777193641E-3</v>
      </c>
    </row>
    <row r="134" spans="1:7" x14ac:dyDescent="0.25">
      <c r="A134" s="25" t="s">
        <v>485</v>
      </c>
      <c r="B134" s="25" t="s">
        <v>484</v>
      </c>
      <c r="C134" s="9" t="s">
        <v>486</v>
      </c>
      <c r="D134" s="25" t="s">
        <v>479</v>
      </c>
      <c r="E134" s="39">
        <v>40000</v>
      </c>
      <c r="F134" s="7">
        <v>40519200</v>
      </c>
      <c r="G134" s="8">
        <f t="shared" si="4"/>
        <v>7.4327704018975404E-3</v>
      </c>
    </row>
    <row r="135" spans="1:7" x14ac:dyDescent="0.25">
      <c r="A135" s="25" t="s">
        <v>617</v>
      </c>
      <c r="B135" s="25" t="s">
        <v>187</v>
      </c>
      <c r="C135" s="13" t="s">
        <v>188</v>
      </c>
      <c r="D135" s="25" t="s">
        <v>620</v>
      </c>
      <c r="E135" s="51">
        <v>1829</v>
      </c>
      <c r="F135" s="7">
        <v>1748725.19</v>
      </c>
      <c r="G135" s="8">
        <f t="shared" si="4"/>
        <v>3.2078305675543081E-4</v>
      </c>
    </row>
    <row r="136" spans="1:7" x14ac:dyDescent="0.25">
      <c r="A136" s="25" t="s">
        <v>513</v>
      </c>
      <c r="B136" s="25" t="s">
        <v>512</v>
      </c>
      <c r="C136" s="9" t="s">
        <v>514</v>
      </c>
      <c r="D136" s="25" t="s">
        <v>506</v>
      </c>
      <c r="E136" s="39">
        <v>21218</v>
      </c>
      <c r="F136" s="7">
        <v>21190204.420000002</v>
      </c>
      <c r="G136" s="8">
        <f t="shared" si="4"/>
        <v>3.8870936302576172E-3</v>
      </c>
    </row>
    <row r="137" spans="1:7" ht="30" x14ac:dyDescent="0.25">
      <c r="A137" s="25" t="s">
        <v>511</v>
      </c>
      <c r="B137" s="25" t="s">
        <v>510</v>
      </c>
      <c r="C137" s="9" t="s">
        <v>515</v>
      </c>
      <c r="D137" s="25" t="s">
        <v>507</v>
      </c>
      <c r="E137" s="39">
        <v>10000</v>
      </c>
      <c r="F137" s="7">
        <v>10111000</v>
      </c>
      <c r="G137" s="8">
        <f t="shared" si="4"/>
        <v>1.8547439617165697E-3</v>
      </c>
    </row>
    <row r="138" spans="1:7" ht="30" x14ac:dyDescent="0.25">
      <c r="A138" s="25" t="s">
        <v>591</v>
      </c>
      <c r="B138" s="25" t="s">
        <v>512</v>
      </c>
      <c r="C138" s="79" t="s">
        <v>514</v>
      </c>
      <c r="D138" s="25" t="s">
        <v>588</v>
      </c>
      <c r="E138" s="39">
        <v>11541</v>
      </c>
      <c r="F138" s="7">
        <v>10600985.550000001</v>
      </c>
      <c r="G138" s="8">
        <f t="shared" si="4"/>
        <v>1.9446260446154791E-3</v>
      </c>
    </row>
    <row r="139" spans="1:7" x14ac:dyDescent="0.25">
      <c r="A139" s="25" t="s">
        <v>527</v>
      </c>
      <c r="B139" s="25" t="s">
        <v>191</v>
      </c>
      <c r="C139" s="79" t="s">
        <v>192</v>
      </c>
      <c r="D139" s="25" t="s">
        <v>528</v>
      </c>
      <c r="E139" s="39">
        <v>10000</v>
      </c>
      <c r="F139" s="7">
        <v>9994800</v>
      </c>
      <c r="G139" s="8">
        <f t="shared" si="4"/>
        <v>1.8334284391815618E-3</v>
      </c>
    </row>
    <row r="140" spans="1:7" x14ac:dyDescent="0.25">
      <c r="A140" s="25" t="s">
        <v>529</v>
      </c>
      <c r="B140" s="25" t="s">
        <v>484</v>
      </c>
      <c r="C140" s="9" t="s">
        <v>486</v>
      </c>
      <c r="D140" s="25" t="s">
        <v>530</v>
      </c>
      <c r="E140" s="39">
        <v>10000</v>
      </c>
      <c r="F140" s="7">
        <v>9965400</v>
      </c>
      <c r="G140" s="8">
        <f t="shared" si="4"/>
        <v>1.8280353551666801E-3</v>
      </c>
    </row>
    <row r="141" spans="1:7" x14ac:dyDescent="0.25">
      <c r="A141" s="25" t="s">
        <v>562</v>
      </c>
      <c r="B141" s="25" t="s">
        <v>127</v>
      </c>
      <c r="C141" s="79" t="s">
        <v>128</v>
      </c>
      <c r="D141" s="25" t="s">
        <v>564</v>
      </c>
      <c r="E141" s="39">
        <v>32509</v>
      </c>
      <c r="F141" s="7">
        <v>29133915.620000001</v>
      </c>
      <c r="G141" s="8">
        <f t="shared" si="4"/>
        <v>5.3442739667050789E-3</v>
      </c>
    </row>
    <row r="142" spans="1:7" x14ac:dyDescent="0.25">
      <c r="A142" s="25" t="s">
        <v>561</v>
      </c>
      <c r="B142" s="25" t="s">
        <v>127</v>
      </c>
      <c r="C142" s="79" t="s">
        <v>128</v>
      </c>
      <c r="D142" s="25" t="s">
        <v>563</v>
      </c>
      <c r="E142" s="39">
        <v>30000</v>
      </c>
      <c r="F142" s="7">
        <v>25977000</v>
      </c>
      <c r="G142" s="8">
        <f t="shared" si="4"/>
        <v>4.7651749474346087E-3</v>
      </c>
    </row>
    <row r="143" spans="1:7" x14ac:dyDescent="0.25">
      <c r="A143" s="25" t="s">
        <v>539</v>
      </c>
      <c r="B143" s="64" t="s">
        <v>538</v>
      </c>
      <c r="C143" s="9" t="s">
        <v>540</v>
      </c>
      <c r="D143" s="25" t="s">
        <v>531</v>
      </c>
      <c r="E143" s="39">
        <v>10000</v>
      </c>
      <c r="F143" s="7">
        <v>9744000</v>
      </c>
      <c r="G143" s="8">
        <f t="shared" si="4"/>
        <v>1.7874221306464499E-3</v>
      </c>
    </row>
    <row r="144" spans="1:7" x14ac:dyDescent="0.25">
      <c r="A144" s="25" t="s">
        <v>534</v>
      </c>
      <c r="B144" s="25" t="s">
        <v>226</v>
      </c>
      <c r="C144" s="79" t="s">
        <v>227</v>
      </c>
      <c r="D144" s="25" t="s">
        <v>532</v>
      </c>
      <c r="E144" s="39">
        <v>13100</v>
      </c>
      <c r="F144" s="7">
        <v>13129475</v>
      </c>
      <c r="G144" s="8">
        <f t="shared" si="4"/>
        <v>2.4084476784451249E-3</v>
      </c>
    </row>
    <row r="145" spans="1:7" ht="30" x14ac:dyDescent="0.25">
      <c r="A145" s="25" t="s">
        <v>536</v>
      </c>
      <c r="B145" s="25" t="s">
        <v>535</v>
      </c>
      <c r="C145" s="9" t="s">
        <v>537</v>
      </c>
      <c r="D145" s="25" t="s">
        <v>533</v>
      </c>
      <c r="E145" s="39">
        <v>28500</v>
      </c>
      <c r="F145" s="7">
        <v>28311900</v>
      </c>
      <c r="G145" s="8">
        <f t="shared" si="4"/>
        <v>5.1934848748613734E-3</v>
      </c>
    </row>
    <row r="146" spans="1:7" x14ac:dyDescent="0.25">
      <c r="A146" s="47" t="s">
        <v>598</v>
      </c>
      <c r="B146" s="47" t="s">
        <v>228</v>
      </c>
      <c r="C146" s="79" t="s">
        <v>229</v>
      </c>
      <c r="D146" s="47" t="s">
        <v>599</v>
      </c>
      <c r="E146" s="39">
        <v>42000</v>
      </c>
      <c r="F146" s="7">
        <v>43360800</v>
      </c>
      <c r="G146" s="8">
        <f t="shared" si="4"/>
        <v>7.9540284813767025E-3</v>
      </c>
    </row>
    <row r="147" spans="1:7" ht="30" x14ac:dyDescent="0.25">
      <c r="A147" s="47" t="s">
        <v>549</v>
      </c>
      <c r="B147" s="47" t="s">
        <v>143</v>
      </c>
      <c r="C147" s="64" t="s">
        <v>144</v>
      </c>
      <c r="D147" s="47" t="s">
        <v>550</v>
      </c>
      <c r="E147" s="39">
        <v>16000</v>
      </c>
      <c r="F147" s="7">
        <v>16380266.08</v>
      </c>
      <c r="G147" s="8">
        <f t="shared" si="4"/>
        <v>3.0047670461072836E-3</v>
      </c>
    </row>
    <row r="148" spans="1:7" x14ac:dyDescent="0.25">
      <c r="A148" s="25" t="s">
        <v>601</v>
      </c>
      <c r="B148" s="25" t="s">
        <v>127</v>
      </c>
      <c r="C148" s="77" t="s">
        <v>128</v>
      </c>
      <c r="D148" s="25" t="s">
        <v>600</v>
      </c>
      <c r="E148" s="39">
        <v>49444</v>
      </c>
      <c r="F148" s="7">
        <v>54242801.719999999</v>
      </c>
      <c r="G148" s="8">
        <f t="shared" si="4"/>
        <v>9.9502036353238208E-3</v>
      </c>
    </row>
    <row r="149" spans="1:7" ht="30" x14ac:dyDescent="0.25">
      <c r="A149" s="25" t="s">
        <v>557</v>
      </c>
      <c r="B149" s="25" t="s">
        <v>169</v>
      </c>
      <c r="C149" s="79" t="s">
        <v>170</v>
      </c>
      <c r="D149" s="25" t="s">
        <v>558</v>
      </c>
      <c r="E149" s="39">
        <v>22000</v>
      </c>
      <c r="F149" s="7">
        <v>22266200</v>
      </c>
      <c r="G149" s="8">
        <f t="shared" si="4"/>
        <v>4.0844723568760248E-3</v>
      </c>
    </row>
    <row r="150" spans="1:7" x14ac:dyDescent="0.25">
      <c r="A150" s="77" t="s">
        <v>559</v>
      </c>
      <c r="B150" s="77" t="s">
        <v>484</v>
      </c>
      <c r="C150" s="9" t="s">
        <v>486</v>
      </c>
      <c r="D150" s="77" t="s">
        <v>560</v>
      </c>
      <c r="E150" s="39">
        <v>91000</v>
      </c>
      <c r="F150" s="7">
        <v>92961960</v>
      </c>
      <c r="G150" s="8">
        <f t="shared" si="4"/>
        <v>1.7052777566940687E-2</v>
      </c>
    </row>
    <row r="151" spans="1:7" x14ac:dyDescent="0.25">
      <c r="A151" s="79" t="s">
        <v>672</v>
      </c>
      <c r="B151" s="79" t="s">
        <v>228</v>
      </c>
      <c r="C151" s="79" t="s">
        <v>229</v>
      </c>
      <c r="D151" s="79" t="s">
        <v>673</v>
      </c>
      <c r="E151" s="39">
        <v>81300</v>
      </c>
      <c r="F151" s="7">
        <v>83417865</v>
      </c>
      <c r="G151" s="8">
        <f t="shared" si="4"/>
        <v>1.5302025656021954E-2</v>
      </c>
    </row>
    <row r="152" spans="1:7" x14ac:dyDescent="0.25">
      <c r="A152" s="77" t="s">
        <v>578</v>
      </c>
      <c r="B152" s="77" t="s">
        <v>163</v>
      </c>
      <c r="C152" s="79" t="s">
        <v>164</v>
      </c>
      <c r="D152" s="77" t="s">
        <v>577</v>
      </c>
      <c r="E152" s="39">
        <v>27000</v>
      </c>
      <c r="F152" s="7">
        <v>27370170</v>
      </c>
      <c r="G152" s="8">
        <f t="shared" si="4"/>
        <v>5.020735588829592E-3</v>
      </c>
    </row>
    <row r="153" spans="1:7" x14ac:dyDescent="0.25">
      <c r="A153" s="25" t="s">
        <v>590</v>
      </c>
      <c r="B153" s="25" t="s">
        <v>163</v>
      </c>
      <c r="C153" s="72" t="s">
        <v>164</v>
      </c>
      <c r="D153" s="25" t="s">
        <v>589</v>
      </c>
      <c r="E153" s="39">
        <v>25000</v>
      </c>
      <c r="F153" s="7">
        <v>25349750</v>
      </c>
      <c r="G153" s="8">
        <f t="shared" si="4"/>
        <v>4.6501133165388793E-3</v>
      </c>
    </row>
    <row r="154" spans="1:7" x14ac:dyDescent="0.25">
      <c r="A154" s="65" t="s">
        <v>660</v>
      </c>
      <c r="B154" s="65" t="s">
        <v>238</v>
      </c>
      <c r="C154" s="79" t="s">
        <v>239</v>
      </c>
      <c r="D154" s="65" t="s">
        <v>657</v>
      </c>
      <c r="E154" s="39">
        <v>70300</v>
      </c>
      <c r="F154" s="7">
        <v>72606543</v>
      </c>
      <c r="G154" s="8">
        <f t="shared" si="4"/>
        <v>1.3318815864935661E-2</v>
      </c>
    </row>
    <row r="155" spans="1:7" ht="30" x14ac:dyDescent="0.25">
      <c r="A155" s="25" t="s">
        <v>641</v>
      </c>
      <c r="B155" s="25" t="s">
        <v>642</v>
      </c>
      <c r="C155" s="9" t="s">
        <v>643</v>
      </c>
      <c r="D155" s="25" t="s">
        <v>640</v>
      </c>
      <c r="E155" s="39">
        <v>14844</v>
      </c>
      <c r="F155" s="7">
        <v>15751710.6</v>
      </c>
      <c r="G155" s="8">
        <f t="shared" si="4"/>
        <v>2.8894659402687057E-3</v>
      </c>
    </row>
    <row r="156" spans="1:7" ht="30" x14ac:dyDescent="0.25">
      <c r="A156" s="25" t="s">
        <v>296</v>
      </c>
      <c r="B156" s="25" t="s">
        <v>189</v>
      </c>
      <c r="C156" s="77" t="s">
        <v>190</v>
      </c>
      <c r="D156" s="25" t="s">
        <v>608</v>
      </c>
      <c r="E156" s="39">
        <v>89850</v>
      </c>
      <c r="F156" s="7">
        <v>99987775.5</v>
      </c>
      <c r="G156" s="8">
        <f t="shared" si="4"/>
        <v>1.8341580739204527E-2</v>
      </c>
    </row>
    <row r="157" spans="1:7" x14ac:dyDescent="0.25">
      <c r="A157" s="79" t="s">
        <v>609</v>
      </c>
      <c r="B157" s="79" t="s">
        <v>163</v>
      </c>
      <c r="C157" s="79" t="s">
        <v>164</v>
      </c>
      <c r="D157" s="79" t="s">
        <v>610</v>
      </c>
      <c r="E157" s="39">
        <v>37000</v>
      </c>
      <c r="F157" s="7">
        <v>38209530</v>
      </c>
      <c r="G157" s="8">
        <f t="shared" si="4"/>
        <v>7.0090886210590567E-3</v>
      </c>
    </row>
    <row r="158" spans="1:7" x14ac:dyDescent="0.25">
      <c r="A158" s="25" t="s">
        <v>615</v>
      </c>
      <c r="B158" s="25" t="s">
        <v>137</v>
      </c>
      <c r="C158" s="79" t="s">
        <v>138</v>
      </c>
      <c r="D158" s="25" t="s">
        <v>616</v>
      </c>
      <c r="E158" s="39">
        <v>65000</v>
      </c>
      <c r="F158" s="7">
        <v>70224700</v>
      </c>
      <c r="G158" s="8">
        <f t="shared" si="4"/>
        <v>1.288189479659357E-2</v>
      </c>
    </row>
    <row r="159" spans="1:7" ht="29.25" customHeight="1" x14ac:dyDescent="0.25">
      <c r="A159" s="25" t="s">
        <v>613</v>
      </c>
      <c r="B159" s="25" t="s">
        <v>201</v>
      </c>
      <c r="C159" s="72" t="s">
        <v>202</v>
      </c>
      <c r="D159" s="72" t="s">
        <v>614</v>
      </c>
      <c r="E159" s="39">
        <v>42498</v>
      </c>
      <c r="F159" s="7">
        <v>44300340.18</v>
      </c>
      <c r="G159" s="8">
        <f t="shared" si="4"/>
        <v>8.1263760706997267E-3</v>
      </c>
    </row>
    <row r="160" spans="1:7" ht="36" customHeight="1" x14ac:dyDescent="0.25">
      <c r="A160" s="25" t="s">
        <v>628</v>
      </c>
      <c r="B160" s="25" t="s">
        <v>240</v>
      </c>
      <c r="C160" s="79" t="s">
        <v>241</v>
      </c>
      <c r="D160" s="25" t="s">
        <v>629</v>
      </c>
      <c r="E160" s="39">
        <v>10000</v>
      </c>
      <c r="F160" s="7">
        <v>10824900</v>
      </c>
      <c r="G160" s="8">
        <f t="shared" si="4"/>
        <v>1.9857005153976555E-3</v>
      </c>
    </row>
    <row r="161" spans="1:7" ht="26.25" customHeight="1" x14ac:dyDescent="0.25">
      <c r="A161" s="25" t="s">
        <v>630</v>
      </c>
      <c r="B161" s="25" t="s">
        <v>538</v>
      </c>
      <c r="C161" s="9" t="s">
        <v>540</v>
      </c>
      <c r="D161" s="25" t="s">
        <v>631</v>
      </c>
      <c r="E161" s="39">
        <v>28000</v>
      </c>
      <c r="F161" s="7">
        <v>28531160</v>
      </c>
      <c r="G161" s="8">
        <f t="shared" si="4"/>
        <v>5.2337055415655545E-3</v>
      </c>
    </row>
    <row r="162" spans="1:7" ht="27.75" customHeight="1" x14ac:dyDescent="0.25">
      <c r="A162" s="57" t="s">
        <v>632</v>
      </c>
      <c r="B162" s="57" t="s">
        <v>238</v>
      </c>
      <c r="C162" s="72" t="s">
        <v>239</v>
      </c>
      <c r="D162" s="57" t="s">
        <v>633</v>
      </c>
      <c r="E162" s="39">
        <v>86000</v>
      </c>
      <c r="F162" s="7">
        <v>87096500</v>
      </c>
      <c r="G162" s="8">
        <f t="shared" si="4"/>
        <v>1.5976827955854735E-2</v>
      </c>
    </row>
    <row r="163" spans="1:7" ht="31.5" customHeight="1" x14ac:dyDescent="0.25">
      <c r="A163" s="25" t="s">
        <v>639</v>
      </c>
      <c r="B163" s="25" t="s">
        <v>133</v>
      </c>
      <c r="C163" s="47" t="s">
        <v>134</v>
      </c>
      <c r="D163" s="25" t="s">
        <v>638</v>
      </c>
      <c r="E163" s="39">
        <v>50000</v>
      </c>
      <c r="F163" s="7">
        <v>52037500</v>
      </c>
      <c r="G163" s="8">
        <f t="shared" si="4"/>
        <v>9.5456669872244094E-3</v>
      </c>
    </row>
    <row r="164" spans="1:7" ht="31.5" customHeight="1" x14ac:dyDescent="0.25">
      <c r="A164" s="80" t="s">
        <v>637</v>
      </c>
      <c r="B164" s="80" t="s">
        <v>218</v>
      </c>
      <c r="C164" s="80" t="s">
        <v>219</v>
      </c>
      <c r="D164" s="80" t="s">
        <v>636</v>
      </c>
      <c r="E164" s="39">
        <v>19800</v>
      </c>
      <c r="F164" s="7">
        <v>19912464</v>
      </c>
      <c r="G164" s="8">
        <f t="shared" si="4"/>
        <v>3.6527071869150995E-3</v>
      </c>
    </row>
    <row r="165" spans="1:7" ht="30.75" customHeight="1" x14ac:dyDescent="0.25">
      <c r="A165" s="64" t="s">
        <v>649</v>
      </c>
      <c r="B165" s="64" t="s">
        <v>133</v>
      </c>
      <c r="C165" s="79" t="s">
        <v>134</v>
      </c>
      <c r="D165" s="64" t="s">
        <v>648</v>
      </c>
      <c r="E165" s="39">
        <v>10000</v>
      </c>
      <c r="F165" s="7">
        <v>10305525</v>
      </c>
      <c r="G165" s="8">
        <f t="shared" ref="G165:G178" si="5">F165/$F$264</f>
        <v>1.8904272837572101E-3</v>
      </c>
    </row>
    <row r="166" spans="1:7" ht="30.75" customHeight="1" x14ac:dyDescent="0.25">
      <c r="A166" s="25" t="s">
        <v>678</v>
      </c>
      <c r="B166" s="25" t="s">
        <v>218</v>
      </c>
      <c r="C166" s="25" t="s">
        <v>219</v>
      </c>
      <c r="D166" s="25" t="s">
        <v>676</v>
      </c>
      <c r="E166" s="39">
        <v>20000</v>
      </c>
      <c r="F166" s="7">
        <v>19897600</v>
      </c>
      <c r="G166" s="8">
        <f t="shared" si="5"/>
        <v>3.649980561037644E-3</v>
      </c>
    </row>
    <row r="167" spans="1:7" ht="30.75" customHeight="1" x14ac:dyDescent="0.25">
      <c r="A167" s="25" t="s">
        <v>317</v>
      </c>
      <c r="B167" s="25" t="s">
        <v>205</v>
      </c>
      <c r="C167" s="72" t="s">
        <v>206</v>
      </c>
      <c r="D167" s="25" t="s">
        <v>652</v>
      </c>
      <c r="E167" s="39">
        <v>22100</v>
      </c>
      <c r="F167" s="7">
        <v>22307077</v>
      </c>
      <c r="G167" s="8">
        <f t="shared" si="5"/>
        <v>4.09197076147726E-3</v>
      </c>
    </row>
    <row r="168" spans="1:7" ht="30.75" customHeight="1" x14ac:dyDescent="0.25">
      <c r="A168" s="25" t="s">
        <v>661</v>
      </c>
      <c r="B168" s="25" t="s">
        <v>181</v>
      </c>
      <c r="C168" s="77" t="s">
        <v>182</v>
      </c>
      <c r="D168" s="25" t="s">
        <v>658</v>
      </c>
      <c r="E168" s="39">
        <v>75154</v>
      </c>
      <c r="F168" s="7">
        <v>79176242.079999998</v>
      </c>
      <c r="G168" s="8">
        <f t="shared" si="5"/>
        <v>1.4523949847620352E-2</v>
      </c>
    </row>
    <row r="169" spans="1:7" ht="30.75" customHeight="1" x14ac:dyDescent="0.25">
      <c r="A169" s="72" t="s">
        <v>684</v>
      </c>
      <c r="B169" s="72" t="s">
        <v>127</v>
      </c>
      <c r="C169" s="72" t="s">
        <v>128</v>
      </c>
      <c r="D169" s="72" t="s">
        <v>683</v>
      </c>
      <c r="E169" s="39">
        <v>30255</v>
      </c>
      <c r="F169" s="7">
        <v>30237452.100000001</v>
      </c>
      <c r="G169" s="8">
        <f t="shared" si="5"/>
        <v>5.5467047473216312E-3</v>
      </c>
    </row>
    <row r="170" spans="1:7" ht="30.75" customHeight="1" x14ac:dyDescent="0.25">
      <c r="A170" s="25" t="s">
        <v>675</v>
      </c>
      <c r="B170" s="25" t="s">
        <v>161</v>
      </c>
      <c r="C170" s="72" t="s">
        <v>162</v>
      </c>
      <c r="D170" s="32" t="s">
        <v>674</v>
      </c>
      <c r="E170" s="39">
        <v>15000</v>
      </c>
      <c r="F170" s="7">
        <v>15433500</v>
      </c>
      <c r="G170" s="8">
        <f t="shared" si="5"/>
        <v>2.8310939504651053E-3</v>
      </c>
    </row>
    <row r="171" spans="1:7" ht="30.75" customHeight="1" x14ac:dyDescent="0.25">
      <c r="A171" s="69" t="s">
        <v>680</v>
      </c>
      <c r="B171" s="69" t="s">
        <v>682</v>
      </c>
      <c r="C171" s="9" t="s">
        <v>681</v>
      </c>
      <c r="D171" s="69" t="s">
        <v>679</v>
      </c>
      <c r="E171" s="39">
        <v>33000</v>
      </c>
      <c r="F171" s="7">
        <v>33634260</v>
      </c>
      <c r="G171" s="8">
        <f t="shared" si="5"/>
        <v>6.1698091822574574E-3</v>
      </c>
    </row>
    <row r="172" spans="1:7" ht="30.75" customHeight="1" x14ac:dyDescent="0.25">
      <c r="A172" s="79" t="s">
        <v>695</v>
      </c>
      <c r="B172" s="79" t="s">
        <v>169</v>
      </c>
      <c r="C172" s="80" t="s">
        <v>170</v>
      </c>
      <c r="D172" s="79" t="s">
        <v>696</v>
      </c>
      <c r="E172" s="39">
        <v>30000</v>
      </c>
      <c r="F172" s="7">
        <v>30485100</v>
      </c>
      <c r="G172" s="8">
        <f t="shared" si="5"/>
        <v>5.5921328402062896E-3</v>
      </c>
    </row>
    <row r="173" spans="1:7" ht="15" customHeight="1" x14ac:dyDescent="0.25">
      <c r="A173" s="69" t="s">
        <v>698</v>
      </c>
      <c r="B173" s="69" t="s">
        <v>238</v>
      </c>
      <c r="C173" s="72" t="s">
        <v>239</v>
      </c>
      <c r="D173" s="69" t="s">
        <v>697</v>
      </c>
      <c r="E173" s="39">
        <v>30000</v>
      </c>
      <c r="F173" s="7">
        <v>30550500</v>
      </c>
      <c r="G173" s="8">
        <f t="shared" si="5"/>
        <v>5.6041297005659241E-3</v>
      </c>
    </row>
    <row r="174" spans="1:7" x14ac:dyDescent="0.25">
      <c r="A174" s="64" t="s">
        <v>702</v>
      </c>
      <c r="B174" s="64" t="s">
        <v>185</v>
      </c>
      <c r="C174" s="72" t="s">
        <v>186</v>
      </c>
      <c r="D174" s="64" t="s">
        <v>701</v>
      </c>
      <c r="E174" s="39">
        <v>48000</v>
      </c>
      <c r="F174" s="7">
        <v>48854880</v>
      </c>
      <c r="G174" s="8">
        <f t="shared" si="5"/>
        <v>8.9618528019372572E-3</v>
      </c>
    </row>
    <row r="175" spans="1:7" ht="30" x14ac:dyDescent="0.25">
      <c r="A175" s="72" t="s">
        <v>703</v>
      </c>
      <c r="B175" s="72" t="s">
        <v>205</v>
      </c>
      <c r="C175" s="72" t="s">
        <v>206</v>
      </c>
      <c r="D175" s="72" t="s">
        <v>704</v>
      </c>
      <c r="E175" s="39">
        <v>47500</v>
      </c>
      <c r="F175" s="7">
        <v>47816825</v>
      </c>
      <c r="G175" s="8">
        <f t="shared" si="5"/>
        <v>8.7714338282274661E-3</v>
      </c>
    </row>
    <row r="176" spans="1:7" ht="30" x14ac:dyDescent="0.25">
      <c r="A176" s="77" t="s">
        <v>705</v>
      </c>
      <c r="B176" s="77" t="s">
        <v>218</v>
      </c>
      <c r="C176" s="79" t="s">
        <v>219</v>
      </c>
      <c r="D176" s="77" t="s">
        <v>706</v>
      </c>
      <c r="E176" s="39">
        <v>49000</v>
      </c>
      <c r="F176" s="7">
        <v>49413560</v>
      </c>
      <c r="G176" s="8">
        <f t="shared" si="5"/>
        <v>9.0643360732785509E-3</v>
      </c>
    </row>
    <row r="177" spans="1:7" x14ac:dyDescent="0.25">
      <c r="A177" s="79" t="s">
        <v>717</v>
      </c>
      <c r="B177" s="79" t="s">
        <v>133</v>
      </c>
      <c r="C177" s="79" t="s">
        <v>134</v>
      </c>
      <c r="D177" s="79" t="s">
        <v>716</v>
      </c>
      <c r="E177" s="39">
        <v>40000</v>
      </c>
      <c r="F177" s="7">
        <v>40179920</v>
      </c>
      <c r="G177" s="8">
        <f t="shared" si="5"/>
        <v>7.3705334786128805E-3</v>
      </c>
    </row>
    <row r="178" spans="1:7" x14ac:dyDescent="0.25">
      <c r="A178" s="25" t="s">
        <v>244</v>
      </c>
      <c r="B178" s="25"/>
      <c r="C178" s="72"/>
      <c r="D178" s="25"/>
      <c r="E178" s="39"/>
      <c r="F178" s="7">
        <f>SUM(F5:F177)</f>
        <v>5063838932.9500008</v>
      </c>
      <c r="G178" s="8">
        <f t="shared" si="5"/>
        <v>0.92890165997372087</v>
      </c>
    </row>
    <row r="179" spans="1:7" x14ac:dyDescent="0.25">
      <c r="A179" s="13"/>
      <c r="B179" s="13"/>
      <c r="C179" s="13"/>
      <c r="D179" s="13"/>
      <c r="E179" s="14"/>
      <c r="F179" s="15"/>
      <c r="G179" s="16"/>
    </row>
    <row r="180" spans="1:7" x14ac:dyDescent="0.25">
      <c r="A180" s="17" t="s">
        <v>403</v>
      </c>
      <c r="B180" s="13"/>
      <c r="C180" s="13"/>
      <c r="D180" s="13"/>
      <c r="E180" s="14"/>
      <c r="F180" s="15"/>
      <c r="G180" s="16"/>
    </row>
    <row r="181" spans="1:7" ht="30" x14ac:dyDescent="0.25">
      <c r="A181" s="25" t="s">
        <v>0</v>
      </c>
      <c r="B181" s="25" t="s">
        <v>20</v>
      </c>
      <c r="C181" s="72" t="s">
        <v>1</v>
      </c>
      <c r="D181" s="25" t="s">
        <v>22</v>
      </c>
      <c r="E181" s="72" t="s">
        <v>10</v>
      </c>
      <c r="F181" s="72" t="s">
        <v>6</v>
      </c>
      <c r="G181" s="72" t="s">
        <v>2</v>
      </c>
    </row>
    <row r="182" spans="1:7" ht="30" x14ac:dyDescent="0.25">
      <c r="A182" s="25" t="s">
        <v>330</v>
      </c>
      <c r="B182" s="25" t="s">
        <v>230</v>
      </c>
      <c r="C182" s="25" t="s">
        <v>231</v>
      </c>
      <c r="D182" s="25" t="s">
        <v>118</v>
      </c>
      <c r="E182" s="6">
        <v>63200</v>
      </c>
      <c r="F182" s="7">
        <v>3917768</v>
      </c>
      <c r="G182" s="8">
        <f t="shared" ref="G182:G194" si="6">F182/$F$264</f>
        <v>7.1866843451749598E-4</v>
      </c>
    </row>
    <row r="183" spans="1:7" ht="30" x14ac:dyDescent="0.25">
      <c r="A183" s="25" t="s">
        <v>331</v>
      </c>
      <c r="B183" s="25" t="s">
        <v>181</v>
      </c>
      <c r="C183" s="25" t="s">
        <v>182</v>
      </c>
      <c r="D183" s="25" t="s">
        <v>120</v>
      </c>
      <c r="E183" s="6">
        <v>985</v>
      </c>
      <c r="F183" s="7">
        <v>14910930</v>
      </c>
      <c r="G183" s="8">
        <f t="shared" si="6"/>
        <v>2.7352346336740629E-3</v>
      </c>
    </row>
    <row r="184" spans="1:7" ht="28.5" customHeight="1" x14ac:dyDescent="0.25">
      <c r="A184" s="25" t="s">
        <v>332</v>
      </c>
      <c r="B184" s="25" t="s">
        <v>232</v>
      </c>
      <c r="C184" s="25" t="s">
        <v>233</v>
      </c>
      <c r="D184" s="25" t="s">
        <v>119</v>
      </c>
      <c r="E184" s="6">
        <v>134200</v>
      </c>
      <c r="F184" s="7">
        <v>21214336</v>
      </c>
      <c r="G184" s="8">
        <f t="shared" si="6"/>
        <v>3.8915202846233257E-3</v>
      </c>
    </row>
    <row r="185" spans="1:7" ht="30" x14ac:dyDescent="0.25">
      <c r="A185" s="25" t="s">
        <v>334</v>
      </c>
      <c r="B185" s="25" t="s">
        <v>189</v>
      </c>
      <c r="C185" s="25" t="s">
        <v>190</v>
      </c>
      <c r="D185" s="25" t="s">
        <v>122</v>
      </c>
      <c r="E185" s="6">
        <v>37950</v>
      </c>
      <c r="F185" s="7">
        <v>9472320</v>
      </c>
      <c r="G185" s="8">
        <f t="shared" si="6"/>
        <v>1.7375856318313813E-3</v>
      </c>
    </row>
    <row r="186" spans="1:7" ht="30" x14ac:dyDescent="0.25">
      <c r="A186" s="25" t="s">
        <v>333</v>
      </c>
      <c r="B186" s="25" t="s">
        <v>234</v>
      </c>
      <c r="C186" s="72" t="s">
        <v>235</v>
      </c>
      <c r="D186" s="25" t="s">
        <v>121</v>
      </c>
      <c r="E186" s="6">
        <v>3525</v>
      </c>
      <c r="F186" s="7">
        <v>13939612.5</v>
      </c>
      <c r="G186" s="8">
        <f t="shared" si="6"/>
        <v>2.5570578689589375E-3</v>
      </c>
    </row>
    <row r="187" spans="1:7" ht="26.25" customHeight="1" x14ac:dyDescent="0.25">
      <c r="A187" s="25" t="s">
        <v>340</v>
      </c>
      <c r="B187" s="25" t="s">
        <v>228</v>
      </c>
      <c r="C187" s="25" t="s">
        <v>229</v>
      </c>
      <c r="D187" s="25" t="s">
        <v>125</v>
      </c>
      <c r="E187" s="6">
        <v>121450</v>
      </c>
      <c r="F187" s="7">
        <v>19191529</v>
      </c>
      <c r="G187" s="8">
        <f t="shared" si="6"/>
        <v>3.5204601452733099E-3</v>
      </c>
    </row>
    <row r="188" spans="1:7" ht="30.75" customHeight="1" x14ac:dyDescent="0.25">
      <c r="A188" s="25" t="s">
        <v>338</v>
      </c>
      <c r="B188" s="25" t="s">
        <v>212</v>
      </c>
      <c r="C188" s="25" t="s">
        <v>213</v>
      </c>
      <c r="D188" s="25" t="s">
        <v>126</v>
      </c>
      <c r="E188" s="6">
        <v>9135</v>
      </c>
      <c r="F188" s="7">
        <v>3002674.5</v>
      </c>
      <c r="G188" s="8">
        <f t="shared" si="6"/>
        <v>5.5080530094702004E-4</v>
      </c>
    </row>
    <row r="189" spans="1:7" ht="27.75" customHeight="1" x14ac:dyDescent="0.25">
      <c r="A189" s="25" t="s">
        <v>501</v>
      </c>
      <c r="B189" s="25" t="s">
        <v>500</v>
      </c>
      <c r="C189" s="25" t="s">
        <v>503</v>
      </c>
      <c r="D189" s="25" t="s">
        <v>498</v>
      </c>
      <c r="E189" s="6">
        <v>22500</v>
      </c>
      <c r="F189" s="7">
        <v>2628000</v>
      </c>
      <c r="G189" s="8">
        <f t="shared" si="6"/>
        <v>4.8207567316696124E-4</v>
      </c>
    </row>
    <row r="190" spans="1:7" ht="27.75" customHeight="1" x14ac:dyDescent="0.25">
      <c r="A190" s="25" t="s">
        <v>502</v>
      </c>
      <c r="B190" s="25" t="s">
        <v>207</v>
      </c>
      <c r="C190" s="25" t="s">
        <v>208</v>
      </c>
      <c r="D190" s="25" t="s">
        <v>499</v>
      </c>
      <c r="E190" s="6">
        <v>4175</v>
      </c>
      <c r="F190" s="7">
        <v>3877740</v>
      </c>
      <c r="G190" s="8">
        <f t="shared" si="6"/>
        <v>7.1132576897505796E-4</v>
      </c>
    </row>
    <row r="191" spans="1:7" ht="30" customHeight="1" x14ac:dyDescent="0.25">
      <c r="A191" s="72" t="s">
        <v>336</v>
      </c>
      <c r="B191" s="72" t="s">
        <v>236</v>
      </c>
      <c r="C191" s="72" t="s">
        <v>237</v>
      </c>
      <c r="D191" s="72" t="s">
        <v>123</v>
      </c>
      <c r="E191" s="6">
        <v>7228</v>
      </c>
      <c r="F191" s="7">
        <v>7441948.7999999998</v>
      </c>
      <c r="G191" s="8">
        <f t="shared" si="6"/>
        <v>1.3651379290083939E-3</v>
      </c>
    </row>
    <row r="192" spans="1:7" ht="16.5" customHeight="1" x14ac:dyDescent="0.25">
      <c r="A192" s="72" t="s">
        <v>335</v>
      </c>
      <c r="B192" s="72" t="s">
        <v>195</v>
      </c>
      <c r="C192" s="72" t="s">
        <v>196</v>
      </c>
      <c r="D192" s="72" t="s">
        <v>124</v>
      </c>
      <c r="E192" s="6">
        <v>32841</v>
      </c>
      <c r="F192" s="7">
        <v>11188928.699999999</v>
      </c>
      <c r="G192" s="8">
        <f t="shared" si="6"/>
        <v>2.0524772964496318E-3</v>
      </c>
    </row>
    <row r="193" spans="1:7" x14ac:dyDescent="0.25">
      <c r="A193" s="72" t="s">
        <v>573</v>
      </c>
      <c r="B193" s="72" t="s">
        <v>574</v>
      </c>
      <c r="C193" s="9" t="s">
        <v>575</v>
      </c>
      <c r="D193" s="72" t="s">
        <v>576</v>
      </c>
      <c r="E193" s="6">
        <v>310000000</v>
      </c>
      <c r="F193" s="7">
        <v>5252950</v>
      </c>
      <c r="G193" s="8">
        <f t="shared" si="6"/>
        <v>9.6359185972693653E-4</v>
      </c>
    </row>
    <row r="194" spans="1:7" x14ac:dyDescent="0.25">
      <c r="A194" s="25" t="s">
        <v>244</v>
      </c>
      <c r="B194" s="25"/>
      <c r="C194" s="25"/>
      <c r="D194" s="72"/>
      <c r="E194" s="6"/>
      <c r="F194" s="7">
        <f>SUM(F182:F193)</f>
        <v>116038737.5</v>
      </c>
      <c r="G194" s="8">
        <f t="shared" si="6"/>
        <v>2.1285940827152516E-2</v>
      </c>
    </row>
    <row r="195" spans="1:7" x14ac:dyDescent="0.25">
      <c r="A195" s="13"/>
      <c r="B195" s="13"/>
      <c r="C195" s="13"/>
      <c r="D195" s="13"/>
      <c r="E195" s="14"/>
      <c r="F195" s="15"/>
      <c r="G195" s="16"/>
    </row>
    <row r="196" spans="1:7" x14ac:dyDescent="0.25">
      <c r="A196" s="3" t="s">
        <v>404</v>
      </c>
    </row>
    <row r="197" spans="1:7" ht="28.5" customHeight="1" x14ac:dyDescent="0.25">
      <c r="A197" s="25" t="s">
        <v>3</v>
      </c>
      <c r="B197" s="25" t="s">
        <v>1</v>
      </c>
      <c r="C197" s="25" t="s">
        <v>412</v>
      </c>
      <c r="D197" s="25" t="s">
        <v>7</v>
      </c>
      <c r="E197" s="25" t="s">
        <v>5</v>
      </c>
      <c r="F197" s="25" t="s">
        <v>12</v>
      </c>
      <c r="G197" s="25" t="s">
        <v>2</v>
      </c>
    </row>
    <row r="198" spans="1:7" ht="16.5" customHeight="1" x14ac:dyDescent="0.25">
      <c r="A198" s="25" t="s">
        <v>244</v>
      </c>
      <c r="B198" s="25"/>
      <c r="C198" s="25"/>
      <c r="D198" s="25"/>
      <c r="E198" s="6"/>
      <c r="F198" s="7"/>
      <c r="G198" s="8"/>
    </row>
    <row r="200" spans="1:7" ht="45" customHeight="1" x14ac:dyDescent="0.25">
      <c r="A200" s="3" t="s">
        <v>405</v>
      </c>
    </row>
    <row r="201" spans="1:7" ht="111" customHeight="1" x14ac:dyDescent="0.25">
      <c r="A201" s="25" t="s">
        <v>11</v>
      </c>
      <c r="B201" s="25" t="s">
        <v>8</v>
      </c>
      <c r="C201" s="25" t="s">
        <v>9</v>
      </c>
      <c r="D201" s="25" t="s">
        <v>17</v>
      </c>
      <c r="E201" s="25" t="s">
        <v>10</v>
      </c>
      <c r="F201" s="25" t="s">
        <v>6</v>
      </c>
      <c r="G201" s="25" t="s">
        <v>2</v>
      </c>
    </row>
    <row r="202" spans="1:7" x14ac:dyDescent="0.25">
      <c r="A202" s="25" t="s">
        <v>244</v>
      </c>
      <c r="B202" s="25"/>
      <c r="C202" s="25"/>
      <c r="D202" s="25"/>
      <c r="E202" s="6"/>
      <c r="F202" s="7"/>
      <c r="G202" s="8"/>
    </row>
    <row r="204" spans="1:7" ht="58.5" customHeight="1" x14ac:dyDescent="0.25">
      <c r="A204" s="3" t="s">
        <v>406</v>
      </c>
    </row>
    <row r="205" spans="1:7" ht="17.25" customHeight="1" x14ac:dyDescent="0.25">
      <c r="A205" s="25" t="s">
        <v>15</v>
      </c>
      <c r="B205" s="25" t="s">
        <v>14</v>
      </c>
      <c r="C205" s="25" t="s">
        <v>16</v>
      </c>
      <c r="D205" s="89" t="s">
        <v>13</v>
      </c>
      <c r="E205" s="90"/>
      <c r="F205" s="25" t="s">
        <v>6</v>
      </c>
      <c r="G205" s="25" t="s">
        <v>2</v>
      </c>
    </row>
    <row r="206" spans="1:7" x14ac:dyDescent="0.25">
      <c r="A206" s="25" t="s">
        <v>244</v>
      </c>
      <c r="B206" s="25"/>
      <c r="C206" s="25"/>
      <c r="D206" s="89"/>
      <c r="E206" s="90"/>
      <c r="F206" s="7"/>
      <c r="G206" s="8"/>
    </row>
    <row r="208" spans="1:7" ht="42.75" customHeight="1" x14ac:dyDescent="0.25">
      <c r="A208" s="3" t="s">
        <v>407</v>
      </c>
    </row>
    <row r="209" spans="1:7" ht="32.25" customHeight="1" x14ac:dyDescent="0.25">
      <c r="A209" s="25" t="s">
        <v>3</v>
      </c>
      <c r="B209" s="21" t="s">
        <v>1</v>
      </c>
      <c r="C209" s="25" t="s">
        <v>412</v>
      </c>
      <c r="D209" s="89" t="s">
        <v>4</v>
      </c>
      <c r="E209" s="90"/>
      <c r="F209" s="22" t="s">
        <v>18</v>
      </c>
      <c r="G209" s="44" t="s">
        <v>2</v>
      </c>
    </row>
    <row r="210" spans="1:7" x14ac:dyDescent="0.25">
      <c r="A210" s="25" t="s">
        <v>246</v>
      </c>
      <c r="B210" s="34">
        <v>1027700167110</v>
      </c>
      <c r="C210" s="35" t="s">
        <v>415</v>
      </c>
      <c r="D210" s="114" t="s">
        <v>245</v>
      </c>
      <c r="E210" s="114"/>
      <c r="F210" s="7">
        <v>406558.68</v>
      </c>
      <c r="G210" s="8"/>
    </row>
    <row r="211" spans="1:7" x14ac:dyDescent="0.25">
      <c r="A211" s="25" t="s">
        <v>246</v>
      </c>
      <c r="B211" s="34">
        <v>1027700167110</v>
      </c>
      <c r="C211" s="35" t="s">
        <v>416</v>
      </c>
      <c r="D211" s="114" t="s">
        <v>245</v>
      </c>
      <c r="E211" s="114"/>
      <c r="F211" s="7">
        <v>292336.36</v>
      </c>
      <c r="G211" s="8"/>
    </row>
    <row r="212" spans="1:7" ht="28.5" customHeight="1" x14ac:dyDescent="0.25">
      <c r="A212" s="25" t="s">
        <v>246</v>
      </c>
      <c r="B212" s="34">
        <v>1027700167110</v>
      </c>
      <c r="C212" s="35" t="s">
        <v>414</v>
      </c>
      <c r="D212" s="114" t="s">
        <v>245</v>
      </c>
      <c r="E212" s="114"/>
      <c r="F212" s="7">
        <v>53778234.880000003</v>
      </c>
      <c r="G212" s="8"/>
    </row>
    <row r="213" spans="1:7" x14ac:dyDescent="0.25">
      <c r="A213" s="25" t="s">
        <v>246</v>
      </c>
      <c r="B213" s="34">
        <v>1027700167110</v>
      </c>
      <c r="C213" s="35" t="s">
        <v>413</v>
      </c>
      <c r="D213" s="114" t="s">
        <v>245</v>
      </c>
      <c r="E213" s="114"/>
      <c r="F213" s="7">
        <v>1624.43</v>
      </c>
      <c r="G213" s="8"/>
    </row>
    <row r="214" spans="1:7" ht="30" x14ac:dyDescent="0.25">
      <c r="A214" s="25" t="s">
        <v>247</v>
      </c>
      <c r="B214" s="34">
        <v>1027700167110</v>
      </c>
      <c r="C214" s="19" t="s">
        <v>662</v>
      </c>
      <c r="D214" s="104" t="s">
        <v>245</v>
      </c>
      <c r="E214" s="104"/>
      <c r="F214" s="7">
        <v>786039.54</v>
      </c>
      <c r="G214" s="8"/>
    </row>
    <row r="215" spans="1:7" ht="30" hidden="1" customHeight="1" x14ac:dyDescent="0.25">
      <c r="A215" s="68" t="s">
        <v>247</v>
      </c>
      <c r="B215" s="34">
        <v>1027700167111</v>
      </c>
      <c r="C215" s="19" t="s">
        <v>644</v>
      </c>
      <c r="D215" s="104" t="s">
        <v>245</v>
      </c>
      <c r="E215" s="104"/>
      <c r="F215" s="7">
        <v>0</v>
      </c>
      <c r="G215" s="8">
        <f>F215/$F$264</f>
        <v>0</v>
      </c>
    </row>
    <row r="216" spans="1:7" ht="30" x14ac:dyDescent="0.25">
      <c r="A216" s="25" t="s">
        <v>247</v>
      </c>
      <c r="B216" s="34">
        <v>1027700167110</v>
      </c>
      <c r="C216" s="35" t="s">
        <v>664</v>
      </c>
      <c r="D216" s="104" t="s">
        <v>245</v>
      </c>
      <c r="E216" s="104"/>
      <c r="F216" s="7">
        <v>3179047.05</v>
      </c>
      <c r="G216" s="8"/>
    </row>
    <row r="217" spans="1:7" ht="30" customHeight="1" x14ac:dyDescent="0.25">
      <c r="A217" s="25" t="s">
        <v>247</v>
      </c>
      <c r="B217" s="34">
        <v>1027700167110</v>
      </c>
      <c r="C217" s="35" t="s">
        <v>663</v>
      </c>
      <c r="D217" s="104" t="s">
        <v>245</v>
      </c>
      <c r="E217" s="104"/>
      <c r="F217" s="7">
        <v>85584.53</v>
      </c>
      <c r="G217" s="8"/>
    </row>
    <row r="218" spans="1:7" ht="30" customHeight="1" x14ac:dyDescent="0.25">
      <c r="A218" s="25" t="s">
        <v>244</v>
      </c>
      <c r="B218" s="113"/>
      <c r="C218" s="113"/>
      <c r="D218" s="112"/>
      <c r="E218" s="112"/>
      <c r="F218" s="7">
        <f>SUM(F210:F217)</f>
        <v>58529425.469999999</v>
      </c>
      <c r="G218" s="8">
        <f>F218/$F$264</f>
        <v>1.0736534316410097E-2</v>
      </c>
    </row>
    <row r="220" spans="1:7" ht="15.75" x14ac:dyDescent="0.25">
      <c r="A220" s="3" t="s">
        <v>408</v>
      </c>
      <c r="B220" s="26"/>
    </row>
    <row r="221" spans="1:7" ht="30" x14ac:dyDescent="0.25">
      <c r="A221" s="25" t="s">
        <v>19</v>
      </c>
      <c r="B221" s="28" t="s">
        <v>1</v>
      </c>
      <c r="C221" s="24" t="s">
        <v>417</v>
      </c>
      <c r="D221" s="96" t="s">
        <v>420</v>
      </c>
      <c r="E221" s="97"/>
      <c r="F221" s="22" t="s">
        <v>18</v>
      </c>
      <c r="G221" s="25" t="s">
        <v>2</v>
      </c>
    </row>
    <row r="222" spans="1:7" ht="30" x14ac:dyDescent="0.25">
      <c r="A222" s="25" t="s">
        <v>246</v>
      </c>
      <c r="B222" s="36">
        <v>1027700167110</v>
      </c>
      <c r="C222" s="25" t="s">
        <v>418</v>
      </c>
      <c r="D222" s="105" t="s">
        <v>422</v>
      </c>
      <c r="E222" s="106"/>
      <c r="F222" s="40">
        <v>65802.33</v>
      </c>
      <c r="G222" s="41">
        <f t="shared" ref="G222:G228" si="7">F222/$F$264</f>
        <v>1.2070663063433991E-5</v>
      </c>
    </row>
    <row r="223" spans="1:7" ht="30" x14ac:dyDescent="0.25">
      <c r="A223" s="25" t="s">
        <v>246</v>
      </c>
      <c r="B223" s="36">
        <v>1027700167110</v>
      </c>
      <c r="C223" s="25" t="s">
        <v>418</v>
      </c>
      <c r="D223" s="105" t="s">
        <v>423</v>
      </c>
      <c r="E223" s="106"/>
      <c r="F223" s="40">
        <v>2247.4499999999998</v>
      </c>
      <c r="G223" s="41">
        <f t="shared" si="7"/>
        <v>4.1226825405596918E-7</v>
      </c>
    </row>
    <row r="224" spans="1:7" ht="30" x14ac:dyDescent="0.25">
      <c r="A224" s="25" t="s">
        <v>246</v>
      </c>
      <c r="B224" s="36">
        <v>1027700167110</v>
      </c>
      <c r="C224" s="25" t="s">
        <v>418</v>
      </c>
      <c r="D224" s="105" t="s">
        <v>424</v>
      </c>
      <c r="E224" s="106"/>
      <c r="F224" s="40">
        <v>1622.52</v>
      </c>
      <c r="G224" s="41">
        <f t="shared" si="7"/>
        <v>2.9763219985801291E-7</v>
      </c>
    </row>
    <row r="225" spans="1:7" ht="30" x14ac:dyDescent="0.25">
      <c r="A225" s="25" t="s">
        <v>634</v>
      </c>
      <c r="B225" s="36">
        <v>1027700067328</v>
      </c>
      <c r="C225" s="25" t="s">
        <v>634</v>
      </c>
      <c r="D225" s="105" t="s">
        <v>421</v>
      </c>
      <c r="E225" s="106"/>
      <c r="F225" s="40">
        <v>59138.26</v>
      </c>
      <c r="G225" s="41">
        <f t="shared" si="7"/>
        <v>1.0848217846051286E-5</v>
      </c>
    </row>
    <row r="226" spans="1:7" ht="30" x14ac:dyDescent="0.25">
      <c r="A226" s="25" t="s">
        <v>248</v>
      </c>
      <c r="B226" s="36">
        <v>1047796383030</v>
      </c>
      <c r="C226" s="25" t="s">
        <v>419</v>
      </c>
      <c r="D226" s="105" t="s">
        <v>425</v>
      </c>
      <c r="E226" s="106"/>
      <c r="F226" s="40">
        <v>15013683.359999999</v>
      </c>
      <c r="G226" s="41">
        <f t="shared" si="7"/>
        <v>2.754083528343837E-3</v>
      </c>
    </row>
    <row r="227" spans="1:7" ht="30.75" customHeight="1" x14ac:dyDescent="0.25">
      <c r="A227" s="25" t="s">
        <v>248</v>
      </c>
      <c r="B227" s="36">
        <v>1047796383030</v>
      </c>
      <c r="C227" s="25" t="s">
        <v>419</v>
      </c>
      <c r="D227" s="105" t="s">
        <v>426</v>
      </c>
      <c r="E227" s="106"/>
      <c r="F227" s="40">
        <v>2334148.31</v>
      </c>
      <c r="G227" s="41">
        <f t="shared" si="7"/>
        <v>4.2817203874230401E-4</v>
      </c>
    </row>
    <row r="228" spans="1:7" ht="34.5" customHeight="1" x14ac:dyDescent="0.25">
      <c r="A228" s="25" t="s">
        <v>244</v>
      </c>
      <c r="B228" s="95"/>
      <c r="C228" s="96"/>
      <c r="D228" s="96"/>
      <c r="E228" s="97"/>
      <c r="F228" s="7">
        <f>SUM(F222:F227)</f>
        <v>17476642.23</v>
      </c>
      <c r="G228" s="8">
        <f t="shared" si="7"/>
        <v>3.2058843484495405E-3</v>
      </c>
    </row>
    <row r="230" spans="1:7" x14ac:dyDescent="0.25">
      <c r="A230" s="3" t="s">
        <v>409</v>
      </c>
    </row>
    <row r="231" spans="1:7" ht="30" x14ac:dyDescent="0.25">
      <c r="A231" s="25" t="s">
        <v>20</v>
      </c>
      <c r="B231" s="113" t="s">
        <v>1</v>
      </c>
      <c r="C231" s="113"/>
      <c r="D231" s="113" t="s">
        <v>22</v>
      </c>
      <c r="E231" s="113"/>
      <c r="F231" s="31" t="s">
        <v>21</v>
      </c>
      <c r="G231" s="25" t="s">
        <v>2</v>
      </c>
    </row>
    <row r="232" spans="1:7" x14ac:dyDescent="0.25">
      <c r="A232" s="80" t="s">
        <v>718</v>
      </c>
      <c r="B232" s="102" t="s">
        <v>188</v>
      </c>
      <c r="C232" s="103"/>
      <c r="D232" s="89" t="s">
        <v>475</v>
      </c>
      <c r="E232" s="90"/>
      <c r="F232" s="37">
        <v>2573396.87</v>
      </c>
      <c r="G232" s="41">
        <f t="shared" ref="G232:G238" si="8">F232/$F$264</f>
        <v>4.7205937154908717E-4</v>
      </c>
    </row>
    <row r="233" spans="1:7" x14ac:dyDescent="0.25">
      <c r="A233" s="80" t="s">
        <v>713</v>
      </c>
      <c r="B233" s="102" t="s">
        <v>176</v>
      </c>
      <c r="C233" s="103"/>
      <c r="D233" s="89" t="s">
        <v>471</v>
      </c>
      <c r="E233" s="90"/>
      <c r="F233" s="37">
        <v>2154240</v>
      </c>
      <c r="G233" s="41">
        <f t="shared" si="8"/>
        <v>3.9516997647001315E-4</v>
      </c>
    </row>
    <row r="234" spans="1:7" x14ac:dyDescent="0.25">
      <c r="A234" s="80" t="s">
        <v>718</v>
      </c>
      <c r="B234" s="102" t="s">
        <v>223</v>
      </c>
      <c r="C234" s="103"/>
      <c r="D234" s="89" t="s">
        <v>47</v>
      </c>
      <c r="E234" s="90"/>
      <c r="F234" s="37">
        <v>1151584.83</v>
      </c>
      <c r="G234" s="41">
        <f t="shared" si="8"/>
        <v>2.1124468498139674E-4</v>
      </c>
    </row>
    <row r="235" spans="1:7" x14ac:dyDescent="0.25">
      <c r="A235" s="80" t="s">
        <v>719</v>
      </c>
      <c r="B235" s="102" t="s">
        <v>138</v>
      </c>
      <c r="C235" s="103"/>
      <c r="D235" s="89" t="s">
        <v>74</v>
      </c>
      <c r="E235" s="90"/>
      <c r="F235" s="37">
        <v>735500</v>
      </c>
      <c r="G235" s="41">
        <f t="shared" si="8"/>
        <v>1.3491881948793759E-4</v>
      </c>
    </row>
    <row r="236" spans="1:7" hidden="1" x14ac:dyDescent="0.25">
      <c r="A236" s="68"/>
      <c r="B236" s="102"/>
      <c r="C236" s="103"/>
      <c r="D236" s="89"/>
      <c r="E236" s="90"/>
      <c r="F236" s="37"/>
      <c r="G236" s="41">
        <f t="shared" si="8"/>
        <v>0</v>
      </c>
    </row>
    <row r="237" spans="1:7" hidden="1" x14ac:dyDescent="0.25">
      <c r="A237" s="68"/>
      <c r="B237" s="102"/>
      <c r="C237" s="103"/>
      <c r="D237" s="89"/>
      <c r="E237" s="90"/>
      <c r="F237" s="37"/>
      <c r="G237" s="41">
        <f t="shared" si="8"/>
        <v>0</v>
      </c>
    </row>
    <row r="238" spans="1:7" x14ac:dyDescent="0.25">
      <c r="A238" s="25" t="s">
        <v>244</v>
      </c>
      <c r="B238" s="87"/>
      <c r="C238" s="88"/>
      <c r="D238" s="89"/>
      <c r="E238" s="90"/>
      <c r="F238" s="7">
        <f>SUM(F232:F237)</f>
        <v>6614721.7000000002</v>
      </c>
      <c r="G238" s="8">
        <f t="shared" si="8"/>
        <v>1.2133928524884346E-3</v>
      </c>
    </row>
    <row r="240" spans="1:7" x14ac:dyDescent="0.25">
      <c r="A240" s="3" t="s">
        <v>410</v>
      </c>
    </row>
    <row r="241" spans="1:7" ht="34.5" customHeight="1" x14ac:dyDescent="0.25">
      <c r="A241" s="25" t="s">
        <v>23</v>
      </c>
      <c r="B241" s="89" t="s">
        <v>20</v>
      </c>
      <c r="C241" s="90"/>
      <c r="D241" s="25" t="s">
        <v>22</v>
      </c>
      <c r="E241" s="25" t="s">
        <v>24</v>
      </c>
      <c r="F241" s="25" t="s">
        <v>21</v>
      </c>
      <c r="G241" s="25" t="s">
        <v>2</v>
      </c>
    </row>
    <row r="242" spans="1:7" ht="45" x14ac:dyDescent="0.25">
      <c r="A242" s="25" t="s">
        <v>249</v>
      </c>
      <c r="B242" s="87" t="s">
        <v>127</v>
      </c>
      <c r="C242" s="88"/>
      <c r="D242" s="80" t="s">
        <v>583</v>
      </c>
      <c r="E242" s="2">
        <v>8667</v>
      </c>
      <c r="F242" s="7">
        <v>8389722.1300000008</v>
      </c>
      <c r="G242" s="8">
        <f t="shared" ref="G242:G249" si="9">F242/$F$264</f>
        <v>1.5389957928095518E-3</v>
      </c>
    </row>
    <row r="243" spans="1:7" ht="30" customHeight="1" x14ac:dyDescent="0.25">
      <c r="A243" s="25" t="s">
        <v>249</v>
      </c>
      <c r="B243" s="87" t="s">
        <v>127</v>
      </c>
      <c r="C243" s="88"/>
      <c r="D243" s="80" t="s">
        <v>93</v>
      </c>
      <c r="E243" s="2">
        <v>14548</v>
      </c>
      <c r="F243" s="7">
        <v>11599661.23</v>
      </c>
      <c r="G243" s="8">
        <f t="shared" si="9"/>
        <v>2.1278213454950352E-3</v>
      </c>
    </row>
    <row r="244" spans="1:7" ht="45" customHeight="1" x14ac:dyDescent="0.25">
      <c r="A244" s="57" t="s">
        <v>249</v>
      </c>
      <c r="B244" s="87" t="s">
        <v>127</v>
      </c>
      <c r="C244" s="88"/>
      <c r="D244" s="80" t="s">
        <v>93</v>
      </c>
      <c r="E244" s="2">
        <v>4533</v>
      </c>
      <c r="F244" s="7">
        <v>3614329.43</v>
      </c>
      <c r="G244" s="8">
        <f t="shared" si="9"/>
        <v>6.6300619977717251E-4</v>
      </c>
    </row>
    <row r="245" spans="1:7" ht="45" customHeight="1" x14ac:dyDescent="0.25">
      <c r="A245" s="69" t="s">
        <v>249</v>
      </c>
      <c r="B245" s="87" t="s">
        <v>127</v>
      </c>
      <c r="C245" s="88"/>
      <c r="D245" s="80" t="s">
        <v>93</v>
      </c>
      <c r="E245" s="2">
        <v>3435</v>
      </c>
      <c r="F245" s="7">
        <v>2738853.2</v>
      </c>
      <c r="G245" s="8">
        <f t="shared" si="9"/>
        <v>5.0241038816418798E-4</v>
      </c>
    </row>
    <row r="246" spans="1:7" ht="45" customHeight="1" x14ac:dyDescent="0.25">
      <c r="A246" s="74" t="s">
        <v>249</v>
      </c>
      <c r="B246" s="87" t="s">
        <v>127</v>
      </c>
      <c r="C246" s="88"/>
      <c r="D246" s="80" t="s">
        <v>720</v>
      </c>
      <c r="E246" s="2">
        <v>40494</v>
      </c>
      <c r="F246" s="7">
        <v>37710762.240000002</v>
      </c>
      <c r="G246" s="8">
        <f t="shared" si="9"/>
        <v>6.9175955450864624E-3</v>
      </c>
    </row>
    <row r="247" spans="1:7" ht="45" customHeight="1" x14ac:dyDescent="0.25">
      <c r="A247" s="80" t="s">
        <v>249</v>
      </c>
      <c r="B247" s="87" t="s">
        <v>127</v>
      </c>
      <c r="C247" s="88"/>
      <c r="D247" s="80" t="s">
        <v>73</v>
      </c>
      <c r="E247" s="2">
        <v>21526</v>
      </c>
      <c r="F247" s="7">
        <v>23699208.73</v>
      </c>
      <c r="G247" s="8">
        <f t="shared" si="9"/>
        <v>4.3473409444593127E-3</v>
      </c>
    </row>
    <row r="248" spans="1:7" ht="45" customHeight="1" x14ac:dyDescent="0.25">
      <c r="A248" s="80" t="s">
        <v>249</v>
      </c>
      <c r="B248" s="87" t="s">
        <v>127</v>
      </c>
      <c r="C248" s="88"/>
      <c r="D248" s="80" t="s">
        <v>720</v>
      </c>
      <c r="E248" s="2">
        <v>4440</v>
      </c>
      <c r="F248" s="7">
        <v>4134829.46</v>
      </c>
      <c r="G248" s="8">
        <f t="shared" si="9"/>
        <v>7.5848580493153835E-4</v>
      </c>
    </row>
    <row r="249" spans="1:7" ht="45" customHeight="1" x14ac:dyDescent="0.25">
      <c r="A249" s="25" t="s">
        <v>244</v>
      </c>
      <c r="B249" s="98"/>
      <c r="C249" s="98"/>
      <c r="D249" s="30"/>
      <c r="E249" s="1"/>
      <c r="F249" s="7">
        <f>SUM(F242:F248)</f>
        <v>91887366.420000002</v>
      </c>
      <c r="G249" s="8">
        <f t="shared" si="9"/>
        <v>1.685565602072326E-2</v>
      </c>
    </row>
    <row r="250" spans="1:7" ht="12.75" customHeight="1" x14ac:dyDescent="0.25"/>
    <row r="251" spans="1:7" ht="14.25" customHeight="1" x14ac:dyDescent="0.25">
      <c r="A251" s="3" t="s">
        <v>411</v>
      </c>
    </row>
    <row r="252" spans="1:7" ht="30" x14ac:dyDescent="0.25">
      <c r="A252" s="99" t="s">
        <v>25</v>
      </c>
      <c r="B252" s="100"/>
      <c r="C252" s="100"/>
      <c r="D252" s="100"/>
      <c r="E252" s="101"/>
      <c r="F252" s="25" t="s">
        <v>21</v>
      </c>
      <c r="G252" s="25" t="s">
        <v>2</v>
      </c>
    </row>
    <row r="253" spans="1:7" x14ac:dyDescent="0.25">
      <c r="A253" s="48" t="s">
        <v>721</v>
      </c>
      <c r="B253" s="49"/>
      <c r="C253" s="49"/>
      <c r="D253" s="49"/>
      <c r="E253" s="50"/>
      <c r="F253" s="7">
        <v>29997000</v>
      </c>
      <c r="G253" s="8">
        <f>F253/$F$264</f>
        <v>5.5025966392653483E-3</v>
      </c>
    </row>
    <row r="254" spans="1:7" x14ac:dyDescent="0.25">
      <c r="A254" s="81" t="s">
        <v>722</v>
      </c>
      <c r="B254" s="82"/>
      <c r="C254" s="82"/>
      <c r="D254" s="82"/>
      <c r="E254" s="83"/>
      <c r="F254" s="7">
        <v>67033000</v>
      </c>
      <c r="G254" s="8">
        <f>F254/$F$264</f>
        <v>1.2296414992161686E-2</v>
      </c>
    </row>
    <row r="255" spans="1:7" x14ac:dyDescent="0.25">
      <c r="A255" s="48" t="s">
        <v>728</v>
      </c>
      <c r="B255" s="53"/>
      <c r="C255" s="49"/>
      <c r="D255" s="49"/>
      <c r="E255" s="50"/>
      <c r="F255" s="7">
        <v>75.62</v>
      </c>
      <c r="G255" s="8">
        <f>F255/$F$264</f>
        <v>1.3871599088617051E-8</v>
      </c>
    </row>
    <row r="256" spans="1:7" x14ac:dyDescent="0.25">
      <c r="A256" s="81" t="s">
        <v>724</v>
      </c>
      <c r="B256" s="53"/>
      <c r="C256" s="82"/>
      <c r="D256" s="82"/>
      <c r="E256" s="83"/>
      <c r="F256" s="7">
        <v>54.82</v>
      </c>
      <c r="G256" s="8">
        <f t="shared" ref="G256:G257" si="10">F256/$F$264</f>
        <v>1.0056083867204268E-8</v>
      </c>
    </row>
    <row r="257" spans="1:9" x14ac:dyDescent="0.25">
      <c r="A257" s="81" t="s">
        <v>723</v>
      </c>
      <c r="B257" s="53"/>
      <c r="C257" s="82"/>
      <c r="D257" s="82"/>
      <c r="E257" s="83"/>
      <c r="F257" s="7">
        <v>9924.66</v>
      </c>
      <c r="G257" s="8">
        <f t="shared" si="10"/>
        <v>1.8205620816032016E-6</v>
      </c>
    </row>
    <row r="258" spans="1:9" x14ac:dyDescent="0.25">
      <c r="A258" s="91" t="s">
        <v>602</v>
      </c>
      <c r="B258" s="92"/>
      <c r="C258" s="92"/>
      <c r="D258" s="92"/>
      <c r="E258" s="93"/>
      <c r="F258" s="7">
        <v>411.8</v>
      </c>
      <c r="G258" s="8">
        <f>F258/$F$264</f>
        <v>7.5539863854701156E-8</v>
      </c>
    </row>
    <row r="259" spans="1:9" hidden="1" x14ac:dyDescent="0.25">
      <c r="A259" s="91" t="s">
        <v>665</v>
      </c>
      <c r="B259" s="92"/>
      <c r="C259" s="92"/>
      <c r="D259" s="92"/>
      <c r="E259" s="93"/>
      <c r="F259" s="7"/>
      <c r="G259" s="8">
        <f>F259/$F$264</f>
        <v>0</v>
      </c>
    </row>
    <row r="260" spans="1:9" hidden="1" x14ac:dyDescent="0.25">
      <c r="A260" s="91" t="s">
        <v>666</v>
      </c>
      <c r="B260" s="92"/>
      <c r="C260" s="92"/>
      <c r="D260" s="92"/>
      <c r="E260" s="93"/>
      <c r="F260" s="57"/>
      <c r="G260" s="8">
        <f t="shared" ref="G260:G261" si="11">F260/$F$264</f>
        <v>0</v>
      </c>
    </row>
    <row r="261" spans="1:9" ht="15" hidden="1" customHeight="1" x14ac:dyDescent="0.25">
      <c r="A261" s="91" t="s">
        <v>667</v>
      </c>
      <c r="B261" s="92"/>
      <c r="C261" s="92"/>
      <c r="D261" s="92"/>
      <c r="E261" s="93"/>
      <c r="F261" s="57"/>
      <c r="G261" s="8">
        <f t="shared" si="11"/>
        <v>0</v>
      </c>
    </row>
    <row r="262" spans="1:9" ht="15" customHeight="1" x14ac:dyDescent="0.25">
      <c r="A262" s="89" t="s">
        <v>244</v>
      </c>
      <c r="B262" s="94"/>
      <c r="C262" s="94"/>
      <c r="D262" s="94"/>
      <c r="E262" s="90"/>
      <c r="F262" s="7">
        <f>SUM(F253:F261)</f>
        <v>97040466.899999991</v>
      </c>
      <c r="G262" s="8"/>
      <c r="I262" s="43"/>
    </row>
    <row r="263" spans="1:9" ht="15" customHeight="1" x14ac:dyDescent="0.25"/>
    <row r="264" spans="1:9" ht="15" customHeight="1" x14ac:dyDescent="0.25">
      <c r="A264" s="107" t="s">
        <v>26</v>
      </c>
      <c r="B264" s="108"/>
      <c r="C264" s="108"/>
      <c r="D264" s="108"/>
      <c r="E264" s="109"/>
      <c r="F264" s="7">
        <f>F178+F198+F202+F206+F218+F228+F238+F249+F262+F194</f>
        <v>5451426293.1700001</v>
      </c>
      <c r="G264" s="8">
        <f>F264/$F$264</f>
        <v>1</v>
      </c>
      <c r="I264" s="43"/>
    </row>
    <row r="265" spans="1:9" ht="15" customHeight="1" x14ac:dyDescent="0.25"/>
  </sheetData>
  <mergeCells count="54">
    <mergeCell ref="A264:E264"/>
    <mergeCell ref="A1:G1"/>
    <mergeCell ref="B241:C241"/>
    <mergeCell ref="D218:E218"/>
    <mergeCell ref="B231:C231"/>
    <mergeCell ref="D231:E231"/>
    <mergeCell ref="B218:C218"/>
    <mergeCell ref="D210:E210"/>
    <mergeCell ref="D205:E205"/>
    <mergeCell ref="D209:E209"/>
    <mergeCell ref="D211:E211"/>
    <mergeCell ref="D212:E212"/>
    <mergeCell ref="D214:E214"/>
    <mergeCell ref="B245:C245"/>
    <mergeCell ref="D213:E213"/>
    <mergeCell ref="D206:E206"/>
    <mergeCell ref="D215:E215"/>
    <mergeCell ref="B236:C236"/>
    <mergeCell ref="B237:C237"/>
    <mergeCell ref="D236:E236"/>
    <mergeCell ref="D237:E237"/>
    <mergeCell ref="D221:E221"/>
    <mergeCell ref="D222:E222"/>
    <mergeCell ref="D223:E223"/>
    <mergeCell ref="D224:E224"/>
    <mergeCell ref="D225:E225"/>
    <mergeCell ref="D226:E226"/>
    <mergeCell ref="D227:E227"/>
    <mergeCell ref="D216:E216"/>
    <mergeCell ref="D217:E217"/>
    <mergeCell ref="D235:E235"/>
    <mergeCell ref="B234:C234"/>
    <mergeCell ref="A262:E262"/>
    <mergeCell ref="B228:E228"/>
    <mergeCell ref="B249:C249"/>
    <mergeCell ref="A252:E252"/>
    <mergeCell ref="A259:E259"/>
    <mergeCell ref="B243:C243"/>
    <mergeCell ref="B242:C242"/>
    <mergeCell ref="A260:E260"/>
    <mergeCell ref="A261:E261"/>
    <mergeCell ref="B233:C233"/>
    <mergeCell ref="D232:E232"/>
    <mergeCell ref="D233:E233"/>
    <mergeCell ref="B244:C244"/>
    <mergeCell ref="B232:C232"/>
    <mergeCell ref="D234:E234"/>
    <mergeCell ref="B235:C235"/>
    <mergeCell ref="B246:C246"/>
    <mergeCell ref="B238:C238"/>
    <mergeCell ref="D238:E238"/>
    <mergeCell ref="A258:E258"/>
    <mergeCell ref="B247:C247"/>
    <mergeCell ref="B248:C2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4"/>
  <sheetViews>
    <sheetView tabSelected="1" topLeftCell="A145" zoomScale="80" zoomScaleNormal="80" workbookViewId="0">
      <selection activeCell="F163" sqref="F163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4.85546875" style="3" customWidth="1"/>
    <col min="9" max="9" width="14.28515625" style="3" customWidth="1"/>
    <col min="10" max="10" width="12.42578125" style="3" customWidth="1"/>
    <col min="11" max="11" width="12" style="3" customWidth="1"/>
    <col min="12" max="12" width="32.7109375" style="3" customWidth="1"/>
    <col min="13" max="20" width="9.140625" style="3" customWidth="1"/>
    <col min="21" max="21" width="34.5703125" style="3" customWidth="1"/>
    <col min="22" max="24" width="9.140625" style="3" customWidth="1"/>
    <col min="25" max="25" width="18" style="3" customWidth="1"/>
    <col min="26" max="26" width="19.7109375" style="3" customWidth="1"/>
    <col min="27" max="51" width="0" style="3" hidden="1" customWidth="1"/>
    <col min="52" max="52" width="43.42578125" style="3" bestFit="1" customWidth="1"/>
    <col min="53" max="16384" width="9.140625" style="3"/>
  </cols>
  <sheetData>
    <row r="1" spans="1:7" ht="33.75" customHeight="1" x14ac:dyDescent="0.25">
      <c r="A1" s="110" t="s">
        <v>715</v>
      </c>
      <c r="B1" s="111"/>
      <c r="C1" s="111"/>
      <c r="D1" s="111"/>
      <c r="E1" s="111"/>
      <c r="F1" s="111"/>
      <c r="G1" s="111"/>
    </row>
    <row r="2" spans="1:7" ht="18.75" x14ac:dyDescent="0.3">
      <c r="A2" s="4"/>
      <c r="B2" s="4"/>
      <c r="C2" s="4"/>
    </row>
    <row r="3" spans="1:7" x14ac:dyDescent="0.25">
      <c r="A3" s="3" t="s">
        <v>402</v>
      </c>
    </row>
    <row r="4" spans="1:7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401</v>
      </c>
    </row>
    <row r="5" spans="1:7" ht="30" x14ac:dyDescent="0.25">
      <c r="A5" s="5" t="s">
        <v>347</v>
      </c>
      <c r="B5" s="5" t="s">
        <v>155</v>
      </c>
      <c r="C5" s="5" t="s">
        <v>156</v>
      </c>
      <c r="D5" s="5" t="s">
        <v>361</v>
      </c>
      <c r="E5" s="6">
        <v>1002</v>
      </c>
      <c r="F5" s="7">
        <v>1002731.46</v>
      </c>
      <c r="G5" s="8">
        <f t="shared" ref="G5:G36" si="0">F5/$F$214</f>
        <v>5.8992656098853194E-4</v>
      </c>
    </row>
    <row r="6" spans="1:7" x14ac:dyDescent="0.25">
      <c r="A6" s="5" t="s">
        <v>596</v>
      </c>
      <c r="B6" s="5" t="s">
        <v>127</v>
      </c>
      <c r="C6" s="5" t="s">
        <v>128</v>
      </c>
      <c r="D6" s="5" t="s">
        <v>597</v>
      </c>
      <c r="E6" s="6">
        <v>30800</v>
      </c>
      <c r="F6" s="7">
        <v>31671024</v>
      </c>
      <c r="G6" s="8">
        <f t="shared" si="0"/>
        <v>1.8632683840701738E-2</v>
      </c>
    </row>
    <row r="7" spans="1:7" x14ac:dyDescent="0.25">
      <c r="A7" s="77" t="s">
        <v>394</v>
      </c>
      <c r="B7" s="77" t="s">
        <v>238</v>
      </c>
      <c r="C7" s="77" t="s">
        <v>239</v>
      </c>
      <c r="D7" s="77" t="s">
        <v>51</v>
      </c>
      <c r="E7" s="6">
        <v>9840</v>
      </c>
      <c r="F7" s="7">
        <v>9959568.9900000002</v>
      </c>
      <c r="G7" s="8">
        <f t="shared" si="0"/>
        <v>5.8594095404154636E-3</v>
      </c>
    </row>
    <row r="8" spans="1:7" ht="30" x14ac:dyDescent="0.25">
      <c r="A8" s="5" t="s">
        <v>301</v>
      </c>
      <c r="B8" s="5" t="s">
        <v>195</v>
      </c>
      <c r="C8" s="5" t="s">
        <v>196</v>
      </c>
      <c r="D8" s="5" t="s">
        <v>89</v>
      </c>
      <c r="E8" s="6">
        <v>3423</v>
      </c>
      <c r="F8" s="7">
        <v>3520555.5</v>
      </c>
      <c r="G8" s="8">
        <f t="shared" si="0"/>
        <v>2.0712117667917407E-3</v>
      </c>
    </row>
    <row r="9" spans="1:7" ht="30" x14ac:dyDescent="0.25">
      <c r="A9" s="5" t="s">
        <v>626</v>
      </c>
      <c r="B9" s="5" t="s">
        <v>195</v>
      </c>
      <c r="C9" s="5" t="s">
        <v>196</v>
      </c>
      <c r="D9" s="5" t="s">
        <v>627</v>
      </c>
      <c r="E9" s="6">
        <v>1000</v>
      </c>
      <c r="F9" s="7">
        <v>1028300</v>
      </c>
      <c r="G9" s="8">
        <f t="shared" si="0"/>
        <v>6.0496903394704246E-4</v>
      </c>
    </row>
    <row r="10" spans="1:7" ht="30" x14ac:dyDescent="0.25">
      <c r="A10" s="5" t="s">
        <v>519</v>
      </c>
      <c r="B10" s="5" t="s">
        <v>155</v>
      </c>
      <c r="C10" s="5" t="s">
        <v>156</v>
      </c>
      <c r="D10" s="5" t="s">
        <v>516</v>
      </c>
      <c r="E10" s="6">
        <v>1000</v>
      </c>
      <c r="F10" s="7">
        <v>1008370</v>
      </c>
      <c r="G10" s="8">
        <f t="shared" si="0"/>
        <v>5.932438245270633E-4</v>
      </c>
    </row>
    <row r="11" spans="1:7" x14ac:dyDescent="0.25">
      <c r="A11" s="5" t="s">
        <v>555</v>
      </c>
      <c r="B11" s="5" t="s">
        <v>127</v>
      </c>
      <c r="C11" s="5" t="s">
        <v>128</v>
      </c>
      <c r="D11" s="5" t="s">
        <v>553</v>
      </c>
      <c r="E11" s="6">
        <v>8450</v>
      </c>
      <c r="F11" s="7">
        <v>8731469.5</v>
      </c>
      <c r="G11" s="8">
        <f t="shared" si="0"/>
        <v>5.1368945525168391E-3</v>
      </c>
    </row>
    <row r="12" spans="1:7" ht="30" x14ac:dyDescent="0.25">
      <c r="A12" s="5" t="s">
        <v>307</v>
      </c>
      <c r="B12" s="5" t="s">
        <v>195</v>
      </c>
      <c r="C12" s="5" t="s">
        <v>196</v>
      </c>
      <c r="D12" s="5" t="s">
        <v>91</v>
      </c>
      <c r="E12" s="6">
        <v>140</v>
      </c>
      <c r="F12" s="7">
        <v>141625.4</v>
      </c>
      <c r="G12" s="8">
        <f t="shared" si="0"/>
        <v>8.3320997199614369E-5</v>
      </c>
    </row>
    <row r="13" spans="1:7" x14ac:dyDescent="0.25">
      <c r="A13" s="5" t="s">
        <v>346</v>
      </c>
      <c r="B13" s="5" t="s">
        <v>133</v>
      </c>
      <c r="C13" s="5" t="s">
        <v>134</v>
      </c>
      <c r="D13" s="5" t="s">
        <v>360</v>
      </c>
      <c r="E13" s="6">
        <v>5000</v>
      </c>
      <c r="F13" s="7">
        <v>5207601.95</v>
      </c>
      <c r="G13" s="8">
        <f t="shared" si="0"/>
        <v>3.0637342418284885E-3</v>
      </c>
    </row>
    <row r="14" spans="1:7" ht="30" x14ac:dyDescent="0.25">
      <c r="A14" s="5" t="s">
        <v>303</v>
      </c>
      <c r="B14" s="5" t="s">
        <v>195</v>
      </c>
      <c r="C14" s="5" t="s">
        <v>196</v>
      </c>
      <c r="D14" s="5" t="s">
        <v>90</v>
      </c>
      <c r="E14" s="6">
        <v>4000</v>
      </c>
      <c r="F14" s="7">
        <v>4072440</v>
      </c>
      <c r="G14" s="8">
        <f t="shared" si="0"/>
        <v>2.3958962293176051E-3</v>
      </c>
    </row>
    <row r="15" spans="1:7" x14ac:dyDescent="0.25">
      <c r="A15" s="69" t="s">
        <v>36</v>
      </c>
      <c r="B15" s="69" t="s">
        <v>127</v>
      </c>
      <c r="C15" s="69" t="s">
        <v>128</v>
      </c>
      <c r="D15" s="69" t="s">
        <v>102</v>
      </c>
      <c r="E15" s="6">
        <v>14500</v>
      </c>
      <c r="F15" s="7">
        <v>15754975</v>
      </c>
      <c r="G15" s="8">
        <f t="shared" si="0"/>
        <v>9.2689604255662798E-3</v>
      </c>
    </row>
    <row r="16" spans="1:7" ht="30" x14ac:dyDescent="0.25">
      <c r="A16" s="5" t="s">
        <v>287</v>
      </c>
      <c r="B16" s="5" t="s">
        <v>183</v>
      </c>
      <c r="C16" s="5" t="s">
        <v>184</v>
      </c>
      <c r="D16" s="5" t="s">
        <v>63</v>
      </c>
      <c r="E16" s="6">
        <v>5144</v>
      </c>
      <c r="F16" s="7">
        <v>5138393.04</v>
      </c>
      <c r="G16" s="8">
        <f t="shared" si="0"/>
        <v>3.0230172843032253E-3</v>
      </c>
    </row>
    <row r="17" spans="1:7" ht="30" x14ac:dyDescent="0.25">
      <c r="A17" s="5" t="s">
        <v>317</v>
      </c>
      <c r="B17" s="5" t="s">
        <v>205</v>
      </c>
      <c r="C17" s="5" t="s">
        <v>206</v>
      </c>
      <c r="D17" s="5" t="s">
        <v>107</v>
      </c>
      <c r="E17" s="6">
        <v>1660</v>
      </c>
      <c r="F17" s="7">
        <v>1707689.54</v>
      </c>
      <c r="G17" s="8">
        <f t="shared" si="0"/>
        <v>1.0046672092728476E-3</v>
      </c>
    </row>
    <row r="18" spans="1:7" x14ac:dyDescent="0.25">
      <c r="A18" s="79" t="s">
        <v>38</v>
      </c>
      <c r="B18" s="79" t="s">
        <v>127</v>
      </c>
      <c r="C18" s="79" t="s">
        <v>128</v>
      </c>
      <c r="D18" s="79" t="s">
        <v>71</v>
      </c>
      <c r="E18" s="6">
        <v>9000</v>
      </c>
      <c r="F18" s="7">
        <v>13937850</v>
      </c>
      <c r="G18" s="8">
        <f t="shared" si="0"/>
        <v>8.1999101913826557E-3</v>
      </c>
    </row>
    <row r="19" spans="1:7" ht="30" x14ac:dyDescent="0.25">
      <c r="A19" s="5" t="s">
        <v>290</v>
      </c>
      <c r="B19" s="5" t="s">
        <v>183</v>
      </c>
      <c r="C19" s="5" t="s">
        <v>184</v>
      </c>
      <c r="D19" s="5" t="s">
        <v>64</v>
      </c>
      <c r="E19" s="6">
        <v>22100</v>
      </c>
      <c r="F19" s="7">
        <v>22764105</v>
      </c>
      <c r="G19" s="8">
        <f t="shared" si="0"/>
        <v>1.3392568910355965E-2</v>
      </c>
    </row>
    <row r="20" spans="1:7" ht="30" x14ac:dyDescent="0.25">
      <c r="A20" s="5" t="s">
        <v>269</v>
      </c>
      <c r="B20" s="5" t="s">
        <v>155</v>
      </c>
      <c r="C20" s="5" t="s">
        <v>156</v>
      </c>
      <c r="D20" s="5" t="s">
        <v>81</v>
      </c>
      <c r="E20" s="6">
        <v>4700</v>
      </c>
      <c r="F20" s="7">
        <v>4810632.08</v>
      </c>
      <c r="G20" s="8">
        <f t="shared" si="0"/>
        <v>2.8301890908414389E-3</v>
      </c>
    </row>
    <row r="21" spans="1:7" x14ac:dyDescent="0.25">
      <c r="A21" s="5" t="s">
        <v>556</v>
      </c>
      <c r="B21" s="5" t="s">
        <v>214</v>
      </c>
      <c r="C21" s="9" t="s">
        <v>215</v>
      </c>
      <c r="D21" s="5" t="s">
        <v>554</v>
      </c>
      <c r="E21" s="6">
        <v>3000</v>
      </c>
      <c r="F21" s="7">
        <v>3169800</v>
      </c>
      <c r="G21" s="8">
        <f t="shared" si="0"/>
        <v>1.8648554349949772E-3</v>
      </c>
    </row>
    <row r="22" spans="1:7" ht="30" x14ac:dyDescent="0.25">
      <c r="A22" s="5" t="s">
        <v>291</v>
      </c>
      <c r="B22" s="5" t="s">
        <v>183</v>
      </c>
      <c r="C22" s="79" t="s">
        <v>184</v>
      </c>
      <c r="D22" s="5" t="s">
        <v>457</v>
      </c>
      <c r="E22" s="6">
        <v>2440</v>
      </c>
      <c r="F22" s="7">
        <v>2421114.4</v>
      </c>
      <c r="G22" s="8">
        <f t="shared" si="0"/>
        <v>1.4243890300916788E-3</v>
      </c>
    </row>
    <row r="23" spans="1:7" x14ac:dyDescent="0.25">
      <c r="A23" s="5" t="s">
        <v>344</v>
      </c>
      <c r="B23" s="5" t="s">
        <v>376</v>
      </c>
      <c r="C23" s="77" t="s">
        <v>377</v>
      </c>
      <c r="D23" s="5" t="s">
        <v>358</v>
      </c>
      <c r="E23" s="6">
        <v>142</v>
      </c>
      <c r="F23" s="7">
        <v>58235.62</v>
      </c>
      <c r="G23" s="8">
        <f t="shared" si="0"/>
        <v>3.4261156056313396E-5</v>
      </c>
    </row>
    <row r="24" spans="1:7" x14ac:dyDescent="0.25">
      <c r="A24" s="5" t="s">
        <v>342</v>
      </c>
      <c r="B24" s="5" t="s">
        <v>129</v>
      </c>
      <c r="C24" s="74" t="s">
        <v>130</v>
      </c>
      <c r="D24" s="5" t="s">
        <v>356</v>
      </c>
      <c r="E24" s="6">
        <v>2500</v>
      </c>
      <c r="F24" s="7">
        <v>903975</v>
      </c>
      <c r="G24" s="8">
        <f t="shared" si="0"/>
        <v>5.3182620097469381E-4</v>
      </c>
    </row>
    <row r="25" spans="1:7" x14ac:dyDescent="0.25">
      <c r="A25" s="5" t="s">
        <v>345</v>
      </c>
      <c r="B25" s="5" t="s">
        <v>378</v>
      </c>
      <c r="C25" s="65">
        <v>1028900508735</v>
      </c>
      <c r="D25" s="5" t="s">
        <v>359</v>
      </c>
      <c r="E25" s="6">
        <v>14717</v>
      </c>
      <c r="F25" s="7">
        <v>768103.54</v>
      </c>
      <c r="G25" s="8">
        <f t="shared" si="0"/>
        <v>4.5189035939424634E-4</v>
      </c>
    </row>
    <row r="26" spans="1:7" ht="30" x14ac:dyDescent="0.25">
      <c r="A26" s="5" t="s">
        <v>302</v>
      </c>
      <c r="B26" s="5" t="s">
        <v>195</v>
      </c>
      <c r="C26" s="5" t="s">
        <v>196</v>
      </c>
      <c r="D26" s="5" t="s">
        <v>85</v>
      </c>
      <c r="E26" s="6">
        <v>1800</v>
      </c>
      <c r="F26" s="7">
        <v>1819278</v>
      </c>
      <c r="G26" s="8">
        <f t="shared" si="0"/>
        <v>1.0703168862599508E-3</v>
      </c>
    </row>
    <row r="27" spans="1:7" x14ac:dyDescent="0.25">
      <c r="A27" s="69" t="s">
        <v>27</v>
      </c>
      <c r="B27" s="69" t="s">
        <v>127</v>
      </c>
      <c r="C27" s="69" t="s">
        <v>128</v>
      </c>
      <c r="D27" s="69" t="s">
        <v>93</v>
      </c>
      <c r="E27" s="6">
        <v>13000</v>
      </c>
      <c r="F27" s="7">
        <v>11385790</v>
      </c>
      <c r="G27" s="8">
        <f t="shared" si="0"/>
        <v>6.6984832996439718E-3</v>
      </c>
    </row>
    <row r="28" spans="1:7" ht="30" x14ac:dyDescent="0.25">
      <c r="A28" s="5" t="s">
        <v>288</v>
      </c>
      <c r="B28" s="5" t="s">
        <v>183</v>
      </c>
      <c r="C28" s="5" t="s">
        <v>184</v>
      </c>
      <c r="D28" s="5" t="s">
        <v>61</v>
      </c>
      <c r="E28" s="6">
        <v>21849</v>
      </c>
      <c r="F28" s="7">
        <v>21946883.52</v>
      </c>
      <c r="G28" s="8">
        <f t="shared" si="0"/>
        <v>1.2911781504660767E-2</v>
      </c>
    </row>
    <row r="29" spans="1:7" x14ac:dyDescent="0.25">
      <c r="A29" s="5" t="s">
        <v>311</v>
      </c>
      <c r="B29" s="5" t="s">
        <v>201</v>
      </c>
      <c r="C29" s="5" t="s">
        <v>202</v>
      </c>
      <c r="D29" s="5" t="s">
        <v>456</v>
      </c>
      <c r="E29" s="6">
        <v>5591</v>
      </c>
      <c r="F29" s="7">
        <v>5761581.4100000001</v>
      </c>
      <c r="G29" s="8">
        <f t="shared" si="0"/>
        <v>3.3896512103617025E-3</v>
      </c>
    </row>
    <row r="30" spans="1:7" x14ac:dyDescent="0.25">
      <c r="A30" s="5" t="s">
        <v>669</v>
      </c>
      <c r="B30" s="5" t="s">
        <v>127</v>
      </c>
      <c r="C30" s="5" t="s">
        <v>128</v>
      </c>
      <c r="D30" s="5" t="s">
        <v>668</v>
      </c>
      <c r="E30" s="6">
        <v>1500</v>
      </c>
      <c r="F30" s="7">
        <v>1521330</v>
      </c>
      <c r="G30" s="8">
        <f t="shared" si="0"/>
        <v>8.9502824118900526E-4</v>
      </c>
    </row>
    <row r="31" spans="1:7" ht="30" x14ac:dyDescent="0.25">
      <c r="A31" s="74" t="s">
        <v>304</v>
      </c>
      <c r="B31" s="74" t="s">
        <v>195</v>
      </c>
      <c r="C31" s="74" t="s">
        <v>196</v>
      </c>
      <c r="D31" s="74" t="s">
        <v>86</v>
      </c>
      <c r="E31" s="6">
        <v>7098</v>
      </c>
      <c r="F31" s="7">
        <v>7265157.9000000004</v>
      </c>
      <c r="G31" s="8">
        <f t="shared" si="0"/>
        <v>4.2742347138342157E-3</v>
      </c>
    </row>
    <row r="32" spans="1:7" x14ac:dyDescent="0.25">
      <c r="A32" s="5" t="s">
        <v>343</v>
      </c>
      <c r="B32" s="5" t="s">
        <v>374</v>
      </c>
      <c r="C32" s="5" t="s">
        <v>375</v>
      </c>
      <c r="D32" s="5" t="s">
        <v>357</v>
      </c>
      <c r="E32" s="6">
        <v>138</v>
      </c>
      <c r="F32" s="7">
        <v>63689.07</v>
      </c>
      <c r="G32" s="8">
        <f t="shared" si="0"/>
        <v>3.7469527522012607E-5</v>
      </c>
    </row>
    <row r="33" spans="1:7" ht="30" x14ac:dyDescent="0.25">
      <c r="A33" s="5" t="s">
        <v>266</v>
      </c>
      <c r="B33" s="5" t="s">
        <v>155</v>
      </c>
      <c r="C33" s="5" t="s">
        <v>156</v>
      </c>
      <c r="D33" s="5" t="s">
        <v>77</v>
      </c>
      <c r="E33" s="6">
        <v>4737</v>
      </c>
      <c r="F33" s="7">
        <v>4939743.5999999996</v>
      </c>
      <c r="G33" s="8">
        <f t="shared" si="0"/>
        <v>2.9061479272956192E-3</v>
      </c>
    </row>
    <row r="34" spans="1:7" x14ac:dyDescent="0.25">
      <c r="A34" s="5" t="s">
        <v>693</v>
      </c>
      <c r="B34" s="5" t="s">
        <v>682</v>
      </c>
      <c r="C34" s="9" t="s">
        <v>681</v>
      </c>
      <c r="D34" s="5" t="s">
        <v>692</v>
      </c>
      <c r="E34" s="6">
        <v>8500</v>
      </c>
      <c r="F34" s="7">
        <v>8494135</v>
      </c>
      <c r="G34" s="8">
        <f t="shared" si="0"/>
        <v>4.997266016887836E-3</v>
      </c>
    </row>
    <row r="35" spans="1:7" x14ac:dyDescent="0.25">
      <c r="A35" s="5" t="s">
        <v>490</v>
      </c>
      <c r="B35" s="5" t="s">
        <v>214</v>
      </c>
      <c r="C35" s="5" t="s">
        <v>215</v>
      </c>
      <c r="D35" s="5" t="s">
        <v>487</v>
      </c>
      <c r="E35" s="6">
        <v>4000</v>
      </c>
      <c r="F35" s="7">
        <v>3995240</v>
      </c>
      <c r="G35" s="8">
        <f t="shared" si="0"/>
        <v>2.3504779570033859E-3</v>
      </c>
    </row>
    <row r="36" spans="1:7" ht="16.5" customHeight="1" x14ac:dyDescent="0.25">
      <c r="A36" s="5" t="s">
        <v>651</v>
      </c>
      <c r="B36" s="5" t="s">
        <v>133</v>
      </c>
      <c r="C36" s="5" t="s">
        <v>134</v>
      </c>
      <c r="D36" s="5" t="s">
        <v>650</v>
      </c>
      <c r="E36" s="6">
        <v>10600</v>
      </c>
      <c r="F36" s="7">
        <v>10779375.109999999</v>
      </c>
      <c r="G36" s="8">
        <f t="shared" si="0"/>
        <v>6.3417175404546283E-3</v>
      </c>
    </row>
    <row r="37" spans="1:7" ht="30" x14ac:dyDescent="0.25">
      <c r="A37" s="5" t="s">
        <v>305</v>
      </c>
      <c r="B37" s="5" t="s">
        <v>195</v>
      </c>
      <c r="C37" s="69" t="s">
        <v>196</v>
      </c>
      <c r="D37" s="5" t="s">
        <v>87</v>
      </c>
      <c r="E37" s="6">
        <v>5410</v>
      </c>
      <c r="F37" s="7">
        <v>5601784.5</v>
      </c>
      <c r="G37" s="8">
        <f t="shared" ref="G37:G68" si="1">F37/$F$214</f>
        <v>3.2956395578571584E-3</v>
      </c>
    </row>
    <row r="38" spans="1:7" x14ac:dyDescent="0.25">
      <c r="A38" s="5" t="s">
        <v>593</v>
      </c>
      <c r="B38" s="5" t="s">
        <v>127</v>
      </c>
      <c r="C38" s="5" t="s">
        <v>128</v>
      </c>
      <c r="D38" s="5" t="s">
        <v>583</v>
      </c>
      <c r="E38" s="6">
        <v>46200</v>
      </c>
      <c r="F38" s="7">
        <v>47135550</v>
      </c>
      <c r="G38" s="8">
        <f t="shared" si="1"/>
        <v>2.77307674297992E-2</v>
      </c>
    </row>
    <row r="39" spans="1:7" x14ac:dyDescent="0.25">
      <c r="A39" s="5" t="s">
        <v>348</v>
      </c>
      <c r="B39" s="5" t="s">
        <v>161</v>
      </c>
      <c r="C39" s="5" t="s">
        <v>162</v>
      </c>
      <c r="D39" s="5" t="s">
        <v>362</v>
      </c>
      <c r="E39" s="6">
        <v>20000</v>
      </c>
      <c r="F39" s="7">
        <v>20018800</v>
      </c>
      <c r="G39" s="8">
        <f t="shared" si="1"/>
        <v>1.1777452199532289E-2</v>
      </c>
    </row>
    <row r="40" spans="1:7" x14ac:dyDescent="0.25">
      <c r="A40" s="46" t="s">
        <v>350</v>
      </c>
      <c r="B40" s="46" t="s">
        <v>161</v>
      </c>
      <c r="C40" s="46" t="s">
        <v>162</v>
      </c>
      <c r="D40" s="46" t="s">
        <v>364</v>
      </c>
      <c r="E40" s="6">
        <v>5500</v>
      </c>
      <c r="F40" s="7">
        <v>5519470</v>
      </c>
      <c r="G40" s="8">
        <f t="shared" si="1"/>
        <v>3.2472123250021222E-3</v>
      </c>
    </row>
    <row r="41" spans="1:7" ht="30" x14ac:dyDescent="0.25">
      <c r="A41" s="5" t="s">
        <v>306</v>
      </c>
      <c r="B41" s="5" t="s">
        <v>195</v>
      </c>
      <c r="C41" s="5" t="s">
        <v>196</v>
      </c>
      <c r="D41" s="5" t="s">
        <v>88</v>
      </c>
      <c r="E41" s="6">
        <v>12170</v>
      </c>
      <c r="F41" s="7">
        <v>12413400</v>
      </c>
      <c r="G41" s="8">
        <f t="shared" si="1"/>
        <v>7.3030463930742161E-3</v>
      </c>
    </row>
    <row r="42" spans="1:7" x14ac:dyDescent="0.25">
      <c r="A42" s="5" t="s">
        <v>295</v>
      </c>
      <c r="B42" s="5" t="s">
        <v>185</v>
      </c>
      <c r="C42" s="5" t="s">
        <v>186</v>
      </c>
      <c r="D42" s="5" t="s">
        <v>58</v>
      </c>
      <c r="E42" s="6">
        <v>30048</v>
      </c>
      <c r="F42" s="7">
        <v>30615907.199999999</v>
      </c>
      <c r="G42" s="8">
        <f t="shared" si="1"/>
        <v>1.8011937957985315E-2</v>
      </c>
    </row>
    <row r="43" spans="1:7" x14ac:dyDescent="0.25">
      <c r="A43" s="5" t="s">
        <v>314</v>
      </c>
      <c r="B43" s="5" t="s">
        <v>201</v>
      </c>
      <c r="C43" s="5" t="s">
        <v>202</v>
      </c>
      <c r="D43" s="5" t="s">
        <v>104</v>
      </c>
      <c r="E43" s="6">
        <v>23998</v>
      </c>
      <c r="F43" s="7">
        <v>24317413.379999999</v>
      </c>
      <c r="G43" s="8">
        <f t="shared" si="1"/>
        <v>1.430641065894144E-2</v>
      </c>
    </row>
    <row r="44" spans="1:7" x14ac:dyDescent="0.25">
      <c r="A44" s="5" t="s">
        <v>39</v>
      </c>
      <c r="B44" s="5" t="s">
        <v>127</v>
      </c>
      <c r="C44" s="5" t="s">
        <v>128</v>
      </c>
      <c r="D44" s="5" t="s">
        <v>72</v>
      </c>
      <c r="E44" s="6">
        <v>50324</v>
      </c>
      <c r="F44" s="7">
        <v>67633274.75</v>
      </c>
      <c r="G44" s="8">
        <f t="shared" si="1"/>
        <v>3.9789980441682776E-2</v>
      </c>
    </row>
    <row r="45" spans="1:7" x14ac:dyDescent="0.25">
      <c r="A45" s="5" t="s">
        <v>491</v>
      </c>
      <c r="B45" s="5" t="s">
        <v>228</v>
      </c>
      <c r="C45" s="5" t="s">
        <v>229</v>
      </c>
      <c r="D45" s="5" t="s">
        <v>488</v>
      </c>
      <c r="E45" s="6">
        <v>3000</v>
      </c>
      <c r="F45" s="7">
        <v>3039600</v>
      </c>
      <c r="G45" s="8">
        <f t="shared" si="1"/>
        <v>1.7882562244339495E-3</v>
      </c>
    </row>
    <row r="46" spans="1:7" ht="30" x14ac:dyDescent="0.25">
      <c r="A46" s="57" t="s">
        <v>268</v>
      </c>
      <c r="B46" s="57" t="s">
        <v>155</v>
      </c>
      <c r="C46" s="57" t="s">
        <v>156</v>
      </c>
      <c r="D46" s="57" t="s">
        <v>78</v>
      </c>
      <c r="E46" s="6">
        <v>630</v>
      </c>
      <c r="F46" s="7">
        <v>642253.5</v>
      </c>
      <c r="G46" s="8">
        <f t="shared" si="1"/>
        <v>3.7785031551503142E-4</v>
      </c>
    </row>
    <row r="47" spans="1:7" ht="30" x14ac:dyDescent="0.25">
      <c r="A47" s="77" t="s">
        <v>270</v>
      </c>
      <c r="B47" s="77" t="s">
        <v>155</v>
      </c>
      <c r="C47" s="77" t="s">
        <v>156</v>
      </c>
      <c r="D47" s="77" t="s">
        <v>79</v>
      </c>
      <c r="E47" s="6">
        <v>2000</v>
      </c>
      <c r="F47" s="7">
        <v>1992207.78</v>
      </c>
      <c r="G47" s="8">
        <f t="shared" si="1"/>
        <v>1.1720548634526714E-3</v>
      </c>
    </row>
    <row r="48" spans="1:7" ht="30" x14ac:dyDescent="0.25">
      <c r="A48" s="5" t="s">
        <v>322</v>
      </c>
      <c r="B48" s="5" t="s">
        <v>218</v>
      </c>
      <c r="C48" s="5" t="s">
        <v>219</v>
      </c>
      <c r="D48" s="5" t="s">
        <v>115</v>
      </c>
      <c r="E48" s="6">
        <v>5735</v>
      </c>
      <c r="F48" s="7">
        <v>5782944.5999999996</v>
      </c>
      <c r="G48" s="8">
        <f t="shared" si="1"/>
        <v>3.4022195935342462E-3</v>
      </c>
    </row>
    <row r="49" spans="1:7" x14ac:dyDescent="0.25">
      <c r="A49" s="38" t="s">
        <v>29</v>
      </c>
      <c r="B49" s="38" t="s">
        <v>127</v>
      </c>
      <c r="C49" s="38" t="s">
        <v>128</v>
      </c>
      <c r="D49" s="38" t="s">
        <v>95</v>
      </c>
      <c r="E49" s="6">
        <v>40961</v>
      </c>
      <c r="F49" s="7">
        <v>41369790.780000001</v>
      </c>
      <c r="G49" s="8">
        <f t="shared" si="1"/>
        <v>2.4338658331973028E-2</v>
      </c>
    </row>
    <row r="50" spans="1:7" x14ac:dyDescent="0.25">
      <c r="A50" s="52" t="s">
        <v>30</v>
      </c>
      <c r="B50" s="52" t="s">
        <v>127</v>
      </c>
      <c r="C50" s="52" t="s">
        <v>128</v>
      </c>
      <c r="D50" s="52" t="s">
        <v>96</v>
      </c>
      <c r="E50" s="6">
        <v>87150</v>
      </c>
      <c r="F50" s="7">
        <v>87249351</v>
      </c>
      <c r="G50" s="8">
        <f t="shared" si="1"/>
        <v>5.1330502369908021E-2</v>
      </c>
    </row>
    <row r="51" spans="1:7" x14ac:dyDescent="0.25">
      <c r="A51" s="68" t="s">
        <v>31</v>
      </c>
      <c r="B51" s="68" t="s">
        <v>127</v>
      </c>
      <c r="C51" s="68" t="s">
        <v>128</v>
      </c>
      <c r="D51" s="68" t="s">
        <v>97</v>
      </c>
      <c r="E51" s="6">
        <v>10000</v>
      </c>
      <c r="F51" s="7">
        <v>9158800</v>
      </c>
      <c r="G51" s="8">
        <f t="shared" si="1"/>
        <v>5.3883014568843453E-3</v>
      </c>
    </row>
    <row r="52" spans="1:7" x14ac:dyDescent="0.25">
      <c r="A52" s="68" t="s">
        <v>320</v>
      </c>
      <c r="B52" s="68" t="s">
        <v>209</v>
      </c>
      <c r="C52" s="68" t="s">
        <v>210</v>
      </c>
      <c r="D52" s="68" t="s">
        <v>110</v>
      </c>
      <c r="E52" s="6">
        <v>4545</v>
      </c>
      <c r="F52" s="7">
        <v>4610311.6500000004</v>
      </c>
      <c r="G52" s="8">
        <f t="shared" si="1"/>
        <v>2.7123366576828701E-3</v>
      </c>
    </row>
    <row r="53" spans="1:7" x14ac:dyDescent="0.25">
      <c r="A53" s="5" t="s">
        <v>32</v>
      </c>
      <c r="B53" s="5" t="s">
        <v>127</v>
      </c>
      <c r="C53" s="5" t="s">
        <v>128</v>
      </c>
      <c r="D53" s="68" t="s">
        <v>98</v>
      </c>
      <c r="E53" s="6">
        <v>55126</v>
      </c>
      <c r="F53" s="7">
        <v>54577496.299999997</v>
      </c>
      <c r="G53" s="8">
        <f t="shared" si="1"/>
        <v>3.210901022256081E-2</v>
      </c>
    </row>
    <row r="54" spans="1:7" x14ac:dyDescent="0.25">
      <c r="A54" s="52" t="s">
        <v>297</v>
      </c>
      <c r="B54" s="52" t="s">
        <v>189</v>
      </c>
      <c r="C54" s="52" t="s">
        <v>190</v>
      </c>
      <c r="D54" s="77" t="s">
        <v>69</v>
      </c>
      <c r="E54" s="6">
        <v>2000</v>
      </c>
      <c r="F54" s="7">
        <v>2000100</v>
      </c>
      <c r="G54" s="8">
        <f t="shared" si="1"/>
        <v>1.1766980110838078E-3</v>
      </c>
    </row>
    <row r="55" spans="1:7" ht="30" x14ac:dyDescent="0.25">
      <c r="A55" s="5" t="s">
        <v>326</v>
      </c>
      <c r="B55" s="5" t="s">
        <v>444</v>
      </c>
      <c r="C55" s="5" t="s">
        <v>225</v>
      </c>
      <c r="D55" s="76" t="s">
        <v>45</v>
      </c>
      <c r="E55" s="6">
        <v>20548</v>
      </c>
      <c r="F55" s="7">
        <v>20602657.68</v>
      </c>
      <c r="G55" s="8">
        <f t="shared" si="1"/>
        <v>1.2120947110192759E-2</v>
      </c>
    </row>
    <row r="56" spans="1:7" x14ac:dyDescent="0.25">
      <c r="A56" s="5" t="s">
        <v>329</v>
      </c>
      <c r="B56" s="5" t="s">
        <v>226</v>
      </c>
      <c r="C56" s="5" t="s">
        <v>227</v>
      </c>
      <c r="D56" s="74" t="s">
        <v>84</v>
      </c>
      <c r="E56" s="6">
        <v>15000</v>
      </c>
      <c r="F56" s="7">
        <v>15416250</v>
      </c>
      <c r="G56" s="8">
        <f t="shared" si="1"/>
        <v>9.0696818725917467E-3</v>
      </c>
    </row>
    <row r="57" spans="1:7" x14ac:dyDescent="0.25">
      <c r="A57" s="5" t="s">
        <v>352</v>
      </c>
      <c r="B57" s="5" t="s">
        <v>177</v>
      </c>
      <c r="C57" s="5" t="s">
        <v>178</v>
      </c>
      <c r="D57" s="5" t="s">
        <v>366</v>
      </c>
      <c r="E57" s="6">
        <v>39</v>
      </c>
      <c r="F57" s="7">
        <v>39962.82</v>
      </c>
      <c r="G57" s="8">
        <f t="shared" si="1"/>
        <v>2.3510909860157099E-5</v>
      </c>
    </row>
    <row r="58" spans="1:7" ht="30" x14ac:dyDescent="0.25">
      <c r="A58" s="5" t="s">
        <v>293</v>
      </c>
      <c r="B58" s="5" t="s">
        <v>183</v>
      </c>
      <c r="C58" s="5" t="s">
        <v>184</v>
      </c>
      <c r="D58" s="5" t="s">
        <v>466</v>
      </c>
      <c r="E58" s="6">
        <v>3000</v>
      </c>
      <c r="F58" s="7">
        <v>1706700</v>
      </c>
      <c r="G58" s="8">
        <f t="shared" si="1"/>
        <v>1.0040850435061922E-3</v>
      </c>
    </row>
    <row r="59" spans="1:7" x14ac:dyDescent="0.25">
      <c r="A59" s="5" t="s">
        <v>572</v>
      </c>
      <c r="B59" s="5" t="s">
        <v>189</v>
      </c>
      <c r="C59" s="5" t="s">
        <v>190</v>
      </c>
      <c r="D59" s="5" t="s">
        <v>571</v>
      </c>
      <c r="E59" s="6">
        <v>2500</v>
      </c>
      <c r="F59" s="7">
        <v>2486100</v>
      </c>
      <c r="G59" s="8">
        <f t="shared" si="1"/>
        <v>1.4626213316111468E-3</v>
      </c>
    </row>
    <row r="60" spans="1:7" x14ac:dyDescent="0.25">
      <c r="A60" s="5" t="s">
        <v>294</v>
      </c>
      <c r="B60" s="5" t="s">
        <v>185</v>
      </c>
      <c r="C60" s="38" t="s">
        <v>186</v>
      </c>
      <c r="D60" s="5" t="s">
        <v>59</v>
      </c>
      <c r="E60" s="6">
        <v>2813</v>
      </c>
      <c r="F60" s="7">
        <v>2795446.88</v>
      </c>
      <c r="G60" s="8">
        <f t="shared" si="1"/>
        <v>1.6446161610851637E-3</v>
      </c>
    </row>
    <row r="61" spans="1:7" ht="30" x14ac:dyDescent="0.25">
      <c r="A61" s="5" t="s">
        <v>259</v>
      </c>
      <c r="B61" s="5" t="s">
        <v>143</v>
      </c>
      <c r="C61" s="5" t="s">
        <v>144</v>
      </c>
      <c r="D61" s="5" t="s">
        <v>92</v>
      </c>
      <c r="E61" s="6">
        <v>5000</v>
      </c>
      <c r="F61" s="7">
        <v>5032650</v>
      </c>
      <c r="G61" s="8">
        <f t="shared" si="1"/>
        <v>2.9608065824113421E-3</v>
      </c>
    </row>
    <row r="62" spans="1:7" x14ac:dyDescent="0.25">
      <c r="A62" s="5" t="s">
        <v>523</v>
      </c>
      <c r="B62" s="5" t="s">
        <v>147</v>
      </c>
      <c r="C62" s="5" t="s">
        <v>148</v>
      </c>
      <c r="D62" s="5" t="s">
        <v>522</v>
      </c>
      <c r="E62" s="6">
        <v>1499</v>
      </c>
      <c r="F62" s="7">
        <v>1435374.42</v>
      </c>
      <c r="G62" s="8">
        <f t="shared" si="1"/>
        <v>8.4445888964280492E-4</v>
      </c>
    </row>
    <row r="63" spans="1:7" x14ac:dyDescent="0.25">
      <c r="A63" s="5" t="s">
        <v>625</v>
      </c>
      <c r="B63" s="5" t="s">
        <v>238</v>
      </c>
      <c r="C63" s="5" t="s">
        <v>239</v>
      </c>
      <c r="D63" s="5" t="s">
        <v>54</v>
      </c>
      <c r="E63" s="6">
        <v>136</v>
      </c>
      <c r="F63" s="7">
        <v>127315.04</v>
      </c>
      <c r="G63" s="8">
        <f t="shared" si="1"/>
        <v>7.4901932077923815E-5</v>
      </c>
    </row>
    <row r="64" spans="1:7" x14ac:dyDescent="0.25">
      <c r="A64" s="5" t="s">
        <v>34</v>
      </c>
      <c r="B64" s="5" t="s">
        <v>127</v>
      </c>
      <c r="C64" s="5" t="s">
        <v>128</v>
      </c>
      <c r="D64" s="5" t="s">
        <v>100</v>
      </c>
      <c r="E64" s="6">
        <v>22100</v>
      </c>
      <c r="F64" s="7">
        <v>20097740</v>
      </c>
      <c r="G64" s="8">
        <f t="shared" si="1"/>
        <v>1.1823894147932347E-2</v>
      </c>
    </row>
    <row r="65" spans="1:7" x14ac:dyDescent="0.25">
      <c r="A65" s="5" t="s">
        <v>263</v>
      </c>
      <c r="B65" s="5" t="s">
        <v>151</v>
      </c>
      <c r="C65" s="5" t="s">
        <v>152</v>
      </c>
      <c r="D65" s="5" t="s">
        <v>116</v>
      </c>
      <c r="E65" s="6">
        <v>2350</v>
      </c>
      <c r="F65" s="7">
        <v>2360246</v>
      </c>
      <c r="G65" s="8">
        <f t="shared" si="1"/>
        <v>1.3885789579863572E-3</v>
      </c>
    </row>
    <row r="66" spans="1:7" x14ac:dyDescent="0.25">
      <c r="A66" s="5" t="s">
        <v>353</v>
      </c>
      <c r="B66" s="5" t="s">
        <v>379</v>
      </c>
      <c r="C66" s="5" t="s">
        <v>380</v>
      </c>
      <c r="D66" s="5" t="s">
        <v>367</v>
      </c>
      <c r="E66" s="6">
        <v>2314</v>
      </c>
      <c r="F66" s="7">
        <v>1751385.61</v>
      </c>
      <c r="G66" s="8">
        <f t="shared" si="1"/>
        <v>1.0303744632407389E-3</v>
      </c>
    </row>
    <row r="67" spans="1:7" x14ac:dyDescent="0.25">
      <c r="A67" s="5" t="s">
        <v>520</v>
      </c>
      <c r="B67" s="5" t="s">
        <v>127</v>
      </c>
      <c r="C67" s="5" t="s">
        <v>128</v>
      </c>
      <c r="D67" s="5" t="s">
        <v>517</v>
      </c>
      <c r="E67" s="6">
        <v>23150</v>
      </c>
      <c r="F67" s="7">
        <v>23194911</v>
      </c>
      <c r="G67" s="8">
        <f t="shared" si="1"/>
        <v>1.3646020519456995E-2</v>
      </c>
    </row>
    <row r="68" spans="1:7" x14ac:dyDescent="0.25">
      <c r="A68" s="5" t="s">
        <v>282</v>
      </c>
      <c r="B68" s="5" t="s">
        <v>177</v>
      </c>
      <c r="C68" s="5" t="s">
        <v>178</v>
      </c>
      <c r="D68" s="5" t="s">
        <v>112</v>
      </c>
      <c r="E68" s="6">
        <v>5000</v>
      </c>
      <c r="F68" s="7">
        <v>4800650</v>
      </c>
      <c r="G68" s="8">
        <f t="shared" si="1"/>
        <v>2.8243164376328595E-3</v>
      </c>
    </row>
    <row r="69" spans="1:7" ht="30" x14ac:dyDescent="0.25">
      <c r="A69" s="5" t="s">
        <v>492</v>
      </c>
      <c r="B69" s="5" t="s">
        <v>149</v>
      </c>
      <c r="C69" s="5" t="s">
        <v>150</v>
      </c>
      <c r="D69" s="75" t="s">
        <v>489</v>
      </c>
      <c r="E69" s="6">
        <v>4600</v>
      </c>
      <c r="F69" s="7">
        <v>4417012</v>
      </c>
      <c r="G69" s="8">
        <f t="shared" ref="G69:G100" si="2">F69/$F$214</f>
        <v>2.5986146869323096E-3</v>
      </c>
    </row>
    <row r="70" spans="1:7" x14ac:dyDescent="0.25">
      <c r="A70" s="5" t="s">
        <v>685</v>
      </c>
      <c r="B70" s="5" t="s">
        <v>127</v>
      </c>
      <c r="C70" s="5" t="s">
        <v>128</v>
      </c>
      <c r="D70" s="74" t="s">
        <v>671</v>
      </c>
      <c r="E70" s="6">
        <v>78800</v>
      </c>
      <c r="F70" s="7">
        <v>79299592</v>
      </c>
      <c r="G70" s="8">
        <f t="shared" si="2"/>
        <v>4.6653503417907825E-2</v>
      </c>
    </row>
    <row r="71" spans="1:7" x14ac:dyDescent="0.25">
      <c r="A71" s="5" t="s">
        <v>313</v>
      </c>
      <c r="B71" s="5" t="s">
        <v>201</v>
      </c>
      <c r="C71" s="5" t="s">
        <v>202</v>
      </c>
      <c r="D71" s="77" t="s">
        <v>105</v>
      </c>
      <c r="E71" s="6">
        <v>950</v>
      </c>
      <c r="F71" s="7">
        <v>903953.5</v>
      </c>
      <c r="G71" s="8">
        <f t="shared" si="2"/>
        <v>5.318135521035183E-4</v>
      </c>
    </row>
    <row r="72" spans="1:7" ht="30" x14ac:dyDescent="0.25">
      <c r="A72" s="5" t="s">
        <v>710</v>
      </c>
      <c r="B72" s="5" t="s">
        <v>585</v>
      </c>
      <c r="C72" s="11">
        <v>1057746555811</v>
      </c>
      <c r="D72" s="74" t="s">
        <v>584</v>
      </c>
      <c r="E72" s="6">
        <v>4000</v>
      </c>
      <c r="F72" s="7">
        <v>4105445</v>
      </c>
      <c r="G72" s="8">
        <f t="shared" si="2"/>
        <v>2.4153137173711131E-3</v>
      </c>
    </row>
    <row r="73" spans="1:7" ht="30" x14ac:dyDescent="0.25">
      <c r="A73" s="79" t="s">
        <v>252</v>
      </c>
      <c r="B73" s="79" t="s">
        <v>135</v>
      </c>
      <c r="C73" s="79" t="s">
        <v>136</v>
      </c>
      <c r="D73" s="79" t="s">
        <v>465</v>
      </c>
      <c r="E73" s="6">
        <v>3200</v>
      </c>
      <c r="F73" s="7">
        <v>3211712</v>
      </c>
      <c r="G73" s="8">
        <f t="shared" si="2"/>
        <v>1.8895130856327177E-3</v>
      </c>
    </row>
    <row r="74" spans="1:7" ht="30" x14ac:dyDescent="0.25">
      <c r="A74" s="5" t="s">
        <v>271</v>
      </c>
      <c r="B74" s="5" t="s">
        <v>155</v>
      </c>
      <c r="C74" s="77" t="s">
        <v>156</v>
      </c>
      <c r="D74" s="69" t="s">
        <v>80</v>
      </c>
      <c r="E74" s="6">
        <v>13000</v>
      </c>
      <c r="F74" s="7">
        <v>12449320</v>
      </c>
      <c r="G74" s="8">
        <f t="shared" si="2"/>
        <v>7.3241788327312986E-3</v>
      </c>
    </row>
    <row r="75" spans="1:7" x14ac:dyDescent="0.25">
      <c r="A75" s="74" t="s">
        <v>354</v>
      </c>
      <c r="B75" s="74" t="s">
        <v>381</v>
      </c>
      <c r="C75" s="9" t="s">
        <v>382</v>
      </c>
      <c r="D75" s="74" t="s">
        <v>368</v>
      </c>
      <c r="E75" s="6">
        <v>11990</v>
      </c>
      <c r="F75" s="7">
        <v>11446014.539999999</v>
      </c>
      <c r="G75" s="8">
        <f t="shared" si="2"/>
        <v>6.7339145762983568E-3</v>
      </c>
    </row>
    <row r="76" spans="1:7" x14ac:dyDescent="0.25">
      <c r="A76" s="5" t="s">
        <v>298</v>
      </c>
      <c r="B76" s="5" t="s">
        <v>191</v>
      </c>
      <c r="C76" s="79" t="s">
        <v>192</v>
      </c>
      <c r="D76" s="5" t="s">
        <v>67</v>
      </c>
      <c r="E76" s="6">
        <v>3405</v>
      </c>
      <c r="F76" s="7">
        <v>3426315.3</v>
      </c>
      <c r="G76" s="8">
        <f t="shared" si="2"/>
        <v>2.0157684110074597E-3</v>
      </c>
    </row>
    <row r="77" spans="1:7" x14ac:dyDescent="0.25">
      <c r="A77" s="5" t="s">
        <v>437</v>
      </c>
      <c r="B77" s="5" t="s">
        <v>127</v>
      </c>
      <c r="C77" s="69" t="s">
        <v>128</v>
      </c>
      <c r="D77" s="68" t="s">
        <v>436</v>
      </c>
      <c r="E77" s="6">
        <v>23044</v>
      </c>
      <c r="F77" s="7">
        <v>21275833.879999999</v>
      </c>
      <c r="G77" s="8">
        <f t="shared" si="2"/>
        <v>1.2516989855879953E-2</v>
      </c>
    </row>
    <row r="78" spans="1:7" x14ac:dyDescent="0.25">
      <c r="A78" s="5" t="s">
        <v>349</v>
      </c>
      <c r="B78" s="5" t="s">
        <v>161</v>
      </c>
      <c r="C78" s="5" t="s">
        <v>162</v>
      </c>
      <c r="D78" s="65" t="s">
        <v>363</v>
      </c>
      <c r="E78" s="6">
        <v>3000</v>
      </c>
      <c r="F78" s="7">
        <v>2830320</v>
      </c>
      <c r="G78" s="8">
        <f t="shared" si="2"/>
        <v>1.6651327007303251E-3</v>
      </c>
    </row>
    <row r="79" spans="1:7" x14ac:dyDescent="0.25">
      <c r="A79" s="5" t="s">
        <v>275</v>
      </c>
      <c r="B79" s="5" t="s">
        <v>161</v>
      </c>
      <c r="C79" s="68" t="s">
        <v>162</v>
      </c>
      <c r="D79" s="5" t="s">
        <v>56</v>
      </c>
      <c r="E79" s="6">
        <v>1000</v>
      </c>
      <c r="F79" s="7">
        <v>901580</v>
      </c>
      <c r="G79" s="8">
        <f t="shared" si="2"/>
        <v>5.304171755576918E-4</v>
      </c>
    </row>
    <row r="80" spans="1:7" x14ac:dyDescent="0.25">
      <c r="A80" s="5" t="s">
        <v>257</v>
      </c>
      <c r="B80" s="5" t="s">
        <v>141</v>
      </c>
      <c r="C80" s="65" t="s">
        <v>142</v>
      </c>
      <c r="D80" s="5" t="s">
        <v>83</v>
      </c>
      <c r="E80" s="6">
        <v>23500</v>
      </c>
      <c r="F80" s="7">
        <v>21915630</v>
      </c>
      <c r="G80" s="8">
        <f t="shared" si="2"/>
        <v>1.2893394446601985E-2</v>
      </c>
    </row>
    <row r="81" spans="1:7" x14ac:dyDescent="0.25">
      <c r="A81" s="5" t="s">
        <v>351</v>
      </c>
      <c r="B81" s="5" t="s">
        <v>175</v>
      </c>
      <c r="C81" s="5">
        <v>1037709061015</v>
      </c>
      <c r="D81" s="5" t="s">
        <v>365</v>
      </c>
      <c r="E81" s="6">
        <v>20109</v>
      </c>
      <c r="F81" s="7">
        <v>20734188.809999999</v>
      </c>
      <c r="G81" s="8">
        <f t="shared" si="2"/>
        <v>1.219832945060904E-2</v>
      </c>
    </row>
    <row r="82" spans="1:7" ht="30" x14ac:dyDescent="0.25">
      <c r="A82" s="5" t="s">
        <v>299</v>
      </c>
      <c r="B82" s="5" t="s">
        <v>193</v>
      </c>
      <c r="C82" s="5" t="s">
        <v>194</v>
      </c>
      <c r="D82" s="57" t="s">
        <v>108</v>
      </c>
      <c r="E82" s="6">
        <v>3250</v>
      </c>
      <c r="F82" s="7">
        <v>3082044.81</v>
      </c>
      <c r="G82" s="8">
        <f t="shared" si="2"/>
        <v>1.8132273376322047E-3</v>
      </c>
    </row>
    <row r="83" spans="1:7" x14ac:dyDescent="0.25">
      <c r="A83" s="5" t="s">
        <v>587</v>
      </c>
      <c r="B83" s="5" t="s">
        <v>169</v>
      </c>
      <c r="C83" s="5" t="s">
        <v>170</v>
      </c>
      <c r="D83" s="32" t="s">
        <v>586</v>
      </c>
      <c r="E83" s="6">
        <v>460</v>
      </c>
      <c r="F83" s="7">
        <v>457893.2</v>
      </c>
      <c r="G83" s="8">
        <f t="shared" si="2"/>
        <v>2.6938753948742576E-4</v>
      </c>
    </row>
    <row r="84" spans="1:7" x14ac:dyDescent="0.25">
      <c r="A84" s="5" t="s">
        <v>40</v>
      </c>
      <c r="B84" s="5" t="s">
        <v>127</v>
      </c>
      <c r="C84" s="57" t="s">
        <v>128</v>
      </c>
      <c r="D84" s="5" t="s">
        <v>73</v>
      </c>
      <c r="E84" s="6">
        <v>31000</v>
      </c>
      <c r="F84" s="7">
        <v>36982964.439999998</v>
      </c>
      <c r="G84" s="8">
        <f t="shared" si="2"/>
        <v>2.1757802460142587E-2</v>
      </c>
    </row>
    <row r="85" spans="1:7" x14ac:dyDescent="0.25">
      <c r="A85" s="79" t="s">
        <v>552</v>
      </c>
      <c r="B85" s="79" t="s">
        <v>228</v>
      </c>
      <c r="C85" s="79" t="s">
        <v>229</v>
      </c>
      <c r="D85" s="79" t="s">
        <v>551</v>
      </c>
      <c r="E85" s="6">
        <v>13750</v>
      </c>
      <c r="F85" s="7">
        <v>13717275</v>
      </c>
      <c r="G85" s="8">
        <f t="shared" si="2"/>
        <v>8.0701415979149236E-3</v>
      </c>
    </row>
    <row r="86" spans="1:7" x14ac:dyDescent="0.25">
      <c r="A86" s="5" t="s">
        <v>341</v>
      </c>
      <c r="B86" s="5" t="s">
        <v>372</v>
      </c>
      <c r="C86" s="38" t="s">
        <v>373</v>
      </c>
      <c r="D86" s="5" t="s">
        <v>355</v>
      </c>
      <c r="E86" s="6">
        <v>28800</v>
      </c>
      <c r="F86" s="7">
        <v>27417600</v>
      </c>
      <c r="G86" s="8">
        <f t="shared" si="2"/>
        <v>1.6130311178786765E-2</v>
      </c>
    </row>
    <row r="87" spans="1:7" ht="30" x14ac:dyDescent="0.25">
      <c r="A87" s="57" t="s">
        <v>324</v>
      </c>
      <c r="B87" s="57" t="s">
        <v>220</v>
      </c>
      <c r="C87" s="57" t="s">
        <v>221</v>
      </c>
      <c r="D87" s="57" t="s">
        <v>117</v>
      </c>
      <c r="E87" s="6">
        <v>9800</v>
      </c>
      <c r="F87" s="7">
        <v>9965522</v>
      </c>
      <c r="G87" s="8">
        <f t="shared" si="2"/>
        <v>5.8629118128153248E-3</v>
      </c>
    </row>
    <row r="88" spans="1:7" x14ac:dyDescent="0.25">
      <c r="A88" s="5" t="s">
        <v>611</v>
      </c>
      <c r="B88" s="5" t="s">
        <v>228</v>
      </c>
      <c r="C88" s="32" t="s">
        <v>229</v>
      </c>
      <c r="D88" s="5" t="s">
        <v>612</v>
      </c>
      <c r="E88" s="6">
        <v>10000</v>
      </c>
      <c r="F88" s="7">
        <v>9920500</v>
      </c>
      <c r="G88" s="8">
        <f t="shared" si="2"/>
        <v>5.8364244882540446E-3</v>
      </c>
    </row>
    <row r="89" spans="1:7" x14ac:dyDescent="0.25">
      <c r="A89" s="5" t="s">
        <v>708</v>
      </c>
      <c r="B89" s="5" t="s">
        <v>238</v>
      </c>
      <c r="C89" s="5" t="s">
        <v>239</v>
      </c>
      <c r="D89" s="5" t="s">
        <v>55</v>
      </c>
      <c r="E89" s="6">
        <v>3000</v>
      </c>
      <c r="F89" s="7">
        <v>2963190</v>
      </c>
      <c r="G89" s="8">
        <f t="shared" si="2"/>
        <v>1.7433027245954845E-3</v>
      </c>
    </row>
    <row r="90" spans="1:7" ht="30" x14ac:dyDescent="0.25">
      <c r="A90" s="5" t="s">
        <v>273</v>
      </c>
      <c r="B90" s="5" t="s">
        <v>159</v>
      </c>
      <c r="C90" s="5" t="s">
        <v>160</v>
      </c>
      <c r="D90" s="5" t="s">
        <v>50</v>
      </c>
      <c r="E90" s="6">
        <v>2500</v>
      </c>
      <c r="F90" s="7">
        <v>2289675</v>
      </c>
      <c r="G90" s="8">
        <f t="shared" si="2"/>
        <v>1.3470606562313472E-3</v>
      </c>
    </row>
    <row r="91" spans="1:7" x14ac:dyDescent="0.25">
      <c r="A91" s="5" t="s">
        <v>399</v>
      </c>
      <c r="B91" s="5" t="s">
        <v>240</v>
      </c>
      <c r="C91" s="5" t="s">
        <v>241</v>
      </c>
      <c r="D91" s="5" t="s">
        <v>43</v>
      </c>
      <c r="E91" s="6">
        <v>6555</v>
      </c>
      <c r="F91" s="7">
        <v>5735651.2199999997</v>
      </c>
      <c r="G91" s="8">
        <f t="shared" si="2"/>
        <v>3.3743959716236267E-3</v>
      </c>
    </row>
    <row r="92" spans="1:7" ht="30" x14ac:dyDescent="0.25">
      <c r="A92" s="5" t="s">
        <v>481</v>
      </c>
      <c r="B92" s="5" t="s">
        <v>155</v>
      </c>
      <c r="C92" s="5" t="s">
        <v>156</v>
      </c>
      <c r="D92" s="5" t="s">
        <v>478</v>
      </c>
      <c r="E92" s="6">
        <v>9900</v>
      </c>
      <c r="F92" s="7">
        <v>9198387</v>
      </c>
      <c r="G92" s="8">
        <f t="shared" si="2"/>
        <v>5.4115912644763535E-3</v>
      </c>
    </row>
    <row r="93" spans="1:7" x14ac:dyDescent="0.25">
      <c r="A93" s="5" t="s">
        <v>605</v>
      </c>
      <c r="B93" s="5" t="s">
        <v>228</v>
      </c>
      <c r="C93" s="5" t="s">
        <v>229</v>
      </c>
      <c r="D93" s="57" t="s">
        <v>606</v>
      </c>
      <c r="E93" s="6">
        <v>700</v>
      </c>
      <c r="F93" s="7">
        <v>704011</v>
      </c>
      <c r="G93" s="8">
        <f t="shared" si="2"/>
        <v>4.1418346256743291E-4</v>
      </c>
    </row>
    <row r="94" spans="1:7" x14ac:dyDescent="0.25">
      <c r="A94" s="5" t="s">
        <v>604</v>
      </c>
      <c r="B94" s="5" t="s">
        <v>228</v>
      </c>
      <c r="C94" s="5" t="s">
        <v>229</v>
      </c>
      <c r="D94" s="5" t="s">
        <v>603</v>
      </c>
      <c r="E94" s="6">
        <v>3600</v>
      </c>
      <c r="F94" s="7">
        <v>3641508</v>
      </c>
      <c r="G94" s="8">
        <f t="shared" si="2"/>
        <v>2.14237049194829E-3</v>
      </c>
    </row>
    <row r="95" spans="1:7" ht="30" x14ac:dyDescent="0.25">
      <c r="A95" s="5" t="s">
        <v>495</v>
      </c>
      <c r="B95" s="5" t="s">
        <v>494</v>
      </c>
      <c r="C95" s="9" t="s">
        <v>211</v>
      </c>
      <c r="D95" s="68" t="s">
        <v>493</v>
      </c>
      <c r="E95" s="6">
        <v>3800</v>
      </c>
      <c r="F95" s="7">
        <v>3783280</v>
      </c>
      <c r="G95" s="8">
        <f t="shared" si="2"/>
        <v>2.225777736799734E-3</v>
      </c>
    </row>
    <row r="96" spans="1:7" x14ac:dyDescent="0.25">
      <c r="A96" s="5" t="s">
        <v>521</v>
      </c>
      <c r="B96" s="5" t="s">
        <v>139</v>
      </c>
      <c r="C96" s="9" t="s">
        <v>140</v>
      </c>
      <c r="D96" s="5" t="s">
        <v>518</v>
      </c>
      <c r="E96" s="6">
        <v>3000</v>
      </c>
      <c r="F96" s="7">
        <v>3000840</v>
      </c>
      <c r="G96" s="8">
        <f t="shared" si="2"/>
        <v>1.7654529571425098E-3</v>
      </c>
    </row>
    <row r="97" spans="1:7" x14ac:dyDescent="0.25">
      <c r="A97" s="69" t="s">
        <v>527</v>
      </c>
      <c r="B97" s="69" t="s">
        <v>191</v>
      </c>
      <c r="C97" s="79" t="s">
        <v>192</v>
      </c>
      <c r="D97" s="69" t="s">
        <v>528</v>
      </c>
      <c r="E97" s="6">
        <v>3000</v>
      </c>
      <c r="F97" s="7">
        <v>2998440</v>
      </c>
      <c r="G97" s="8">
        <f t="shared" si="2"/>
        <v>1.7640409901275599E-3</v>
      </c>
    </row>
    <row r="98" spans="1:7" x14ac:dyDescent="0.25">
      <c r="A98" s="5" t="s">
        <v>529</v>
      </c>
      <c r="B98" s="5" t="s">
        <v>484</v>
      </c>
      <c r="C98" s="9" t="s">
        <v>486</v>
      </c>
      <c r="D98" s="74" t="s">
        <v>530</v>
      </c>
      <c r="E98" s="6">
        <v>5000</v>
      </c>
      <c r="F98" s="7">
        <v>4982700</v>
      </c>
      <c r="G98" s="8">
        <f t="shared" si="2"/>
        <v>2.9314200189126988E-3</v>
      </c>
    </row>
    <row r="99" spans="1:7" x14ac:dyDescent="0.25">
      <c r="A99" s="5" t="s">
        <v>561</v>
      </c>
      <c r="B99" s="5" t="s">
        <v>127</v>
      </c>
      <c r="C99" s="79" t="s">
        <v>128</v>
      </c>
      <c r="D99" s="5" t="s">
        <v>563</v>
      </c>
      <c r="E99" s="6">
        <v>10000</v>
      </c>
      <c r="F99" s="7">
        <v>8659000</v>
      </c>
      <c r="G99" s="8">
        <f t="shared" si="2"/>
        <v>5.0942593260210446E-3</v>
      </c>
    </row>
    <row r="100" spans="1:7" x14ac:dyDescent="0.25">
      <c r="A100" s="5" t="s">
        <v>543</v>
      </c>
      <c r="B100" s="5" t="s">
        <v>175</v>
      </c>
      <c r="C100" s="74" t="s">
        <v>176</v>
      </c>
      <c r="D100" s="5" t="s">
        <v>541</v>
      </c>
      <c r="E100" s="6">
        <v>550</v>
      </c>
      <c r="F100" s="7">
        <v>537515</v>
      </c>
      <c r="G100" s="8">
        <f t="shared" si="2"/>
        <v>3.1623060418364731E-4</v>
      </c>
    </row>
    <row r="101" spans="1:7" x14ac:dyDescent="0.25">
      <c r="A101" s="5" t="s">
        <v>546</v>
      </c>
      <c r="B101" s="5" t="s">
        <v>544</v>
      </c>
      <c r="C101" s="9" t="s">
        <v>545</v>
      </c>
      <c r="D101" s="5" t="s">
        <v>542</v>
      </c>
      <c r="E101" s="6">
        <v>4000</v>
      </c>
      <c r="F101" s="7">
        <v>3945600</v>
      </c>
      <c r="G101" s="8">
        <f t="shared" ref="G101:G132" si="3">F101/$F$214</f>
        <v>2.3212737725775072E-3</v>
      </c>
    </row>
    <row r="102" spans="1:7" x14ac:dyDescent="0.25">
      <c r="A102" s="5" t="s">
        <v>539</v>
      </c>
      <c r="B102" s="5" t="s">
        <v>538</v>
      </c>
      <c r="C102" s="9" t="s">
        <v>540</v>
      </c>
      <c r="D102" s="5" t="s">
        <v>531</v>
      </c>
      <c r="E102" s="6">
        <v>7033</v>
      </c>
      <c r="F102" s="7">
        <v>6852955.2000000002</v>
      </c>
      <c r="G102" s="8">
        <f t="shared" si="3"/>
        <v>4.0317277905536917E-3</v>
      </c>
    </row>
    <row r="103" spans="1:7" ht="30" x14ac:dyDescent="0.25">
      <c r="A103" s="5" t="s">
        <v>536</v>
      </c>
      <c r="B103" s="5" t="s">
        <v>535</v>
      </c>
      <c r="C103" s="79" t="s">
        <v>537</v>
      </c>
      <c r="D103" s="5" t="s">
        <v>533</v>
      </c>
      <c r="E103" s="6">
        <v>8000</v>
      </c>
      <c r="F103" s="7">
        <v>7947200</v>
      </c>
      <c r="G103" s="8">
        <f t="shared" si="3"/>
        <v>4.6754934421705105E-3</v>
      </c>
    </row>
    <row r="104" spans="1:7" ht="30" x14ac:dyDescent="0.25">
      <c r="A104" s="5" t="s">
        <v>549</v>
      </c>
      <c r="B104" s="5" t="s">
        <v>143</v>
      </c>
      <c r="C104" s="77" t="s">
        <v>144</v>
      </c>
      <c r="D104" s="5" t="s">
        <v>550</v>
      </c>
      <c r="E104" s="6">
        <v>6250</v>
      </c>
      <c r="F104" s="7">
        <v>6398541.4400000004</v>
      </c>
      <c r="G104" s="8">
        <f t="shared" si="3"/>
        <v>3.7643872737789731E-3</v>
      </c>
    </row>
    <row r="105" spans="1:7" x14ac:dyDescent="0.25">
      <c r="A105" s="5" t="s">
        <v>601</v>
      </c>
      <c r="B105" s="5" t="s">
        <v>127</v>
      </c>
      <c r="C105" s="74" t="s">
        <v>128</v>
      </c>
      <c r="D105" s="5" t="s">
        <v>600</v>
      </c>
      <c r="E105" s="6">
        <v>15300</v>
      </c>
      <c r="F105" s="7">
        <v>16784945.93</v>
      </c>
      <c r="G105" s="8">
        <f t="shared" si="3"/>
        <v>9.8749125003651083E-3</v>
      </c>
    </row>
    <row r="106" spans="1:7" x14ac:dyDescent="0.25">
      <c r="A106" s="5" t="s">
        <v>557</v>
      </c>
      <c r="B106" s="5" t="s">
        <v>169</v>
      </c>
      <c r="C106" s="57" t="s">
        <v>170</v>
      </c>
      <c r="D106" s="5" t="s">
        <v>558</v>
      </c>
      <c r="E106" s="6">
        <v>8000</v>
      </c>
      <c r="F106" s="7">
        <v>8096800</v>
      </c>
      <c r="G106" s="8">
        <f t="shared" si="3"/>
        <v>4.7635060527690494E-3</v>
      </c>
    </row>
    <row r="107" spans="1:7" ht="30" x14ac:dyDescent="0.25">
      <c r="A107" s="5" t="s">
        <v>567</v>
      </c>
      <c r="B107" s="5" t="s">
        <v>143</v>
      </c>
      <c r="C107" s="68" t="s">
        <v>144</v>
      </c>
      <c r="D107" s="5" t="s">
        <v>565</v>
      </c>
      <c r="E107" s="6">
        <v>2500</v>
      </c>
      <c r="F107" s="7">
        <v>2552475</v>
      </c>
      <c r="G107" s="8">
        <f t="shared" si="3"/>
        <v>1.5016710443683527E-3</v>
      </c>
    </row>
    <row r="108" spans="1:7" x14ac:dyDescent="0.25">
      <c r="A108" s="5" t="s">
        <v>559</v>
      </c>
      <c r="B108" s="5" t="s">
        <v>484</v>
      </c>
      <c r="C108" s="9" t="s">
        <v>486</v>
      </c>
      <c r="D108" s="5" t="s">
        <v>560</v>
      </c>
      <c r="E108" s="6">
        <v>68995</v>
      </c>
      <c r="F108" s="7">
        <v>70482532.200000003</v>
      </c>
      <c r="G108" s="8">
        <f t="shared" si="3"/>
        <v>4.146625441522446E-2</v>
      </c>
    </row>
    <row r="109" spans="1:7" x14ac:dyDescent="0.25">
      <c r="A109" s="5" t="s">
        <v>569</v>
      </c>
      <c r="B109" s="5" t="s">
        <v>568</v>
      </c>
      <c r="C109" s="9" t="s">
        <v>570</v>
      </c>
      <c r="D109" s="5" t="s">
        <v>566</v>
      </c>
      <c r="E109" s="6">
        <v>2000</v>
      </c>
      <c r="F109" s="7">
        <v>1940180</v>
      </c>
      <c r="G109" s="8">
        <f t="shared" si="3"/>
        <v>1.1414459012772272E-3</v>
      </c>
    </row>
    <row r="110" spans="1:7" x14ac:dyDescent="0.25">
      <c r="A110" s="65" t="s">
        <v>672</v>
      </c>
      <c r="B110" s="65" t="s">
        <v>228</v>
      </c>
      <c r="C110" s="79" t="s">
        <v>229</v>
      </c>
      <c r="D110" s="65" t="s">
        <v>673</v>
      </c>
      <c r="E110" s="6">
        <v>20000</v>
      </c>
      <c r="F110" s="7">
        <v>20521000</v>
      </c>
      <c r="G110" s="8">
        <f t="shared" si="3"/>
        <v>1.207290629741054E-2</v>
      </c>
    </row>
    <row r="111" spans="1:7" x14ac:dyDescent="0.25">
      <c r="A111" s="5" t="s">
        <v>578</v>
      </c>
      <c r="B111" s="5" t="s">
        <v>163</v>
      </c>
      <c r="C111" s="77" t="s">
        <v>164</v>
      </c>
      <c r="D111" s="5" t="s">
        <v>577</v>
      </c>
      <c r="E111" s="6">
        <v>8000</v>
      </c>
      <c r="F111" s="7">
        <v>8109680</v>
      </c>
      <c r="G111" s="8">
        <f t="shared" si="3"/>
        <v>4.7710836090826131E-3</v>
      </c>
    </row>
    <row r="112" spans="1:7" x14ac:dyDescent="0.25">
      <c r="A112" s="5" t="s">
        <v>592</v>
      </c>
      <c r="B112" s="5" t="s">
        <v>163</v>
      </c>
      <c r="C112" s="79" t="s">
        <v>164</v>
      </c>
      <c r="D112" s="5" t="s">
        <v>589</v>
      </c>
      <c r="E112" s="6">
        <v>11000</v>
      </c>
      <c r="F112" s="7">
        <v>11153890</v>
      </c>
      <c r="G112" s="8">
        <f t="shared" si="3"/>
        <v>6.5620519868244452E-3</v>
      </c>
    </row>
    <row r="113" spans="1:7" x14ac:dyDescent="0.25">
      <c r="A113" s="5" t="s">
        <v>660</v>
      </c>
      <c r="B113" s="5" t="s">
        <v>238</v>
      </c>
      <c r="C113" s="74" t="s">
        <v>239</v>
      </c>
      <c r="D113" s="5" t="s">
        <v>657</v>
      </c>
      <c r="E113" s="6">
        <v>15000</v>
      </c>
      <c r="F113" s="7">
        <v>15492150</v>
      </c>
      <c r="G113" s="8">
        <f t="shared" si="3"/>
        <v>9.1143353294395341E-3</v>
      </c>
    </row>
    <row r="114" spans="1:7" ht="30" x14ac:dyDescent="0.25">
      <c r="A114" s="5" t="s">
        <v>641</v>
      </c>
      <c r="B114" s="5" t="s">
        <v>642</v>
      </c>
      <c r="C114" s="9" t="s">
        <v>643</v>
      </c>
      <c r="D114" s="5" t="s">
        <v>640</v>
      </c>
      <c r="E114" s="6">
        <v>4000</v>
      </c>
      <c r="F114" s="7">
        <v>4244600</v>
      </c>
      <c r="G114" s="8">
        <f t="shared" si="3"/>
        <v>2.4971813298566726E-3</v>
      </c>
    </row>
    <row r="115" spans="1:7" x14ac:dyDescent="0.25">
      <c r="A115" s="79" t="s">
        <v>630</v>
      </c>
      <c r="B115" s="79" t="s">
        <v>538</v>
      </c>
      <c r="C115" s="9" t="s">
        <v>540</v>
      </c>
      <c r="D115" s="79" t="s">
        <v>631</v>
      </c>
      <c r="E115" s="6">
        <v>2000</v>
      </c>
      <c r="F115" s="7">
        <v>2037940</v>
      </c>
      <c r="G115" s="8">
        <f t="shared" si="3"/>
        <v>1.19896002435285E-3</v>
      </c>
    </row>
    <row r="116" spans="1:7" x14ac:dyDescent="0.25">
      <c r="A116" s="79" t="s">
        <v>632</v>
      </c>
      <c r="B116" s="79" t="s">
        <v>238</v>
      </c>
      <c r="C116" s="79" t="s">
        <v>239</v>
      </c>
      <c r="D116" s="79" t="s">
        <v>633</v>
      </c>
      <c r="E116" s="6">
        <v>23000</v>
      </c>
      <c r="F116" s="7">
        <v>23293250</v>
      </c>
      <c r="G116" s="8">
        <f t="shared" si="3"/>
        <v>1.3703875279574975E-2</v>
      </c>
    </row>
    <row r="117" spans="1:7" ht="30" x14ac:dyDescent="0.25">
      <c r="A117" s="5" t="s">
        <v>637</v>
      </c>
      <c r="B117" s="5" t="s">
        <v>218</v>
      </c>
      <c r="C117" s="79" t="s">
        <v>219</v>
      </c>
      <c r="D117" s="5" t="s">
        <v>636</v>
      </c>
      <c r="E117" s="6">
        <v>3000</v>
      </c>
      <c r="F117" s="7">
        <v>3017040</v>
      </c>
      <c r="G117" s="8">
        <f t="shared" si="3"/>
        <v>1.7749837344934211E-3</v>
      </c>
    </row>
    <row r="118" spans="1:7" ht="30" x14ac:dyDescent="0.25">
      <c r="A118" s="5" t="s">
        <v>670</v>
      </c>
      <c r="B118" s="5" t="s">
        <v>181</v>
      </c>
      <c r="C118" s="79" t="s">
        <v>182</v>
      </c>
      <c r="D118" s="5" t="s">
        <v>658</v>
      </c>
      <c r="E118" s="6">
        <v>28223</v>
      </c>
      <c r="F118" s="7">
        <v>29733494.960000001</v>
      </c>
      <c r="G118" s="8">
        <f t="shared" si="3"/>
        <v>1.7492797551123655E-2</v>
      </c>
    </row>
    <row r="119" spans="1:7" x14ac:dyDescent="0.25">
      <c r="A119" s="5" t="s">
        <v>680</v>
      </c>
      <c r="B119" s="5" t="s">
        <v>682</v>
      </c>
      <c r="C119" s="9" t="s">
        <v>681</v>
      </c>
      <c r="D119" s="5" t="s">
        <v>679</v>
      </c>
      <c r="E119" s="6">
        <v>10000</v>
      </c>
      <c r="F119" s="7">
        <v>10192200</v>
      </c>
      <c r="G119" s="8">
        <f t="shared" si="3"/>
        <v>5.9962709207381564E-3</v>
      </c>
    </row>
    <row r="120" spans="1:7" x14ac:dyDescent="0.25">
      <c r="A120" s="74" t="s">
        <v>695</v>
      </c>
      <c r="B120" s="74" t="s">
        <v>169</v>
      </c>
      <c r="C120" s="74" t="s">
        <v>170</v>
      </c>
      <c r="D120" s="74" t="s">
        <v>696</v>
      </c>
      <c r="E120" s="6">
        <v>15000</v>
      </c>
      <c r="F120" s="7">
        <v>15242550</v>
      </c>
      <c r="G120" s="8">
        <f t="shared" si="3"/>
        <v>8.9674907598847539E-3</v>
      </c>
    </row>
    <row r="121" spans="1:7" x14ac:dyDescent="0.25">
      <c r="A121" s="5" t="s">
        <v>698</v>
      </c>
      <c r="B121" s="5" t="s">
        <v>238</v>
      </c>
      <c r="C121" s="5" t="s">
        <v>239</v>
      </c>
      <c r="D121" s="5" t="s">
        <v>697</v>
      </c>
      <c r="E121" s="6">
        <v>10000</v>
      </c>
      <c r="F121" s="7">
        <v>10183500</v>
      </c>
      <c r="G121" s="8">
        <f t="shared" si="3"/>
        <v>5.991152540308963E-3</v>
      </c>
    </row>
    <row r="122" spans="1:7" ht="30" x14ac:dyDescent="0.25">
      <c r="A122" s="77" t="s">
        <v>703</v>
      </c>
      <c r="B122" s="77" t="s">
        <v>205</v>
      </c>
      <c r="C122" s="79" t="s">
        <v>206</v>
      </c>
      <c r="D122" s="77" t="s">
        <v>704</v>
      </c>
      <c r="E122" s="6">
        <v>15000</v>
      </c>
      <c r="F122" s="7">
        <v>15100050</v>
      </c>
      <c r="G122" s="8">
        <f t="shared" si="3"/>
        <v>8.8836552183721076E-3</v>
      </c>
    </row>
    <row r="123" spans="1:7" ht="30" x14ac:dyDescent="0.25">
      <c r="A123" s="79" t="s">
        <v>709</v>
      </c>
      <c r="B123" s="79" t="s">
        <v>585</v>
      </c>
      <c r="C123" s="11">
        <v>1057746555812</v>
      </c>
      <c r="D123" s="79" t="s">
        <v>706</v>
      </c>
      <c r="E123" s="6">
        <v>15000</v>
      </c>
      <c r="F123" s="7">
        <v>15126600</v>
      </c>
      <c r="G123" s="8">
        <f t="shared" si="3"/>
        <v>8.8992751034749906E-3</v>
      </c>
    </row>
    <row r="124" spans="1:7" ht="16.5" customHeight="1" x14ac:dyDescent="0.25">
      <c r="A124" s="5" t="s">
        <v>244</v>
      </c>
      <c r="B124" s="5"/>
      <c r="C124" s="5"/>
      <c r="D124" s="5"/>
      <c r="E124" s="6"/>
      <c r="F124" s="7">
        <f>SUM(F5:F123)</f>
        <v>1386680696.95</v>
      </c>
      <c r="G124" s="8">
        <f t="shared" si="3"/>
        <v>0.8158114184837626</v>
      </c>
    </row>
    <row r="125" spans="1:7" ht="16.5" customHeight="1" x14ac:dyDescent="0.25">
      <c r="A125" s="13"/>
      <c r="B125" s="13"/>
      <c r="C125" s="13"/>
      <c r="D125" s="13"/>
      <c r="E125" s="14"/>
      <c r="F125" s="15"/>
      <c r="G125" s="16"/>
    </row>
    <row r="126" spans="1:7" ht="16.5" customHeight="1" x14ac:dyDescent="0.25">
      <c r="A126" s="17" t="s">
        <v>403</v>
      </c>
      <c r="B126" s="13"/>
      <c r="C126" s="13"/>
      <c r="D126" s="13"/>
      <c r="E126" s="14"/>
      <c r="F126" s="15"/>
      <c r="G126" s="16"/>
    </row>
    <row r="127" spans="1:7" ht="45" x14ac:dyDescent="0.25">
      <c r="A127" s="5" t="s">
        <v>0</v>
      </c>
      <c r="B127" s="5" t="s">
        <v>20</v>
      </c>
      <c r="C127" s="5" t="s">
        <v>1</v>
      </c>
      <c r="D127" s="5" t="s">
        <v>22</v>
      </c>
      <c r="E127" s="5" t="s">
        <v>10</v>
      </c>
      <c r="F127" s="5" t="s">
        <v>6</v>
      </c>
      <c r="G127" s="5" t="s">
        <v>401</v>
      </c>
    </row>
    <row r="128" spans="1:7" ht="30" x14ac:dyDescent="0.25">
      <c r="A128" s="5" t="s">
        <v>330</v>
      </c>
      <c r="B128" s="5" t="s">
        <v>230</v>
      </c>
      <c r="C128" s="5" t="s">
        <v>231</v>
      </c>
      <c r="D128" s="5" t="s">
        <v>118</v>
      </c>
      <c r="E128" s="6">
        <v>32005</v>
      </c>
      <c r="F128" s="7">
        <v>1983989.95</v>
      </c>
      <c r="G128" s="8">
        <f t="shared" ref="G128:G147" si="4">F128/$F$214</f>
        <v>1.1672201530799776E-3</v>
      </c>
    </row>
    <row r="129" spans="1:7" ht="30" x14ac:dyDescent="0.25">
      <c r="A129" s="5" t="s">
        <v>331</v>
      </c>
      <c r="B129" s="5" t="s">
        <v>181</v>
      </c>
      <c r="C129" s="5" t="s">
        <v>182</v>
      </c>
      <c r="D129" s="5" t="s">
        <v>120</v>
      </c>
      <c r="E129" s="6">
        <v>420</v>
      </c>
      <c r="F129" s="7">
        <v>6357960</v>
      </c>
      <c r="G129" s="8">
        <f t="shared" si="4"/>
        <v>3.7405124176543205E-3</v>
      </c>
    </row>
    <row r="130" spans="1:7" x14ac:dyDescent="0.25">
      <c r="A130" s="5" t="s">
        <v>332</v>
      </c>
      <c r="B130" s="5" t="s">
        <v>232</v>
      </c>
      <c r="C130" s="5" t="s">
        <v>233</v>
      </c>
      <c r="D130" s="5" t="s">
        <v>119</v>
      </c>
      <c r="E130" s="6">
        <v>7300</v>
      </c>
      <c r="F130" s="7">
        <v>1153984</v>
      </c>
      <c r="G130" s="8">
        <f t="shared" si="4"/>
        <v>6.789113932416063E-4</v>
      </c>
    </row>
    <row r="131" spans="1:7" x14ac:dyDescent="0.25">
      <c r="A131" s="5" t="s">
        <v>334</v>
      </c>
      <c r="B131" s="5" t="s">
        <v>189</v>
      </c>
      <c r="C131" s="5" t="s">
        <v>190</v>
      </c>
      <c r="D131" s="5" t="s">
        <v>122</v>
      </c>
      <c r="E131" s="6">
        <v>24750</v>
      </c>
      <c r="F131" s="7">
        <v>6177600</v>
      </c>
      <c r="G131" s="8">
        <f t="shared" si="4"/>
        <v>3.6344030964808416E-3</v>
      </c>
    </row>
    <row r="132" spans="1:7" ht="30" x14ac:dyDescent="0.25">
      <c r="A132" s="5" t="s">
        <v>333</v>
      </c>
      <c r="B132" s="5" t="s">
        <v>234</v>
      </c>
      <c r="C132" s="5" t="s">
        <v>235</v>
      </c>
      <c r="D132" s="5" t="s">
        <v>121</v>
      </c>
      <c r="E132" s="6">
        <v>1660</v>
      </c>
      <c r="F132" s="7">
        <v>6564470</v>
      </c>
      <c r="G132" s="8">
        <f t="shared" si="4"/>
        <v>3.8620062960948573E-3</v>
      </c>
    </row>
    <row r="133" spans="1:7" x14ac:dyDescent="0.25">
      <c r="A133" s="5" t="s">
        <v>337</v>
      </c>
      <c r="B133" s="5" t="s">
        <v>383</v>
      </c>
      <c r="C133" s="5" t="s">
        <v>384</v>
      </c>
      <c r="D133" s="5" t="s">
        <v>370</v>
      </c>
      <c r="E133" s="6">
        <v>43</v>
      </c>
      <c r="F133" s="7">
        <v>1209.3800000000001</v>
      </c>
      <c r="G133" s="8">
        <f t="shared" si="4"/>
        <v>7.1150194522500652E-7</v>
      </c>
    </row>
    <row r="134" spans="1:7" ht="16.5" customHeight="1" x14ac:dyDescent="0.25">
      <c r="A134" s="5" t="s">
        <v>340</v>
      </c>
      <c r="B134" s="5" t="s">
        <v>228</v>
      </c>
      <c r="C134" s="5" t="s">
        <v>229</v>
      </c>
      <c r="D134" s="5" t="s">
        <v>125</v>
      </c>
      <c r="E134" s="6">
        <v>58000</v>
      </c>
      <c r="F134" s="7">
        <v>9165160</v>
      </c>
      <c r="G134" s="8">
        <f t="shared" si="4"/>
        <v>5.3920431694739627E-3</v>
      </c>
    </row>
    <row r="135" spans="1:7" ht="30" x14ac:dyDescent="0.25">
      <c r="A135" s="5" t="s">
        <v>338</v>
      </c>
      <c r="B135" s="5" t="s">
        <v>212</v>
      </c>
      <c r="C135" s="5" t="s">
        <v>213</v>
      </c>
      <c r="D135" s="5" t="s">
        <v>126</v>
      </c>
      <c r="E135" s="6">
        <v>6450</v>
      </c>
      <c r="F135" s="7">
        <v>2120115</v>
      </c>
      <c r="G135" s="8">
        <f t="shared" si="4"/>
        <v>1.2473051866251424E-3</v>
      </c>
    </row>
    <row r="136" spans="1:7" ht="30" x14ac:dyDescent="0.25">
      <c r="A136" s="5" t="s">
        <v>501</v>
      </c>
      <c r="B136" s="5" t="s">
        <v>500</v>
      </c>
      <c r="C136" s="5" t="s">
        <v>503</v>
      </c>
      <c r="D136" s="5" t="s">
        <v>498</v>
      </c>
      <c r="E136" s="6">
        <v>8900</v>
      </c>
      <c r="F136" s="7">
        <v>1039520</v>
      </c>
      <c r="G136" s="8">
        <f t="shared" si="4"/>
        <v>6.1156997974193283E-4</v>
      </c>
    </row>
    <row r="137" spans="1:7" ht="16.5" customHeight="1" x14ac:dyDescent="0.25">
      <c r="A137" s="5" t="s">
        <v>502</v>
      </c>
      <c r="B137" s="5" t="s">
        <v>207</v>
      </c>
      <c r="C137" s="5" t="s">
        <v>208</v>
      </c>
      <c r="D137" s="5" t="s">
        <v>499</v>
      </c>
      <c r="E137" s="6">
        <v>1000</v>
      </c>
      <c r="F137" s="7">
        <v>928800</v>
      </c>
      <c r="G137" s="8">
        <f t="shared" si="4"/>
        <v>5.4643123478558106E-4</v>
      </c>
    </row>
    <row r="138" spans="1:7" ht="30" x14ac:dyDescent="0.25">
      <c r="A138" s="5" t="s">
        <v>526</v>
      </c>
      <c r="B138" s="5" t="s">
        <v>525</v>
      </c>
      <c r="C138" s="18">
        <v>1027402166835</v>
      </c>
      <c r="D138" s="5" t="s">
        <v>524</v>
      </c>
      <c r="E138" s="6">
        <v>10000</v>
      </c>
      <c r="F138" s="7">
        <v>359450</v>
      </c>
      <c r="G138" s="8">
        <f t="shared" si="4"/>
        <v>2.1147147646821395E-4</v>
      </c>
    </row>
    <row r="139" spans="1:7" ht="16.5" customHeight="1" x14ac:dyDescent="0.25">
      <c r="A139" s="5" t="s">
        <v>336</v>
      </c>
      <c r="B139" s="5" t="s">
        <v>236</v>
      </c>
      <c r="C139" s="5" t="s">
        <v>237</v>
      </c>
      <c r="D139" s="5" t="s">
        <v>123</v>
      </c>
      <c r="E139" s="6">
        <v>444</v>
      </c>
      <c r="F139" s="7">
        <v>457142.4</v>
      </c>
      <c r="G139" s="8">
        <f t="shared" si="4"/>
        <v>2.6894582913958228E-4</v>
      </c>
    </row>
    <row r="140" spans="1:7" x14ac:dyDescent="0.25">
      <c r="A140" s="5" t="s">
        <v>439</v>
      </c>
      <c r="B140" s="5" t="s">
        <v>224</v>
      </c>
      <c r="C140" s="5" t="s">
        <v>225</v>
      </c>
      <c r="D140" s="5" t="s">
        <v>438</v>
      </c>
      <c r="E140" s="6">
        <v>41500</v>
      </c>
      <c r="F140" s="7">
        <v>527506.5</v>
      </c>
      <c r="G140" s="8">
        <f t="shared" si="4"/>
        <v>3.1034240757151177E-4</v>
      </c>
    </row>
    <row r="141" spans="1:7" ht="30" x14ac:dyDescent="0.25">
      <c r="A141" s="5" t="s">
        <v>335</v>
      </c>
      <c r="B141" s="5" t="s">
        <v>195</v>
      </c>
      <c r="C141" s="5" t="s">
        <v>196</v>
      </c>
      <c r="D141" s="5" t="s">
        <v>124</v>
      </c>
      <c r="E141" s="6">
        <v>2704</v>
      </c>
      <c r="F141" s="7">
        <v>921252.8</v>
      </c>
      <c r="G141" s="8">
        <f t="shared" si="4"/>
        <v>5.419910691792356E-4</v>
      </c>
    </row>
    <row r="142" spans="1:7" x14ac:dyDescent="0.25">
      <c r="A142" s="5" t="s">
        <v>582</v>
      </c>
      <c r="B142" s="5" t="s">
        <v>199</v>
      </c>
      <c r="C142" s="5" t="s">
        <v>200</v>
      </c>
      <c r="D142" s="5" t="s">
        <v>579</v>
      </c>
      <c r="E142" s="6">
        <v>20</v>
      </c>
      <c r="F142" s="7">
        <v>189540</v>
      </c>
      <c r="G142" s="8">
        <f t="shared" si="4"/>
        <v>1.1151009500566219E-4</v>
      </c>
    </row>
    <row r="143" spans="1:7" x14ac:dyDescent="0.25">
      <c r="A143" s="5" t="s">
        <v>573</v>
      </c>
      <c r="B143" s="5" t="s">
        <v>574</v>
      </c>
      <c r="C143" s="9" t="s">
        <v>575</v>
      </c>
      <c r="D143" s="5" t="s">
        <v>576</v>
      </c>
      <c r="E143" s="6">
        <v>52300000</v>
      </c>
      <c r="F143" s="7">
        <v>886223.5</v>
      </c>
      <c r="G143" s="8">
        <f t="shared" si="4"/>
        <v>5.213826457805764E-4</v>
      </c>
    </row>
    <row r="144" spans="1:7" x14ac:dyDescent="0.25">
      <c r="A144" s="5" t="s">
        <v>443</v>
      </c>
      <c r="B144" s="5" t="s">
        <v>442</v>
      </c>
      <c r="C144" s="12" t="s">
        <v>441</v>
      </c>
      <c r="D144" s="5" t="s">
        <v>440</v>
      </c>
      <c r="E144" s="6">
        <v>230000</v>
      </c>
      <c r="F144" s="7">
        <v>804425</v>
      </c>
      <c r="G144" s="8">
        <f t="shared" si="4"/>
        <v>4.7325898583375437E-4</v>
      </c>
    </row>
    <row r="145" spans="1:11" ht="30" x14ac:dyDescent="0.25">
      <c r="A145" s="5" t="s">
        <v>339</v>
      </c>
      <c r="B145" s="5" t="s">
        <v>385</v>
      </c>
      <c r="C145" s="5" t="s">
        <v>386</v>
      </c>
      <c r="D145" s="5" t="s">
        <v>371</v>
      </c>
      <c r="E145" s="6">
        <v>3</v>
      </c>
      <c r="F145" s="7">
        <v>321.95999999999998</v>
      </c>
      <c r="G145" s="8">
        <f t="shared" si="4"/>
        <v>1.8941537505551861E-7</v>
      </c>
    </row>
    <row r="146" spans="1:11" ht="16.5" customHeight="1" x14ac:dyDescent="0.25">
      <c r="A146" s="5" t="s">
        <v>581</v>
      </c>
      <c r="B146" s="5" t="s">
        <v>163</v>
      </c>
      <c r="C146" s="5" t="s">
        <v>164</v>
      </c>
      <c r="D146" s="5" t="s">
        <v>580</v>
      </c>
      <c r="E146" s="6">
        <v>130000</v>
      </c>
      <c r="F146" s="7">
        <v>642460</v>
      </c>
      <c r="G146" s="8">
        <f t="shared" si="4"/>
        <v>3.7797180351027606E-4</v>
      </c>
    </row>
    <row r="147" spans="1:11" ht="16.5" customHeight="1" x14ac:dyDescent="0.25">
      <c r="A147" s="5" t="s">
        <v>244</v>
      </c>
      <c r="B147" s="5"/>
      <c r="C147" s="5"/>
      <c r="D147" s="5"/>
      <c r="E147" s="6"/>
      <c r="F147" s="7">
        <f>SUM(F128:F146)</f>
        <v>40281130.489999995</v>
      </c>
      <c r="G147" s="8">
        <f t="shared" si="4"/>
        <v>2.3698178156987312E-2</v>
      </c>
    </row>
    <row r="149" spans="1:11" x14ac:dyDescent="0.25">
      <c r="A149" s="3" t="s">
        <v>404</v>
      </c>
    </row>
    <row r="150" spans="1:11" ht="45" customHeight="1" x14ac:dyDescent="0.25">
      <c r="A150" s="5" t="s">
        <v>3</v>
      </c>
      <c r="B150" s="5" t="s">
        <v>1</v>
      </c>
      <c r="C150" s="5" t="s">
        <v>412</v>
      </c>
      <c r="D150" s="5" t="s">
        <v>7</v>
      </c>
      <c r="E150" s="5" t="s">
        <v>5</v>
      </c>
      <c r="F150" s="5" t="s">
        <v>12</v>
      </c>
      <c r="G150" s="5" t="s">
        <v>401</v>
      </c>
    </row>
    <row r="151" spans="1:11" ht="16.5" hidden="1" customHeight="1" x14ac:dyDescent="0.25">
      <c r="A151" s="62" t="s">
        <v>645</v>
      </c>
      <c r="B151" s="63">
        <v>1027739609391</v>
      </c>
      <c r="C151" s="58"/>
      <c r="D151" s="59"/>
      <c r="E151" s="2"/>
      <c r="F151" s="60"/>
      <c r="G151" s="61">
        <f t="shared" ref="G151:G159" si="5">F151/$F$214</f>
        <v>0</v>
      </c>
      <c r="H151" s="43"/>
      <c r="J151" s="42"/>
      <c r="K151" s="42"/>
    </row>
    <row r="152" spans="1:11" ht="16.5" customHeight="1" x14ac:dyDescent="0.25">
      <c r="A152" s="62" t="s">
        <v>686</v>
      </c>
      <c r="B152" s="63">
        <v>1027739460737</v>
      </c>
      <c r="C152" s="58" t="s">
        <v>725</v>
      </c>
      <c r="D152" s="59">
        <v>45027</v>
      </c>
      <c r="E152" s="2">
        <v>7700000</v>
      </c>
      <c r="F152" s="60">
        <v>7734090.96</v>
      </c>
      <c r="G152" s="61">
        <f t="shared" si="5"/>
        <v>4.5501172192256674E-3</v>
      </c>
      <c r="H152" s="43"/>
      <c r="J152" s="42"/>
      <c r="K152" s="42"/>
    </row>
    <row r="153" spans="1:11" ht="16.5" customHeight="1" x14ac:dyDescent="0.25">
      <c r="A153" s="62" t="s">
        <v>686</v>
      </c>
      <c r="B153" s="63">
        <v>1027739460737</v>
      </c>
      <c r="C153" s="58" t="s">
        <v>726</v>
      </c>
      <c r="D153" s="59">
        <v>45042</v>
      </c>
      <c r="E153" s="2">
        <v>13500000</v>
      </c>
      <c r="F153" s="60">
        <v>13514794.52</v>
      </c>
      <c r="G153" s="61">
        <f t="shared" si="5"/>
        <v>7.9510183650269208E-3</v>
      </c>
      <c r="H153" s="43"/>
      <c r="J153" s="42"/>
      <c r="K153" s="42"/>
    </row>
    <row r="154" spans="1:11" ht="16.5" customHeight="1" x14ac:dyDescent="0.25">
      <c r="A154" s="62" t="s">
        <v>686</v>
      </c>
      <c r="B154" s="63">
        <v>1027739460737</v>
      </c>
      <c r="C154" s="58" t="s">
        <v>687</v>
      </c>
      <c r="D154" s="59">
        <v>44984</v>
      </c>
      <c r="E154" s="2">
        <v>10500000</v>
      </c>
      <c r="F154" s="60">
        <v>10648392.33</v>
      </c>
      <c r="G154" s="61">
        <f t="shared" si="5"/>
        <v>6.264657805085283E-3</v>
      </c>
      <c r="H154" s="43"/>
      <c r="J154" s="42"/>
      <c r="K154" s="42"/>
    </row>
    <row r="155" spans="1:11" ht="16.5" customHeight="1" x14ac:dyDescent="0.25">
      <c r="A155" s="62" t="s">
        <v>686</v>
      </c>
      <c r="B155" s="63">
        <v>1027739460737</v>
      </c>
      <c r="C155" s="58" t="s">
        <v>688</v>
      </c>
      <c r="D155" s="59">
        <v>44998</v>
      </c>
      <c r="E155" s="2">
        <v>44000000</v>
      </c>
      <c r="F155" s="60">
        <v>44604644.380000003</v>
      </c>
      <c r="G155" s="61">
        <f t="shared" si="5"/>
        <v>2.6241786074219564E-2</v>
      </c>
      <c r="H155" s="43"/>
      <c r="J155" s="42"/>
      <c r="K155" s="42"/>
    </row>
    <row r="156" spans="1:11" ht="16.5" customHeight="1" x14ac:dyDescent="0.25">
      <c r="A156" s="62" t="s">
        <v>686</v>
      </c>
      <c r="B156" s="63">
        <v>1027739460737</v>
      </c>
      <c r="C156" s="58" t="s">
        <v>689</v>
      </c>
      <c r="D156" s="59">
        <v>44970</v>
      </c>
      <c r="E156" s="2">
        <v>8000000</v>
      </c>
      <c r="F156" s="60">
        <v>8104092.0499999998</v>
      </c>
      <c r="G156" s="61">
        <f t="shared" si="5"/>
        <v>4.7677961086321176E-3</v>
      </c>
      <c r="H156" s="43"/>
      <c r="J156" s="42"/>
      <c r="K156" s="42"/>
    </row>
    <row r="157" spans="1:11" ht="16.5" customHeight="1" x14ac:dyDescent="0.25">
      <c r="A157" s="62" t="s">
        <v>686</v>
      </c>
      <c r="B157" s="63">
        <v>1027739460737</v>
      </c>
      <c r="C157" s="58" t="s">
        <v>711</v>
      </c>
      <c r="D157" s="59">
        <v>45012</v>
      </c>
      <c r="E157" s="2">
        <v>5000000</v>
      </c>
      <c r="F157" s="60">
        <v>5035068.49</v>
      </c>
      <c r="G157" s="61">
        <f t="shared" si="5"/>
        <v>2.9622294274555031E-3</v>
      </c>
      <c r="H157" s="43"/>
      <c r="J157" s="42"/>
      <c r="K157" s="42"/>
    </row>
    <row r="158" spans="1:11" ht="16.5" customHeight="1" x14ac:dyDescent="0.25">
      <c r="A158" s="79" t="s">
        <v>246</v>
      </c>
      <c r="B158" s="11">
        <v>1027700167110</v>
      </c>
      <c r="C158" s="58" t="s">
        <v>712</v>
      </c>
      <c r="D158" s="59">
        <v>45012</v>
      </c>
      <c r="E158" s="60">
        <v>8500000</v>
      </c>
      <c r="F158" s="60">
        <v>8538803.5600000005</v>
      </c>
      <c r="G158" s="61">
        <f t="shared" si="5"/>
        <v>5.0235454057733801E-3</v>
      </c>
      <c r="H158" s="43"/>
      <c r="J158" s="42"/>
      <c r="K158" s="42"/>
    </row>
    <row r="159" spans="1:11" ht="17.25" customHeight="1" x14ac:dyDescent="0.25">
      <c r="A159" s="5" t="s">
        <v>244</v>
      </c>
      <c r="B159" s="5"/>
      <c r="C159" s="5"/>
      <c r="D159" s="5"/>
      <c r="E159" s="6"/>
      <c r="F159" s="7">
        <f>SUM(F151:F158)</f>
        <v>98179886.289999992</v>
      </c>
      <c r="G159" s="8">
        <f t="shared" si="5"/>
        <v>5.7761150405418432E-2</v>
      </c>
      <c r="H159" s="43"/>
      <c r="J159" s="42"/>
      <c r="K159" s="42"/>
    </row>
    <row r="161" spans="1:26" x14ac:dyDescent="0.25">
      <c r="A161" s="3" t="s">
        <v>405</v>
      </c>
    </row>
    <row r="162" spans="1:26" ht="58.5" customHeight="1" x14ac:dyDescent="0.25">
      <c r="A162" s="5" t="s">
        <v>11</v>
      </c>
      <c r="B162" s="5" t="s">
        <v>8</v>
      </c>
      <c r="C162" s="5" t="s">
        <v>9</v>
      </c>
      <c r="D162" s="5" t="s">
        <v>17</v>
      </c>
      <c r="E162" s="5" t="s">
        <v>10</v>
      </c>
      <c r="F162" s="5" t="s">
        <v>6</v>
      </c>
      <c r="G162" s="5" t="s">
        <v>401</v>
      </c>
    </row>
    <row r="163" spans="1:26" ht="45" customHeight="1" x14ac:dyDescent="0.25">
      <c r="A163" s="5" t="s">
        <v>387</v>
      </c>
      <c r="B163" s="5" t="s">
        <v>388</v>
      </c>
      <c r="C163" s="5" t="s">
        <v>389</v>
      </c>
      <c r="D163" s="5" t="s">
        <v>390</v>
      </c>
      <c r="E163" s="20">
        <v>34678.27233</v>
      </c>
      <c r="F163" s="7">
        <v>27429819.850000001</v>
      </c>
      <c r="G163" s="8">
        <f>F163/$F$214</f>
        <v>1.6137500355923279E-2</v>
      </c>
    </row>
    <row r="164" spans="1:26" ht="17.25" customHeight="1" x14ac:dyDescent="0.25">
      <c r="A164" s="5" t="s">
        <v>244</v>
      </c>
      <c r="B164" s="5"/>
      <c r="C164" s="5"/>
      <c r="D164" s="5"/>
      <c r="E164" s="6"/>
      <c r="F164" s="7">
        <f>F163</f>
        <v>27429819.850000001</v>
      </c>
      <c r="G164" s="8">
        <f>F164/$F$214</f>
        <v>1.6137500355923279E-2</v>
      </c>
    </row>
    <row r="166" spans="1:26" x14ac:dyDescent="0.25">
      <c r="A166" s="3" t="s">
        <v>406</v>
      </c>
    </row>
    <row r="167" spans="1:26" ht="42.75" customHeight="1" x14ac:dyDescent="0.25">
      <c r="A167" s="5" t="s">
        <v>15</v>
      </c>
      <c r="B167" s="5" t="s">
        <v>14</v>
      </c>
      <c r="C167" s="5" t="s">
        <v>16</v>
      </c>
      <c r="D167" s="89" t="s">
        <v>13</v>
      </c>
      <c r="E167" s="90"/>
      <c r="F167" s="5" t="s">
        <v>6</v>
      </c>
      <c r="G167" s="5" t="s">
        <v>401</v>
      </c>
    </row>
    <row r="168" spans="1:26" ht="17.25" customHeight="1" x14ac:dyDescent="0.25">
      <c r="A168" s="5" t="s">
        <v>244</v>
      </c>
      <c r="B168" s="5"/>
      <c r="C168" s="5"/>
      <c r="D168" s="89"/>
      <c r="E168" s="90"/>
      <c r="F168" s="7"/>
      <c r="G168" s="8"/>
    </row>
    <row r="170" spans="1:26" x14ac:dyDescent="0.25">
      <c r="A170" s="3" t="s">
        <v>407</v>
      </c>
    </row>
    <row r="171" spans="1:26" ht="47.25" customHeight="1" x14ac:dyDescent="0.25">
      <c r="A171" s="5" t="s">
        <v>3</v>
      </c>
      <c r="B171" s="5" t="s">
        <v>1</v>
      </c>
      <c r="C171" s="5" t="s">
        <v>412</v>
      </c>
      <c r="D171" s="89" t="s">
        <v>4</v>
      </c>
      <c r="E171" s="90"/>
      <c r="F171" s="10" t="s">
        <v>18</v>
      </c>
      <c r="G171" s="5" t="s">
        <v>401</v>
      </c>
    </row>
    <row r="172" spans="1:26" x14ac:dyDescent="0.25">
      <c r="A172" s="5" t="s">
        <v>246</v>
      </c>
      <c r="B172" s="11">
        <v>1027700167110</v>
      </c>
      <c r="C172" s="23" t="s">
        <v>427</v>
      </c>
      <c r="D172" s="104" t="s">
        <v>245</v>
      </c>
      <c r="E172" s="104"/>
      <c r="F172" s="7">
        <v>449677.15</v>
      </c>
      <c r="G172" s="8">
        <f t="shared" ref="G172:G178" si="6">F172/$F$214</f>
        <v>2.6455387632360141E-4</v>
      </c>
      <c r="H172" s="45"/>
      <c r="I172" s="45"/>
      <c r="Y172" s="43"/>
      <c r="Z172" s="43"/>
    </row>
    <row r="173" spans="1:26" x14ac:dyDescent="0.25">
      <c r="A173" s="5" t="s">
        <v>246</v>
      </c>
      <c r="B173" s="11">
        <v>1027700167110</v>
      </c>
      <c r="C173" s="23" t="s">
        <v>428</v>
      </c>
      <c r="D173" s="104" t="s">
        <v>245</v>
      </c>
      <c r="E173" s="104"/>
      <c r="F173" s="7">
        <v>4159684.7</v>
      </c>
      <c r="G173" s="8">
        <f t="shared" si="6"/>
        <v>2.4472239954131023E-3</v>
      </c>
      <c r="H173" s="45"/>
      <c r="I173" s="45"/>
      <c r="Y173" s="43"/>
      <c r="Z173" s="43"/>
    </row>
    <row r="174" spans="1:26" ht="30" x14ac:dyDescent="0.25">
      <c r="A174" s="5" t="s">
        <v>391</v>
      </c>
      <c r="B174" s="11">
        <v>1021600000124</v>
      </c>
      <c r="C174" s="23" t="s">
        <v>429</v>
      </c>
      <c r="D174" s="104" t="s">
        <v>245</v>
      </c>
      <c r="E174" s="104"/>
      <c r="F174" s="7">
        <v>217391.93</v>
      </c>
      <c r="G174" s="8">
        <f t="shared" si="6"/>
        <v>1.2789593103178359E-4</v>
      </c>
      <c r="H174" s="45"/>
      <c r="I174" s="45"/>
      <c r="Y174" s="43"/>
      <c r="Z174" s="43"/>
    </row>
    <row r="175" spans="1:26" ht="30" x14ac:dyDescent="0.25">
      <c r="A175" s="5" t="s">
        <v>391</v>
      </c>
      <c r="B175" s="11">
        <v>1021600000124</v>
      </c>
      <c r="C175" s="23" t="s">
        <v>430</v>
      </c>
      <c r="D175" s="104" t="s">
        <v>245</v>
      </c>
      <c r="E175" s="104"/>
      <c r="F175" s="7">
        <v>30674.55</v>
      </c>
      <c r="G175" s="8">
        <f t="shared" si="6"/>
        <v>1.8046438666012107E-5</v>
      </c>
      <c r="H175" s="45"/>
      <c r="I175" s="45"/>
      <c r="Y175" s="43"/>
      <c r="Z175" s="43"/>
    </row>
    <row r="176" spans="1:26" ht="30" x14ac:dyDescent="0.25">
      <c r="A176" s="5" t="s">
        <v>391</v>
      </c>
      <c r="B176" s="11">
        <v>1021600000124</v>
      </c>
      <c r="C176" s="23" t="s">
        <v>431</v>
      </c>
      <c r="D176" s="104" t="s">
        <v>245</v>
      </c>
      <c r="E176" s="104"/>
      <c r="F176" s="7">
        <v>433410.8</v>
      </c>
      <c r="G176" s="8">
        <f t="shared" si="6"/>
        <v>2.5498406396792258E-4</v>
      </c>
      <c r="H176" s="45"/>
      <c r="I176" s="45"/>
      <c r="Y176" s="43"/>
      <c r="Z176" s="43"/>
    </row>
    <row r="177" spans="1:26" x14ac:dyDescent="0.25">
      <c r="A177" s="5" t="s">
        <v>247</v>
      </c>
      <c r="B177" s="11">
        <v>1027700167110</v>
      </c>
      <c r="C177" s="70" t="s">
        <v>653</v>
      </c>
      <c r="D177" s="104" t="s">
        <v>245</v>
      </c>
      <c r="E177" s="104"/>
      <c r="F177" s="7">
        <v>76046.679999999993</v>
      </c>
      <c r="G177" s="8">
        <f t="shared" si="6"/>
        <v>4.4739751565185127E-5</v>
      </c>
      <c r="H177" s="45"/>
      <c r="I177" s="45"/>
      <c r="Y177" s="43"/>
      <c r="Z177" s="43"/>
    </row>
    <row r="178" spans="1:26" x14ac:dyDescent="0.25">
      <c r="A178" s="5" t="s">
        <v>244</v>
      </c>
      <c r="B178" s="113"/>
      <c r="C178" s="113"/>
      <c r="D178" s="112"/>
      <c r="E178" s="112"/>
      <c r="F178" s="7">
        <f>SUM(F172:F177)</f>
        <v>5366885.8099999996</v>
      </c>
      <c r="G178" s="8">
        <f t="shared" si="6"/>
        <v>3.157444056967607E-3</v>
      </c>
    </row>
    <row r="180" spans="1:26" ht="15.75" x14ac:dyDescent="0.25">
      <c r="A180" s="3" t="s">
        <v>408</v>
      </c>
      <c r="B180" s="26"/>
    </row>
    <row r="181" spans="1:26" ht="44.25" customHeight="1" x14ac:dyDescent="0.25">
      <c r="A181" s="5" t="s">
        <v>19</v>
      </c>
      <c r="B181" s="12" t="s">
        <v>1</v>
      </c>
      <c r="C181" s="12" t="s">
        <v>417</v>
      </c>
      <c r="D181" s="96" t="s">
        <v>420</v>
      </c>
      <c r="E181" s="97"/>
      <c r="F181" s="10" t="s">
        <v>18</v>
      </c>
      <c r="G181" s="5" t="s">
        <v>401</v>
      </c>
    </row>
    <row r="182" spans="1:26" ht="29.25" customHeight="1" x14ac:dyDescent="0.25">
      <c r="A182" s="5" t="s">
        <v>392</v>
      </c>
      <c r="B182" s="27">
        <v>1027700075941</v>
      </c>
      <c r="C182" s="5" t="s">
        <v>432</v>
      </c>
      <c r="D182" s="105" t="s">
        <v>433</v>
      </c>
      <c r="E182" s="106"/>
      <c r="F182" s="7">
        <v>117745.14</v>
      </c>
      <c r="G182" s="8">
        <f>F182/$F$214</f>
        <v>6.9271772437770357E-5</v>
      </c>
    </row>
    <row r="183" spans="1:26" ht="30" x14ac:dyDescent="0.25">
      <c r="A183" s="5" t="s">
        <v>393</v>
      </c>
      <c r="B183" s="27">
        <v>1027708015576</v>
      </c>
      <c r="C183" s="5" t="s">
        <v>418</v>
      </c>
      <c r="D183" s="105" t="s">
        <v>434</v>
      </c>
      <c r="E183" s="106"/>
      <c r="F183" s="7">
        <v>108622.28</v>
      </c>
      <c r="G183" s="8">
        <f>F183/$F$214</f>
        <v>6.3904615186934885E-5</v>
      </c>
    </row>
    <row r="184" spans="1:26" ht="45" x14ac:dyDescent="0.25">
      <c r="A184" s="5" t="s">
        <v>248</v>
      </c>
      <c r="B184" s="27">
        <v>1047796383030</v>
      </c>
      <c r="C184" s="5" t="s">
        <v>419</v>
      </c>
      <c r="D184" s="105" t="s">
        <v>435</v>
      </c>
      <c r="E184" s="106"/>
      <c r="F184" s="7">
        <v>9181.5300000000007</v>
      </c>
      <c r="G184" s="8">
        <f>F184/$F$214</f>
        <v>5.4016739611550995E-6</v>
      </c>
    </row>
    <row r="185" spans="1:26" x14ac:dyDescent="0.25">
      <c r="A185" s="5" t="s">
        <v>244</v>
      </c>
      <c r="B185" s="95"/>
      <c r="C185" s="96"/>
      <c r="D185" s="96"/>
      <c r="E185" s="97"/>
      <c r="F185" s="7">
        <f>SUM(F182:F184)</f>
        <v>235548.94999999998</v>
      </c>
      <c r="G185" s="8">
        <f>F185/$F$214</f>
        <v>1.3857806158586034E-4</v>
      </c>
    </row>
    <row r="187" spans="1:26" x14ac:dyDescent="0.25">
      <c r="A187" s="3" t="s">
        <v>409</v>
      </c>
    </row>
    <row r="188" spans="1:26" ht="47.25" customHeight="1" x14ac:dyDescent="0.25">
      <c r="A188" s="5" t="s">
        <v>20</v>
      </c>
      <c r="B188" s="113" t="s">
        <v>1</v>
      </c>
      <c r="C188" s="113"/>
      <c r="D188" s="113" t="s">
        <v>22</v>
      </c>
      <c r="E188" s="113"/>
      <c r="F188" s="29" t="s">
        <v>21</v>
      </c>
      <c r="G188" s="5" t="s">
        <v>401</v>
      </c>
    </row>
    <row r="189" spans="1:26" ht="24.75" customHeight="1" x14ac:dyDescent="0.25">
      <c r="A189" s="78" t="s">
        <v>718</v>
      </c>
      <c r="B189" s="102" t="s">
        <v>188</v>
      </c>
      <c r="C189" s="103"/>
      <c r="D189" s="89" t="s">
        <v>47</v>
      </c>
      <c r="E189" s="90"/>
      <c r="F189" s="37">
        <v>1808130.61</v>
      </c>
      <c r="G189" s="8">
        <f t="shared" ref="G189:G193" si="7">F189/$F$214</f>
        <v>1.0637586583504587E-3</v>
      </c>
    </row>
    <row r="190" spans="1:26" ht="24.75" customHeight="1" x14ac:dyDescent="0.25">
      <c r="A190" s="78" t="s">
        <v>718</v>
      </c>
      <c r="B190" s="102" t="s">
        <v>188</v>
      </c>
      <c r="C190" s="103"/>
      <c r="D190" s="89" t="s">
        <v>369</v>
      </c>
      <c r="E190" s="90"/>
      <c r="F190" s="37">
        <v>502888.5</v>
      </c>
      <c r="G190" s="8">
        <f t="shared" si="7"/>
        <v>2.9585915591566394E-4</v>
      </c>
    </row>
    <row r="191" spans="1:26" ht="24.75" hidden="1" customHeight="1" x14ac:dyDescent="0.25">
      <c r="A191" s="78"/>
      <c r="B191" s="102"/>
      <c r="C191" s="103"/>
      <c r="D191" s="89"/>
      <c r="E191" s="90"/>
      <c r="F191" s="37"/>
      <c r="G191" s="8">
        <f t="shared" si="7"/>
        <v>0</v>
      </c>
    </row>
    <row r="192" spans="1:26" ht="24.75" hidden="1" customHeight="1" x14ac:dyDescent="0.25">
      <c r="A192" s="78"/>
      <c r="B192" s="102"/>
      <c r="C192" s="103"/>
      <c r="D192" s="89"/>
      <c r="E192" s="90"/>
      <c r="F192" s="37"/>
      <c r="G192" s="8">
        <f t="shared" si="7"/>
        <v>0</v>
      </c>
    </row>
    <row r="193" spans="1:7" ht="25.5" hidden="1" customHeight="1" x14ac:dyDescent="0.25">
      <c r="A193" s="78"/>
      <c r="B193" s="102"/>
      <c r="C193" s="103"/>
      <c r="D193" s="89"/>
      <c r="E193" s="90"/>
      <c r="F193" s="37"/>
      <c r="G193" s="8">
        <f t="shared" si="7"/>
        <v>0</v>
      </c>
    </row>
    <row r="194" spans="1:7" ht="15" customHeight="1" x14ac:dyDescent="0.25">
      <c r="A194" s="5" t="s">
        <v>244</v>
      </c>
      <c r="B194" s="87"/>
      <c r="C194" s="88"/>
      <c r="D194" s="89"/>
      <c r="E194" s="90"/>
      <c r="F194" s="7">
        <f>SUM(F189:F193)</f>
        <v>2311019.1100000003</v>
      </c>
      <c r="G194" s="8">
        <f>F194/$F$214</f>
        <v>1.3596178142661227E-3</v>
      </c>
    </row>
    <row r="196" spans="1:7" x14ac:dyDescent="0.25">
      <c r="A196" s="3" t="s">
        <v>410</v>
      </c>
    </row>
    <row r="197" spans="1:7" ht="42" customHeight="1" x14ac:dyDescent="0.25">
      <c r="A197" s="5" t="s">
        <v>23</v>
      </c>
      <c r="B197" s="89" t="s">
        <v>20</v>
      </c>
      <c r="C197" s="90"/>
      <c r="D197" s="5" t="s">
        <v>22</v>
      </c>
      <c r="E197" s="5" t="s">
        <v>24</v>
      </c>
      <c r="F197" s="5" t="s">
        <v>21</v>
      </c>
      <c r="G197" s="5" t="s">
        <v>401</v>
      </c>
    </row>
    <row r="198" spans="1:7" ht="42" customHeight="1" x14ac:dyDescent="0.25">
      <c r="A198" s="74" t="s">
        <v>249</v>
      </c>
      <c r="B198" s="87" t="s">
        <v>127</v>
      </c>
      <c r="C198" s="88"/>
      <c r="D198" s="74" t="s">
        <v>93</v>
      </c>
      <c r="E198" s="6">
        <v>31856</v>
      </c>
      <c r="F198" s="7">
        <v>25400055.050000001</v>
      </c>
      <c r="G198" s="8">
        <f>F198/$F$214</f>
        <v>1.4943349961879021E-2</v>
      </c>
    </row>
    <row r="199" spans="1:7" ht="42" customHeight="1" x14ac:dyDescent="0.25">
      <c r="A199" s="5" t="s">
        <v>249</v>
      </c>
      <c r="B199" s="87" t="s">
        <v>127</v>
      </c>
      <c r="C199" s="88"/>
      <c r="D199" s="74" t="s">
        <v>720</v>
      </c>
      <c r="E199" s="6">
        <v>27277</v>
      </c>
      <c r="F199" s="7">
        <v>25402194.440000001</v>
      </c>
      <c r="G199" s="8">
        <f>F199/$F$214</f>
        <v>1.4944608606925735E-2</v>
      </c>
    </row>
    <row r="200" spans="1:7" ht="42" customHeight="1" x14ac:dyDescent="0.25">
      <c r="A200" s="32" t="s">
        <v>249</v>
      </c>
      <c r="B200" s="87" t="s">
        <v>127</v>
      </c>
      <c r="C200" s="88"/>
      <c r="D200" s="74" t="s">
        <v>73</v>
      </c>
      <c r="E200" s="6">
        <v>26540</v>
      </c>
      <c r="F200" s="7">
        <v>29219409.059999999</v>
      </c>
      <c r="G200" s="8">
        <f>F200/$F$214</f>
        <v>1.7190350745435824E-2</v>
      </c>
    </row>
    <row r="201" spans="1:7" ht="42" hidden="1" customHeight="1" x14ac:dyDescent="0.25">
      <c r="A201" s="5" t="s">
        <v>249</v>
      </c>
      <c r="B201" s="87" t="s">
        <v>127</v>
      </c>
      <c r="C201" s="88"/>
      <c r="D201" s="74"/>
      <c r="E201" s="6"/>
      <c r="F201" s="7"/>
      <c r="G201" s="8">
        <f>F201/$F$214</f>
        <v>0</v>
      </c>
    </row>
    <row r="202" spans="1:7" x14ac:dyDescent="0.25">
      <c r="A202" s="5" t="s">
        <v>244</v>
      </c>
      <c r="B202" s="98"/>
      <c r="C202" s="98"/>
      <c r="D202" s="30"/>
      <c r="E202" s="1"/>
      <c r="F202" s="7">
        <f>SUM(F198:F201)</f>
        <v>80021658.549999997</v>
      </c>
      <c r="G202" s="8">
        <f>F202/$F$214</f>
        <v>4.7078309314240577E-2</v>
      </c>
    </row>
    <row r="204" spans="1:7" x14ac:dyDescent="0.25">
      <c r="A204" s="3" t="s">
        <v>411</v>
      </c>
    </row>
    <row r="205" spans="1:7" ht="45" x14ac:dyDescent="0.25">
      <c r="A205" s="99" t="s">
        <v>25</v>
      </c>
      <c r="B205" s="100"/>
      <c r="C205" s="100"/>
      <c r="D205" s="100"/>
      <c r="E205" s="101"/>
      <c r="F205" s="5" t="s">
        <v>21</v>
      </c>
      <c r="G205" s="5" t="s">
        <v>401</v>
      </c>
    </row>
    <row r="206" spans="1:7" ht="15" hidden="1" customHeight="1" x14ac:dyDescent="0.25">
      <c r="A206" s="54" t="s">
        <v>635</v>
      </c>
      <c r="B206" s="55"/>
      <c r="C206" s="55"/>
      <c r="D206" s="55"/>
      <c r="E206" s="56"/>
      <c r="F206" s="7"/>
      <c r="G206" s="8">
        <f t="shared" ref="G206:G211" si="8">F206/$F$214</f>
        <v>0</v>
      </c>
    </row>
    <row r="207" spans="1:7" hidden="1" x14ac:dyDescent="0.25">
      <c r="A207" s="54" t="s">
        <v>690</v>
      </c>
      <c r="B207" s="55"/>
      <c r="C207" s="55"/>
      <c r="D207" s="55"/>
      <c r="E207" s="56"/>
      <c r="F207" s="7"/>
      <c r="G207" s="8">
        <f t="shared" si="8"/>
        <v>0</v>
      </c>
    </row>
    <row r="208" spans="1:7" x14ac:dyDescent="0.25">
      <c r="A208" s="84" t="s">
        <v>727</v>
      </c>
      <c r="B208" s="85"/>
      <c r="C208" s="85"/>
      <c r="D208" s="85"/>
      <c r="E208" s="86"/>
      <c r="F208" s="7">
        <v>775.07</v>
      </c>
      <c r="G208" s="8">
        <f t="shared" ref="G208" si="9">F208/$F$214</f>
        <v>4.5598886428214938E-7</v>
      </c>
    </row>
    <row r="209" spans="1:7" hidden="1" x14ac:dyDescent="0.25">
      <c r="A209" s="91" t="s">
        <v>691</v>
      </c>
      <c r="B209" s="92"/>
      <c r="C209" s="92"/>
      <c r="D209" s="92"/>
      <c r="E209" s="93"/>
      <c r="F209" s="7"/>
      <c r="G209" s="8">
        <f t="shared" si="8"/>
        <v>0</v>
      </c>
    </row>
    <row r="210" spans="1:7" x14ac:dyDescent="0.25">
      <c r="A210" s="84" t="s">
        <v>721</v>
      </c>
      <c r="B210" s="66"/>
      <c r="C210" s="66"/>
      <c r="D210" s="66"/>
      <c r="E210" s="67"/>
      <c r="F210" s="7">
        <v>47099000</v>
      </c>
      <c r="G210" s="8">
        <f t="shared" si="8"/>
        <v>2.7709264348800691E-2</v>
      </c>
    </row>
    <row r="211" spans="1:7" x14ac:dyDescent="0.25">
      <c r="A211" s="84" t="s">
        <v>722</v>
      </c>
      <c r="B211" s="66"/>
      <c r="C211" s="66"/>
      <c r="D211" s="66"/>
      <c r="E211" s="67"/>
      <c r="F211" s="7">
        <v>12150000</v>
      </c>
      <c r="G211" s="8">
        <f t="shared" si="8"/>
        <v>7.1480830131834729E-3</v>
      </c>
    </row>
    <row r="212" spans="1:7" x14ac:dyDescent="0.25">
      <c r="A212" s="89" t="s">
        <v>244</v>
      </c>
      <c r="B212" s="94"/>
      <c r="C212" s="94"/>
      <c r="D212" s="94"/>
      <c r="E212" s="90"/>
      <c r="F212" s="7">
        <f>SUM(F208:F211)</f>
        <v>59249775.07</v>
      </c>
      <c r="G212" s="8">
        <f>F212/$F$214</f>
        <v>3.4857803350848447E-2</v>
      </c>
    </row>
    <row r="214" spans="1:7" x14ac:dyDescent="0.25">
      <c r="A214" s="107" t="s">
        <v>26</v>
      </c>
      <c r="B214" s="108"/>
      <c r="C214" s="108"/>
      <c r="D214" s="108"/>
      <c r="E214" s="109"/>
      <c r="F214" s="7">
        <f>F124+F147+F159+F164+F178+F185+F202+F194+F212</f>
        <v>1699756421.0699997</v>
      </c>
      <c r="G214" s="8">
        <f>F214/$F$214</f>
        <v>1</v>
      </c>
    </row>
  </sheetData>
  <mergeCells count="41">
    <mergeCell ref="B188:C188"/>
    <mergeCell ref="D188:E188"/>
    <mergeCell ref="B194:C194"/>
    <mergeCell ref="B178:C178"/>
    <mergeCell ref="D178:E178"/>
    <mergeCell ref="B185:E185"/>
    <mergeCell ref="D181:E181"/>
    <mergeCell ref="D182:E182"/>
    <mergeCell ref="D183:E183"/>
    <mergeCell ref="D184:E184"/>
    <mergeCell ref="B193:C193"/>
    <mergeCell ref="D193:E193"/>
    <mergeCell ref="B189:C189"/>
    <mergeCell ref="B191:C191"/>
    <mergeCell ref="B192:C192"/>
    <mergeCell ref="D189:E189"/>
    <mergeCell ref="D173:E173"/>
    <mergeCell ref="D174:E174"/>
    <mergeCell ref="D175:E175"/>
    <mergeCell ref="D176:E176"/>
    <mergeCell ref="D177:E177"/>
    <mergeCell ref="A1:G1"/>
    <mergeCell ref="D167:E167"/>
    <mergeCell ref="D171:E171"/>
    <mergeCell ref="D172:E172"/>
    <mergeCell ref="D168:E168"/>
    <mergeCell ref="A214:E214"/>
    <mergeCell ref="B197:C197"/>
    <mergeCell ref="B202:C202"/>
    <mergeCell ref="A205:E205"/>
    <mergeCell ref="A212:E212"/>
    <mergeCell ref="B199:C199"/>
    <mergeCell ref="A209:E209"/>
    <mergeCell ref="B201:C201"/>
    <mergeCell ref="B198:C198"/>
    <mergeCell ref="B200:C200"/>
    <mergeCell ref="D191:E191"/>
    <mergeCell ref="D192:E192"/>
    <mergeCell ref="B190:C190"/>
    <mergeCell ref="D190:E190"/>
    <mergeCell ref="D194:E1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2023-07-25T13:45:12Z</dcterms:modified>
</cp:coreProperties>
</file>