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3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накопления'!$A$4:$G$4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21" i="4" l="1"/>
  <c r="F237" i="1" l="1"/>
  <c r="F265" i="1" l="1"/>
  <c r="F174" i="1" l="1"/>
  <c r="F267" i="1" s="1"/>
  <c r="F251" i="1" l="1"/>
  <c r="F179" i="4" l="1"/>
  <c r="F172" i="4"/>
  <c r="F153" i="4"/>
  <c r="F140" i="4"/>
  <c r="F215" i="1" l="1"/>
  <c r="F225" i="1"/>
  <c r="F197" i="4" l="1"/>
  <c r="G249" i="1" l="1"/>
  <c r="G246" i="1"/>
  <c r="G247" i="1"/>
  <c r="G248" i="1"/>
  <c r="G33" i="1"/>
  <c r="G174" i="1"/>
  <c r="G103" i="1"/>
  <c r="G170" i="1"/>
  <c r="G189" i="1"/>
  <c r="G229" i="1"/>
  <c r="G27" i="1"/>
  <c r="G190" i="1"/>
  <c r="G172" i="1"/>
  <c r="G171" i="1"/>
  <c r="G264" i="1"/>
  <c r="G173" i="1"/>
  <c r="G188" i="1"/>
  <c r="G230" i="1"/>
  <c r="G41" i="1"/>
  <c r="G75" i="1"/>
  <c r="G242" i="1"/>
  <c r="G157" i="1"/>
  <c r="G235" i="1"/>
  <c r="G234" i="1"/>
  <c r="G232" i="1"/>
  <c r="G233" i="1"/>
  <c r="G236" i="1"/>
  <c r="G231" i="1"/>
  <c r="G237" i="1"/>
  <c r="G168" i="1"/>
  <c r="G166" i="1"/>
  <c r="G169" i="1"/>
  <c r="G250" i="1"/>
  <c r="G167" i="1"/>
  <c r="G164" i="1"/>
  <c r="G165" i="1"/>
  <c r="G57" i="1"/>
  <c r="G76" i="1"/>
  <c r="G116" i="1"/>
  <c r="G214" i="1"/>
  <c r="G210" i="1"/>
  <c r="G213" i="1"/>
  <c r="G209" i="1"/>
  <c r="G212" i="1"/>
  <c r="G208" i="1"/>
  <c r="G211" i="1"/>
  <c r="G207" i="1"/>
  <c r="G159" i="1"/>
  <c r="G162" i="1"/>
  <c r="G161" i="1"/>
  <c r="G160" i="1"/>
  <c r="G163" i="1"/>
  <c r="G259" i="1"/>
  <c r="G31" i="1"/>
  <c r="G258" i="1"/>
  <c r="G158" i="1"/>
  <c r="G256" i="1"/>
  <c r="G11" i="1"/>
  <c r="G84" i="1"/>
  <c r="G156" i="1"/>
  <c r="G153" i="1"/>
  <c r="G155" i="1"/>
  <c r="G152" i="1"/>
  <c r="G154" i="1"/>
  <c r="G37" i="1"/>
  <c r="G88" i="1"/>
  <c r="G149" i="1"/>
  <c r="G151" i="1"/>
  <c r="G148" i="1"/>
  <c r="G120" i="1"/>
  <c r="G134" i="1"/>
  <c r="G150" i="1"/>
  <c r="G262" i="1"/>
  <c r="G263" i="1"/>
  <c r="G136" i="1"/>
  <c r="G23" i="1"/>
  <c r="G26" i="1"/>
  <c r="G106" i="1"/>
  <c r="G245" i="1" l="1"/>
  <c r="G255" i="1"/>
  <c r="G63" i="1"/>
  <c r="G147" i="1"/>
  <c r="G28" i="1"/>
  <c r="G261" i="1"/>
  <c r="G260" i="1"/>
  <c r="G257" i="1"/>
  <c r="G191" i="1"/>
  <c r="G145" i="1"/>
  <c r="G146" i="1"/>
  <c r="G137" i="1"/>
  <c r="G251" i="1"/>
  <c r="G143" i="1"/>
  <c r="G142" i="1"/>
  <c r="G144" i="1"/>
  <c r="G19" i="1"/>
  <c r="G73" i="1"/>
  <c r="G141" i="1"/>
  <c r="G122" i="1"/>
  <c r="G77" i="1"/>
  <c r="G140" i="1"/>
  <c r="G244" i="1"/>
  <c r="G225" i="1"/>
  <c r="G138" i="1"/>
  <c r="G105" i="1"/>
  <c r="G139" i="1"/>
  <c r="G131" i="1"/>
  <c r="G6" i="1"/>
  <c r="G42" i="1"/>
  <c r="F158" i="4"/>
  <c r="F211" i="4" l="1"/>
  <c r="G147" i="4" s="1"/>
  <c r="G241" i="1"/>
  <c r="G108" i="4" l="1"/>
  <c r="G27" i="4"/>
  <c r="G117" i="4"/>
  <c r="G201" i="4"/>
  <c r="G137" i="4"/>
  <c r="G6" i="4"/>
  <c r="G93" i="4"/>
  <c r="G157" i="4"/>
  <c r="G82" i="4"/>
  <c r="G139" i="4"/>
  <c r="G103" i="4"/>
  <c r="G13" i="4"/>
  <c r="G85" i="4"/>
  <c r="G107" i="4"/>
  <c r="G177" i="4"/>
  <c r="G32" i="4"/>
  <c r="G16" i="4"/>
  <c r="G65" i="4"/>
  <c r="G11" i="4"/>
  <c r="G171" i="4"/>
  <c r="G76" i="4"/>
  <c r="G146" i="4"/>
  <c r="G43" i="4"/>
  <c r="G39" i="4"/>
  <c r="G15" i="4"/>
  <c r="G133" i="4"/>
  <c r="G202" i="4"/>
  <c r="G195" i="4"/>
  <c r="G18" i="4"/>
  <c r="G73" i="4"/>
  <c r="G185" i="4"/>
  <c r="G95" i="4"/>
  <c r="G102" i="4"/>
  <c r="G28" i="4"/>
  <c r="G41" i="4"/>
  <c r="G47" i="4"/>
  <c r="G184" i="4"/>
  <c r="G84" i="4"/>
  <c r="G29" i="4"/>
  <c r="G101" i="4"/>
  <c r="G50" i="4"/>
  <c r="G23" i="4"/>
  <c r="G51" i="4"/>
  <c r="G144" i="4"/>
  <c r="G188" i="4"/>
  <c r="G34" i="4"/>
  <c r="G45" i="4"/>
  <c r="G56" i="4"/>
  <c r="G24" i="4"/>
  <c r="G80" i="4"/>
  <c r="G38" i="4"/>
  <c r="G7" i="4"/>
  <c r="G67" i="4"/>
  <c r="G87" i="4"/>
  <c r="G72" i="4"/>
  <c r="G5" i="4"/>
  <c r="G148" i="4"/>
  <c r="G99" i="4"/>
  <c r="G64" i="4"/>
  <c r="G81" i="4"/>
  <c r="G69" i="4"/>
  <c r="G169" i="4"/>
  <c r="G130" i="4"/>
  <c r="G193" i="4"/>
  <c r="G58" i="4"/>
  <c r="G90" i="4"/>
  <c r="G33" i="4"/>
  <c r="G17" i="4"/>
  <c r="G44" i="4"/>
  <c r="G186" i="4"/>
  <c r="G66" i="4"/>
  <c r="G37" i="4"/>
  <c r="G131" i="4"/>
  <c r="G52" i="4"/>
  <c r="G179" i="4"/>
  <c r="G19" i="4"/>
  <c r="G158" i="4"/>
  <c r="G172" i="4"/>
  <c r="G91" i="4"/>
  <c r="G20" i="4"/>
  <c r="G25" i="4"/>
  <c r="G211" i="4"/>
  <c r="G125" i="4"/>
  <c r="G140" i="4"/>
  <c r="G86" i="4"/>
  <c r="G14" i="4"/>
  <c r="G30" i="4"/>
  <c r="G26" i="4"/>
  <c r="G111" i="4"/>
  <c r="G113" i="4"/>
  <c r="G109" i="4"/>
  <c r="G196" i="4"/>
  <c r="G206" i="4"/>
  <c r="G118" i="4"/>
  <c r="G119" i="4"/>
  <c r="G120" i="4"/>
  <c r="G150" i="4"/>
  <c r="G127" i="4"/>
  <c r="G204" i="4"/>
  <c r="G129" i="4"/>
  <c r="G105" i="4"/>
  <c r="G178" i="4"/>
  <c r="G54" i="4"/>
  <c r="G74" i="4"/>
  <c r="G31" i="4"/>
  <c r="G12" i="4"/>
  <c r="G10" i="4"/>
  <c r="G57" i="4"/>
  <c r="G176" i="4"/>
  <c r="G78" i="4"/>
  <c r="G36" i="4"/>
  <c r="G88" i="4"/>
  <c r="G149" i="4"/>
  <c r="G68" i="4"/>
  <c r="G151" i="4"/>
  <c r="G79" i="4"/>
  <c r="G77" i="4"/>
  <c r="G94" i="4"/>
  <c r="G9" i="4"/>
  <c r="G205" i="4"/>
  <c r="G152" i="4"/>
  <c r="G46" i="4"/>
  <c r="G83" i="4"/>
  <c r="G153" i="4"/>
  <c r="G89" i="4"/>
  <c r="G194" i="4"/>
  <c r="G100" i="4"/>
  <c r="G166" i="4"/>
  <c r="G126" i="4"/>
  <c r="G63" i="4"/>
  <c r="G203" i="4"/>
  <c r="G207" i="4"/>
  <c r="G112" i="4"/>
  <c r="G115" i="4"/>
  <c r="G208" i="4"/>
  <c r="G187" i="4"/>
  <c r="G97" i="4"/>
  <c r="G22" i="4"/>
  <c r="G55" i="4"/>
  <c r="G60" i="4"/>
  <c r="G70" i="4"/>
  <c r="G121" i="4"/>
  <c r="G135" i="4"/>
  <c r="G136" i="4"/>
  <c r="G61" i="4"/>
  <c r="G98" i="4"/>
  <c r="G48" i="4"/>
  <c r="G75" i="4"/>
  <c r="G40" i="4"/>
  <c r="G96" i="4"/>
  <c r="G104" i="4"/>
  <c r="G35" i="4"/>
  <c r="G170" i="4"/>
  <c r="G59" i="4"/>
  <c r="G62" i="4"/>
  <c r="G92" i="4"/>
  <c r="G167" i="4"/>
  <c r="G53" i="4"/>
  <c r="G21" i="4"/>
  <c r="G132" i="4"/>
  <c r="G8" i="4"/>
  <c r="G134" i="4"/>
  <c r="G128" i="4"/>
  <c r="G42" i="4"/>
  <c r="G168" i="4"/>
  <c r="G49" i="4"/>
  <c r="G138" i="4"/>
  <c r="G71" i="4"/>
  <c r="G197" i="4"/>
  <c r="G145" i="4"/>
  <c r="G106" i="4"/>
  <c r="G110" i="4"/>
  <c r="G114" i="4"/>
  <c r="G116" i="4"/>
  <c r="G183" i="4"/>
  <c r="G243" i="1"/>
  <c r="G132" i="1"/>
  <c r="G127" i="1"/>
  <c r="G133" i="1"/>
  <c r="G126" i="1"/>
  <c r="G32" i="1"/>
  <c r="G96" i="1"/>
  <c r="G24" i="1"/>
  <c r="G92" i="1"/>
  <c r="G78" i="1"/>
  <c r="G43" i="1"/>
  <c r="G45" i="1"/>
  <c r="G130" i="1"/>
  <c r="G17" i="1"/>
  <c r="G38" i="1"/>
  <c r="G102" i="1"/>
  <c r="G49" i="1"/>
  <c r="G61" i="1"/>
  <c r="G100" i="1"/>
  <c r="G99" i="1"/>
  <c r="G129" i="1"/>
  <c r="G72" i="1"/>
  <c r="G29" i="1"/>
  <c r="G95" i="1"/>
  <c r="G51" i="1"/>
  <c r="G80" i="1"/>
  <c r="G46" i="1"/>
  <c r="G47" i="1"/>
  <c r="G125" i="1"/>
  <c r="G118" i="1"/>
  <c r="G65" i="1"/>
  <c r="G89" i="1"/>
  <c r="G135" i="1"/>
  <c r="G87" i="1"/>
  <c r="G52" i="1"/>
  <c r="G81" i="1"/>
  <c r="G101" i="1"/>
  <c r="G124" i="1"/>
  <c r="G74" i="1"/>
  <c r="G21" i="1"/>
  <c r="G68" i="1"/>
  <c r="G115" i="1"/>
  <c r="G35" i="1"/>
  <c r="G123" i="1"/>
  <c r="G71" i="1"/>
  <c r="G50" i="1"/>
  <c r="G113" i="1"/>
  <c r="G20" i="1"/>
  <c r="G58" i="1"/>
  <c r="G93" i="1"/>
  <c r="G60" i="1"/>
  <c r="G66" i="1"/>
  <c r="G16" i="1"/>
  <c r="G39" i="1"/>
  <c r="G59" i="1"/>
  <c r="G79" i="1"/>
  <c r="G121" i="1"/>
  <c r="G7" i="1"/>
  <c r="G97" i="1"/>
  <c r="G110" i="1"/>
  <c r="G12" i="1"/>
  <c r="G112" i="1"/>
  <c r="G114" i="1"/>
  <c r="G55" i="1"/>
  <c r="G14" i="1"/>
  <c r="G91" i="1"/>
  <c r="G109" i="1"/>
  <c r="G8" i="1"/>
  <c r="G62" i="1"/>
  <c r="G25" i="1"/>
  <c r="G90" i="1"/>
  <c r="G40" i="1"/>
  <c r="G98" i="1"/>
  <c r="G48" i="1"/>
  <c r="G54" i="1"/>
  <c r="G94" i="1"/>
  <c r="G119" i="1"/>
  <c r="G83" i="1"/>
  <c r="G10" i="1"/>
  <c r="G111" i="1"/>
  <c r="G18" i="1"/>
  <c r="G86" i="1"/>
  <c r="G108" i="1"/>
  <c r="G9" i="1"/>
  <c r="G15" i="1"/>
  <c r="G70" i="1"/>
  <c r="G82" i="1"/>
  <c r="G13" i="1"/>
  <c r="G69" i="1"/>
  <c r="G85" i="1"/>
  <c r="G117" i="1"/>
  <c r="G34" i="1"/>
  <c r="G107" i="1"/>
  <c r="G56" i="1"/>
  <c r="G22" i="1"/>
  <c r="G44" i="1"/>
  <c r="G30" i="1"/>
  <c r="G67" i="1"/>
  <c r="G36" i="1"/>
  <c r="G53" i="1"/>
  <c r="G104" i="1"/>
  <c r="G64" i="1"/>
  <c r="G128" i="1"/>
  <c r="G181" i="1"/>
  <c r="G182" i="1"/>
  <c r="G185" i="1"/>
  <c r="G180" i="1"/>
  <c r="G187" i="1"/>
  <c r="G183" i="1"/>
  <c r="G184" i="1"/>
  <c r="G186" i="1"/>
  <c r="G179" i="1"/>
  <c r="G5" i="1"/>
  <c r="G267" i="1"/>
  <c r="G178" i="1"/>
  <c r="G221" i="1"/>
  <c r="G215" i="1"/>
  <c r="G223" i="1"/>
  <c r="G222" i="1"/>
  <c r="G220" i="1"/>
  <c r="G219" i="1"/>
  <c r="G224" i="1"/>
</calcChain>
</file>

<file path=xl/sharedStrings.xml><?xml version="1.0" encoding="utf-8"?>
<sst xmlns="http://schemas.openxmlformats.org/spreadsheetml/2006/main" count="1600" uniqueCount="721">
  <si>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</si>
  <si>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</si>
  <si>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</si>
  <si>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</si>
  <si>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</si>
  <si>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</si>
  <si>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</si>
  <si>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</si>
  <si>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</si>
  <si>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</si>
  <si>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</si>
  <si>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</si>
  <si>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</si>
  <si>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</si>
  <si>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</si>
  <si>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</si>
  <si>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</si>
  <si>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</si>
  <si>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</si>
  <si>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</si>
  <si>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</si>
  <si>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</si>
  <si>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</si>
  <si>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</si>
  <si>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</si>
  <si>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</si>
  <si>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</si>
  <si>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</si>
  <si>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</si>
  <si>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</si>
  <si>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</si>
  <si>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</si>
  <si>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</si>
  <si>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</si>
  <si>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</si>
  <si>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</si>
  <si>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</si>
  <si>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</si>
  <si>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</si>
  <si>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</si>
  <si>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</si>
  <si>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</si>
  <si>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</si>
  <si>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RU000A0JXSS1</t>
  </si>
  <si>
    <t>RU000A100N12</t>
  </si>
  <si>
    <t>RU000A101XN7</t>
  </si>
  <si>
    <t>RU000A1025H2</t>
  </si>
  <si>
    <t>RU000A102952</t>
  </si>
  <si>
    <t>RU000A102G50</t>
  </si>
  <si>
    <t>RU000A0JT6B2</t>
  </si>
  <si>
    <t>RU000A0JS4Z7</t>
  </si>
  <si>
    <t>RU000A1013P1</t>
  </si>
  <si>
    <t>RU000A102FC5</t>
  </si>
  <si>
    <t>RU000A101QN1</t>
  </si>
  <si>
    <t>RU000A0ZYUW3</t>
  </si>
  <si>
    <t>RU000A0ZYXV9</t>
  </si>
  <si>
    <t>RU000A101137</t>
  </si>
  <si>
    <t>RU000A102KZ6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</si>
  <si>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</si>
  <si>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</si>
  <si>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</si>
  <si>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</si>
  <si>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</si>
  <si>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</si>
  <si>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</si>
  <si>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</si>
  <si>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</si>
  <si>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</si>
  <si>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</si>
  <si>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</si>
  <si>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</si>
  <si>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</si>
  <si>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</si>
  <si>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</si>
  <si>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</si>
  <si>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RU000A102960</t>
  </si>
  <si>
    <t>RU000A101R09</t>
  </si>
  <si>
    <t>RU000A0JX355</t>
  </si>
  <si>
    <t>RU000A0JXQK2</t>
  </si>
  <si>
    <t>RU000A0ZYT40</t>
  </si>
  <si>
    <t>RU000A0ZYVU5</t>
  </si>
  <si>
    <t>RU000A0JV1X3</t>
  </si>
  <si>
    <t>RU000A0JUCR3</t>
  </si>
  <si>
    <t>RU000A1011R1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</si>
  <si>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</si>
  <si>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</si>
  <si>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</si>
  <si>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</si>
  <si>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</si>
  <si>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</si>
  <si>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</si>
  <si>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</si>
  <si>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</si>
  <si>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</si>
  <si>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</si>
  <si>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</si>
  <si>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</si>
  <si>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RU000A100BB0</t>
  </si>
  <si>
    <t>RU000A101T64</t>
  </si>
  <si>
    <t>RU000A100DZ5</t>
  </si>
  <si>
    <t>RU000A101MB5</t>
  </si>
  <si>
    <t>RU000A101CQ4</t>
  </si>
  <si>
    <t>RU000A1029A9</t>
  </si>
  <si>
    <t>RU000A0ZZQN7</t>
  </si>
  <si>
    <t>RU000A1014S3</t>
  </si>
  <si>
    <t>RU000A102B48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</si>
  <si>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</si>
  <si>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</si>
  <si>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</si>
  <si>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</si>
  <si>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</si>
  <si>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</si>
  <si>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</si>
  <si>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</si>
  <si>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</si>
  <si>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</si>
  <si>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</si>
  <si>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</si>
  <si>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</si>
  <si>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</si>
  <si>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</si>
  <si>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</si>
  <si>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</si>
  <si>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</si>
  <si>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</si>
  <si>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</si>
  <si>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</si>
  <si>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</si>
  <si>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</si>
  <si>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</si>
  <si>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</si>
  <si>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</si>
  <si>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</si>
  <si>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</si>
  <si>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</si>
  <si>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</si>
  <si>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</si>
  <si>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</si>
  <si>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</si>
  <si>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</si>
  <si>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</si>
  <si>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</si>
  <si>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</si>
  <si>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"ВИС ФИНАНС"</t>
  </si>
  <si>
    <t>1194704013350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</si>
  <si>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</si>
  <si>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</si>
  <si>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</si>
  <si>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</si>
  <si>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</si>
  <si>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</si>
  <si>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"ГСП-Финанс"</t>
  </si>
  <si>
    <t>1207800076440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</si>
  <si>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</si>
  <si>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</si>
  <si>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</si>
  <si>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</si>
  <si>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</si>
  <si>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</si>
  <si>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</si>
  <si>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</si>
  <si>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</si>
  <si>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</si>
  <si>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</si>
  <si>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</si>
  <si>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"Акрон"</t>
  </si>
  <si>
    <t>1025300786610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</si>
  <si>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</si>
  <si>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</si>
  <si>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</si>
  <si>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</si>
  <si>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</si>
  <si>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</si>
  <si>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</si>
  <si>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</si>
  <si>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</si>
  <si>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</si>
  <si>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</si>
  <si>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</si>
  <si>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</si>
  <si>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</si>
  <si>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</si>
  <si>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</si>
  <si>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</si>
  <si>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</si>
  <si>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</si>
  <si>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</si>
  <si>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"РУСАЛ Братский алюминиевый завод"</t>
  </si>
  <si>
    <t>1023800836377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</si>
  <si>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</si>
  <si>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</si>
  <si>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</si>
  <si>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</si>
  <si>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</si>
  <si>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</si>
  <si>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</si>
  <si>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</si>
  <si>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</si>
  <si>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</si>
  <si>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</si>
  <si>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</si>
  <si>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"Якутская топливно-энергетическая компания"</t>
  </si>
  <si>
    <t>1021401062187</t>
  </si>
  <si>
    <t>Публичное акционерное общество "Акционерная нефтяная Компания "Башнефть"</t>
  </si>
  <si>
    <t>1020202555240</t>
  </si>
  <si>
    <t>"Акционерная финансовая корпорация "Система", ПАО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</si>
  <si>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</si>
  <si>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</si>
  <si>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</si>
  <si>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</si>
  <si>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</si>
  <si>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</si>
  <si>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</si>
  <si>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</si>
  <si>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</si>
  <si>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</si>
  <si>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</si>
  <si>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</si>
  <si>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</si>
  <si>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</si>
  <si>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</si>
  <si>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</si>
  <si>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</si>
  <si>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</si>
  <si>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</si>
  <si>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</si>
  <si>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Акционерное общество Инвестиционная компания "АК БАРС Финанс"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</si>
  <si>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</si>
  <si>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</si>
  <si>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</si>
  <si>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</si>
  <si>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</si>
  <si>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</si>
  <si>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"РН Банк" 4B02-07-00170-B-001P</t>
  </si>
  <si>
    <t>облигации АО "Росагролизинг" 4-01-05886-A-001P</t>
  </si>
  <si>
    <t>облигации АО "Россельхозбанк" 4B020903349B</t>
  </si>
  <si>
    <t>облигации АО "Россельхозбанк" 4B021603349B001P</t>
  </si>
  <si>
    <t>облигации АО "ФПК" 4B02-04-55465-E-001P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</si>
  <si>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</si>
  <si>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</si>
  <si>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</si>
  <si>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</si>
  <si>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</si>
  <si>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</si>
  <si>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</si>
  <si>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</si>
  <si>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</si>
  <si>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"ВИС ФИНАНС" 4B02-01-00554-R-001P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</si>
  <si>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</si>
  <si>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</si>
  <si>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</si>
  <si>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"ГСП-ФИНАНС" 4-01-00567-R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</si>
  <si>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</si>
  <si>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</si>
  <si>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</si>
  <si>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</si>
  <si>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</si>
  <si>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"Акрон" 4B02-02-00207-A-001P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</si>
  <si>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</si>
  <si>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</si>
  <si>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</si>
  <si>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</si>
  <si>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4B02-05-32432-H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</si>
  <si>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</si>
  <si>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</si>
  <si>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</si>
  <si>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"ГТЛК" 4B02-15-32432-H-001P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</si>
  <si>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</si>
  <si>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</si>
  <si>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</si>
  <si>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</si>
  <si>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</si>
  <si>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4B02-02-00122-A-001P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</si>
  <si>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</si>
  <si>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</si>
  <si>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</si>
  <si>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</si>
  <si>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4B02-06-00122-A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</si>
  <si>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</si>
  <si>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</si>
  <si>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</si>
  <si>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</si>
  <si>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</si>
  <si>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"РУСАЛ Братск" 4B02-01-20075-F-001P</t>
  </si>
  <si>
    <t>облигации ПАО "Северсталь" 4B02-06-00143-A</t>
  </si>
  <si>
    <t>облигации ПАО "Совкомбанк" 4B02-03-00963-B-001P</t>
  </si>
  <si>
    <t>облигации ПАО "Совкомбанк" 4B020100963B001P</t>
  </si>
  <si>
    <t>облигации ПАО "ФСК ЕЭС" 4B02-01-65018-D-001P</t>
  </si>
  <si>
    <t>облигации ПАО "ФСК ЕЭС" 4B02-04-65018-D</t>
  </si>
  <si>
    <t>облигации ПАО "ЯТЭК" 4B02-01-20510-F-001P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</si>
  <si>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</si>
  <si>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</si>
  <si>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</si>
  <si>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</si>
  <si>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</si>
  <si>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</si>
  <si>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</si>
  <si>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</si>
  <si>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</si>
  <si>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</si>
  <si>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</si>
  <si>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</si>
  <si>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</si>
  <si>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</si>
  <si>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</si>
  <si>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RU35010MOO0</t>
  </si>
  <si>
    <t>государственные ЦБ субъектов РФ RU35009RSY0</t>
  </si>
  <si>
    <t>государственные ЦБ субъектов РФ RU35003SVS0</t>
  </si>
  <si>
    <t>государственные ЦБ субъектов РФ RU35002YML0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</si>
  <si>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</si>
  <si>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</si>
  <si>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</si>
  <si>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</si>
  <si>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</si>
  <si>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</si>
  <si>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</si>
  <si>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</si>
  <si>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RU000A0JX0B9</t>
  </si>
  <si>
    <t>RU000A0JXR43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</si>
  <si>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</si>
  <si>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</si>
  <si>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</si>
  <si>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</si>
  <si>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</si>
  <si>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</si>
  <si>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</si>
  <si>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</si>
  <si>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</si>
  <si>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</si>
  <si>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</si>
  <si>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</si>
  <si>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</si>
  <si>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Республики Саха (Якутия)</t>
  </si>
  <si>
    <t>1031402066079</t>
  </si>
  <si>
    <t>Министерство финансов Свердловской области</t>
  </si>
  <si>
    <t>1026605256589</t>
  </si>
  <si>
    <t>Правительство Ямало-Ненецкого автономного округа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</si>
  <si>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</si>
  <si>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</si>
  <si>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</si>
  <si>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</si>
  <si>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</si>
  <si>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</si>
  <si>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</si>
  <si>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</si>
  <si>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Открытый паевой инвестиционный фонд рыночных финансовых инструментов "АК БАРС - Консервативный"</t>
  </si>
  <si>
    <t>Открытый</t>
  </si>
  <si>
    <t>Общество с ограниченной ответственностью Управляющая Компания "АК БАРС КАПИТАЛ"</t>
  </si>
  <si>
    <t>0311-74549820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</si>
  <si>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</si>
  <si>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</si>
  <si>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</si>
  <si>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</si>
  <si>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</si>
  <si>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</si>
  <si>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ВЭБ.РФ 4B02-303-00004-T-001P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</si>
  <si>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</si>
  <si>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</si>
  <si>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</si>
  <si>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</si>
  <si>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</si>
  <si>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</si>
  <si>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</si>
  <si>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</si>
  <si>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</si>
  <si>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</si>
  <si>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</si>
  <si>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</si>
  <si>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</si>
  <si>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</si>
  <si>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</si>
  <si>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</si>
  <si>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</si>
  <si>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</si>
  <si>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</si>
  <si>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</si>
  <si>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Общество с ограниченной ответственностью Управляющая компания "АК БАРС КАПИТАЛ"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</si>
  <si>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</si>
  <si>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</si>
  <si>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</si>
  <si>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</si>
  <si>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</si>
  <si>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</si>
  <si>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</si>
  <si>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</si>
  <si>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</si>
  <si>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</si>
  <si>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</si>
  <si>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</si>
  <si>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</si>
  <si>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</si>
  <si>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</si>
  <si>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</si>
  <si>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</si>
  <si>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</si>
  <si>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RU000A0DQZE3</t>
  </si>
  <si>
    <t>акции обыкновенные ПАО АФК "Система" 1-05-01669-A</t>
  </si>
  <si>
    <t>RU000A0JPNM1</t>
  </si>
  <si>
    <t>1022302933630</t>
  </si>
  <si>
    <t>"Акционерная финансовая корпорация "Система", Публичное акционерное общество</t>
  </si>
  <si>
    <t>RU000A0JV219</t>
  </si>
  <si>
    <t>RU000A0JVWD9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</si>
  <si>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</si>
  <si>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</si>
  <si>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</si>
  <si>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</si>
  <si>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</si>
  <si>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</si>
  <si>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</si>
  <si>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</si>
  <si>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RU000A0ZZRK1</t>
  </si>
  <si>
    <t>RU000A100P85</t>
  </si>
  <si>
    <t>RU000A0JQRD9</t>
  </si>
  <si>
    <t>RU000A1008W7</t>
  </si>
  <si>
    <t>RU000A101LJ0</t>
  </si>
  <si>
    <t>RU000A100Z91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</si>
  <si>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</si>
  <si>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</si>
  <si>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</si>
  <si>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</si>
  <si>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</si>
  <si>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</si>
  <si>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</si>
  <si>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</si>
  <si>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</si>
  <si>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</si>
  <si>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RU000A102RT4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</si>
  <si>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</si>
  <si>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</si>
  <si>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</si>
  <si>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</si>
  <si>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</si>
  <si>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облигации Промсвязьбанк 4B02-04-03251-B-003P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</si>
  <si>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</si>
  <si>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</si>
  <si>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</si>
  <si>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</si>
  <si>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</si>
  <si>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</si>
  <si>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</si>
  <si>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</si>
  <si>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</si>
  <si>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</si>
  <si>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</si>
  <si>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</si>
  <si>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</si>
  <si>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</si>
  <si>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</si>
  <si>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</si>
  <si>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</si>
  <si>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</si>
  <si>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</si>
  <si>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</si>
  <si>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</si>
  <si>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</si>
  <si>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</si>
  <si>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</si>
  <si>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</si>
  <si>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</si>
  <si>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</si>
  <si>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</si>
  <si>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</si>
  <si>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</si>
  <si>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</si>
  <si>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</si>
  <si>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</si>
  <si>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</si>
  <si>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</si>
  <si>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</si>
  <si>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</si>
  <si>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</si>
  <si>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</si>
  <si>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</si>
  <si>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</si>
  <si>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</si>
  <si>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</si>
  <si>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</si>
  <si>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</si>
  <si>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</si>
  <si>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</si>
  <si>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</si>
  <si>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</si>
  <si>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</si>
  <si>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RU000A1025U5</t>
  </si>
  <si>
    <t>облигации ПАО Сбербанк 4B02-335-01481-B-001P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</si>
  <si>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</si>
  <si>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</si>
  <si>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</si>
  <si>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</si>
  <si>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</si>
  <si>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</si>
  <si>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</si>
  <si>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</si>
  <si>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</si>
  <si>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</si>
  <si>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</si>
  <si>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</si>
  <si>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</si>
  <si>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</si>
  <si>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RU000A100ZK0</t>
  </si>
  <si>
    <t>облигации ПАО "МТС" 4B02-12-04715-A-001P</t>
  </si>
  <si>
    <t>1027739609391</t>
  </si>
  <si>
    <t>RU000A0JP5V6</t>
  </si>
  <si>
    <t>RU000A1041B2</t>
  </si>
  <si>
    <t>облигации ООО "ГК "Сегежа" 4B02-01-87154-H-002P</t>
  </si>
  <si>
    <t>RU000A0JNAA8</t>
  </si>
  <si>
    <t>RU000A102XG9</t>
  </si>
  <si>
    <t>акции обыкновенные ООО "ГК "Сегежа" 1-01-87154-H</t>
  </si>
  <si>
    <t>акции обыкновенные ПАО "Полюс" 1-01-55192-E</t>
  </si>
  <si>
    <t>RU000A0ZYU88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</si>
  <si>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</si>
  <si>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</si>
  <si>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</si>
  <si>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RU000A104FG2</t>
  </si>
  <si>
    <t>облигации ООО "ГК "Сегежа" 4B02-03-87154-H-002P</t>
  </si>
  <si>
    <t>облигации федерального займа РФ 26223RMFS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</si>
  <si>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</si>
  <si>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</si>
  <si>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</si>
  <si>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</si>
  <si>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RU000A102RS6</t>
  </si>
  <si>
    <t>облигации ПАО Сбербанк 4B02-431-01481-B-001P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</si>
  <si>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</si>
  <si>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</si>
  <si>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</si>
  <si>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</si>
  <si>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Сбербанк 4B02-370-01481-B-001P</t>
  </si>
  <si>
    <t>RU000A102CU4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</si>
  <si>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</si>
  <si>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</si>
  <si>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</si>
  <si>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</si>
  <si>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</si>
  <si>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</si>
  <si>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</si>
  <si>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</si>
  <si>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</si>
  <si>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</si>
  <si>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</si>
  <si>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</si>
  <si>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</si>
  <si>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</si>
  <si>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</si>
  <si>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</si>
  <si>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</si>
  <si>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</si>
  <si>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</si>
  <si>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</si>
  <si>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</si>
  <si>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</si>
  <si>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</si>
  <si>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</si>
  <si>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</si>
  <si>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</si>
  <si>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</si>
  <si>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</si>
  <si>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Банк ВТБ (ПАО)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</si>
  <si>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</si>
  <si>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</si>
  <si>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</si>
  <si>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</si>
  <si>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</si>
  <si>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RU000A102713</t>
  </si>
  <si>
    <t>RU000A104HT1</t>
  </si>
  <si>
    <t>RU000A105A61</t>
  </si>
  <si>
    <t>облигации АО "Россельхозбанк" 4B021903349B001P</t>
  </si>
  <si>
    <t>облигации  ВЭБ.РФ 4B02-430-00004-T-001P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</si>
  <si>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</si>
  <si>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</si>
  <si>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</si>
  <si>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</si>
  <si>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Северсталь 1-02-00143-A )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</si>
  <si>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</si>
  <si>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</si>
  <si>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RU000A0JXQF2</t>
  </si>
  <si>
    <t>облигации федерального займа РФ 26222RMFS</t>
  </si>
  <si>
    <t>облигации  ПАО "ГМК "Норильский никель"  4B02-02-40155-F-001P</t>
  </si>
  <si>
    <t>RU000A101FA1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</si>
  <si>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</si>
  <si>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</si>
  <si>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</si>
  <si>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</si>
  <si>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</si>
  <si>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</si>
  <si>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</si>
  <si>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</si>
  <si>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</si>
  <si>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</si>
  <si>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облигации федерального займа РФ 25084RMFS</t>
  </si>
  <si>
    <t>РОСБАНК (ПАО)</t>
  </si>
  <si>
    <t>оплата комиссий по сделкам Т+ (продажа облигаций  26237RMFS)</t>
  </si>
  <si>
    <t>RU000A0ZYBM4</t>
  </si>
  <si>
    <t>облигации ПАО "Альфа-Банк" 4B022101326B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</si>
  <si>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</si>
  <si>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</si>
  <si>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</si>
  <si>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</si>
  <si>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</si>
  <si>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RU000A0JUCS1</t>
  </si>
  <si>
    <t>облигации ПАО "НК "Роснефть" 4B02-05-00122-A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</si>
  <si>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</si>
  <si>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</si>
  <si>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</si>
  <si>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</si>
  <si>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</si>
  <si>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</si>
  <si>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</si>
  <si>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 ВЭБ.РФ 4B02-303-00004-T-001P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</si>
  <si>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</si>
  <si>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</si>
  <si>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</si>
  <si>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</si>
  <si>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</si>
  <si>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</si>
  <si>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</si>
  <si>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</si>
  <si>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</si>
  <si>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</si>
  <si>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</si>
  <si>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 ВЭБ.РФ 4B02-451-00004-T-001P</t>
  </si>
  <si>
    <t>RU000A105UB9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</si>
  <si>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</si>
  <si>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</si>
  <si>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</si>
  <si>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</si>
  <si>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</si>
  <si>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</si>
  <si>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 xml:space="preserve">начисленный процентный доход по подтверждению №11 от 27.02.2023 к Генеральному соглашению №М65-4785/2016 от 15.06.2016 о порядке поддержания МНО на счетах </t>
  </si>
  <si>
    <t>облигации обыкновенные ПАО "Полюс" 4B02-03-55192-E-001P</t>
  </si>
  <si>
    <t>облигации ПАО "Альфа-Банк" 4B02-09-01326-B-002P</t>
  </si>
  <si>
    <t>RU000A102JZ8</t>
  </si>
  <si>
    <t>Публичное акционерное общество "НОВАТЭК"</t>
  </si>
  <si>
    <t>Публичное акционерное общество "Нефтяная компания "Роснефть"</t>
  </si>
  <si>
    <t xml:space="preserve">начисленный процентный доход по подтверждению №36 от 27.02.2023 к Генеральному соглашению №М61-4785/2016 от 15.02.2016 о порядке поддержания МНО на счетах </t>
  </si>
  <si>
    <t>положительная переоценка по сделкам Т+ (покупка облигаций  26223RMFS)</t>
  </si>
  <si>
    <t>RU000A100238</t>
  </si>
  <si>
    <t>облигации ПАО "МТС" 4B02-07-04715-A-001P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</si>
  <si>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</si>
  <si>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</si>
  <si>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</si>
  <si>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</si>
  <si>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</si>
  <si>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</si>
  <si>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RU000A106672</t>
  </si>
  <si>
    <t>облигации ООО "ГАЗПРОМ КАПИТАЛ" 4B02-05-36400-R-001P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</si>
  <si>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</si>
  <si>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</si>
  <si>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</si>
  <si>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</si>
  <si>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</si>
  <si>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RU000A1065S5</t>
  </si>
  <si>
    <t>облигации ПАО "Мегафон" 4B02-03-00822-J-002P</t>
  </si>
  <si>
    <t>Публичное акционерное общество "Мегафон"</t>
  </si>
  <si>
    <t>1027809169585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</si>
  <si>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</si>
  <si>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</si>
  <si>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</si>
  <si>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</si>
  <si>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</si>
  <si>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</si>
  <si>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</si>
  <si>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АО ХК "Новотранс"</t>
  </si>
  <si>
    <t>оплата комиссий по сделкам Т+  (покупка облигаций 25084RMFS )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</si>
  <si>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</si>
  <si>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</si>
  <si>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</si>
  <si>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</si>
  <si>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42004810025200000006</t>
  </si>
  <si>
    <t>42003810547000376493</t>
  </si>
  <si>
    <t>Правительство ЯНАО</t>
  </si>
  <si>
    <t>1028900508735</t>
  </si>
  <si>
    <t>погашение части паев Открытого паевого инвестиционного фонда рыночных финансовых инструментов "АК БАРС - Консервативный"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</si>
  <si>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</si>
  <si>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</si>
  <si>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</si>
  <si>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</si>
  <si>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</si>
  <si>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RU000A0ZYU21</t>
  </si>
  <si>
    <t>облигации ПАО "Альфа-Банк" 4B024001326B</t>
  </si>
  <si>
    <t>RU000A0JKQU8</t>
  </si>
  <si>
    <t>акции обыкновенные ПАО "Магнит" 1-01-60525-P</t>
  </si>
  <si>
    <t>ПАО "Группа ЛСР"</t>
  </si>
  <si>
    <t>начисление дивидендов (акции обыкновенные ПАО "МТС" 1-01-04715-A )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</si>
  <si>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</si>
  <si>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</si>
  <si>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</si>
  <si>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</si>
  <si>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</si>
  <si>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</si>
  <si>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</si>
  <si>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</si>
  <si>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</si>
  <si>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RU000A0JXFS8</t>
  </si>
  <si>
    <t>облигации ООО "Газпром капитал" 4B02-05-36400-R</t>
  </si>
  <si>
    <t>акции обыкновенные Банк ВТБ (ПАО) 10401000B</t>
  </si>
  <si>
    <t>Публичное акционерное общество "ИНТЕР РАО ЕЭС"</t>
  </si>
  <si>
    <t>акции обыкновенные ПАО "ИНТЕР РАО ЕЭС" 1-04-33498-E</t>
  </si>
  <si>
    <t>42004810900000676493</t>
  </si>
  <si>
    <t>42004810300000276493</t>
  </si>
  <si>
    <t>42004810000000576493</t>
  </si>
  <si>
    <t>42003810000000276493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</si>
  <si>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</si>
  <si>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</si>
  <si>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Состав инвестиционного портфеля фонда по обязательному пенсионному страхованию на 31.08.2023</t>
  </si>
  <si>
    <t>Состав средств пенсионных резервов фонда на 31.08.2023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</si>
  <si>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</si>
  <si>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</si>
  <si>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</si>
  <si>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</si>
  <si>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облигации федерального займа РФ 29016RMFS</t>
  </si>
  <si>
    <t>RU000A1025B5</t>
  </si>
  <si>
    <t>облигации АО "Почта России" 4B02-02-00005-T-001P</t>
  </si>
  <si>
    <t>RU000A0JXRD5</t>
  </si>
  <si>
    <t>АО "Почта России"</t>
  </si>
  <si>
    <t>RU000A1038V6</t>
  </si>
  <si>
    <t>RU000A105L19</t>
  </si>
  <si>
    <t>RU000A105G16</t>
  </si>
  <si>
    <t>Акционерное общество "Почта России"</t>
  </si>
  <si>
    <t>42004810325200000023</t>
  </si>
  <si>
    <t>42003810343240000086</t>
  </si>
  <si>
    <t>42003810043240000085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</si>
</sst>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/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8"/>
  <sheetViews>
    <sheetView tabSelected="1" zoomScale="80" zoomScaleNormal="80" workbookViewId="0">
      <selection activeCell="A4" sqref="A4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6384" width="9.140625" style="3"/>
  </cols>
  <sheetData>
    <row r="1" spans="1:8" ht="33.75" customHeight="1" x14ac:dyDescent="0.25">
      <c r="A1" s="116" t="s">
        <v>703</v>
      </c>
      <c r="B1" s="117"/>
      <c r="C1" s="117"/>
      <c r="D1" s="117"/>
      <c r="E1" s="117"/>
      <c r="F1" s="117"/>
      <c r="G1" s="117"/>
    </row>
    <row r="2" spans="1:8" ht="18.75" x14ac:dyDescent="0.3">
      <c r="A2" s="4"/>
      <c r="B2" s="4"/>
      <c r="C2" s="4"/>
    </row>
    <row r="3" spans="1:8" x14ac:dyDescent="0.25">
      <c r="A3" s="3" t="s">
        <v>359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240</v>
      </c>
      <c r="B5" s="25" t="s">
        <v>141</v>
      </c>
      <c r="C5" s="25" t="s">
        <v>142</v>
      </c>
      <c r="D5" s="25" t="s">
        <v>412</v>
      </c>
      <c r="E5" s="39">
        <v>5718</v>
      </c>
      <c r="F5" s="7">
        <v>5585513.9400000004</v>
      </c>
      <c r="G5" s="8">
        <f t="shared" ref="G5:G36" si="0">F5/$F$267</f>
        <v>1.0127169864707717E-3</v>
      </c>
      <c r="H5" s="98"/>
    </row>
    <row r="6" spans="1:8" x14ac:dyDescent="0.25">
      <c r="A6" s="81" t="s">
        <v>516</v>
      </c>
      <c r="B6" s="81" t="s">
        <v>115</v>
      </c>
      <c r="C6" s="81" t="s">
        <v>116</v>
      </c>
      <c r="D6" s="81" t="s">
        <v>517</v>
      </c>
      <c r="E6" s="39">
        <v>10000</v>
      </c>
      <c r="F6" s="7">
        <v>9378100</v>
      </c>
      <c r="G6" s="8">
        <f t="shared" si="0"/>
        <v>1.700355826311221E-3</v>
      </c>
      <c r="H6" s="98"/>
    </row>
    <row r="7" spans="1:8" x14ac:dyDescent="0.25">
      <c r="A7" s="25" t="s">
        <v>353</v>
      </c>
      <c r="B7" s="25" t="s">
        <v>216</v>
      </c>
      <c r="C7" s="9" t="s">
        <v>217</v>
      </c>
      <c r="D7" s="25" t="s">
        <v>50</v>
      </c>
      <c r="E7" s="39">
        <v>4000</v>
      </c>
      <c r="F7" s="7">
        <v>3938440</v>
      </c>
      <c r="G7" s="8">
        <f t="shared" si="0"/>
        <v>7.1408381234761475E-4</v>
      </c>
      <c r="H7" s="98"/>
    </row>
    <row r="8" spans="1:8" x14ac:dyDescent="0.25">
      <c r="A8" s="62" t="s">
        <v>438</v>
      </c>
      <c r="B8" s="62" t="s">
        <v>216</v>
      </c>
      <c r="C8" s="81" t="s">
        <v>217</v>
      </c>
      <c r="D8" s="62" t="s">
        <v>439</v>
      </c>
      <c r="E8" s="39">
        <v>986</v>
      </c>
      <c r="F8" s="7">
        <v>988427.32</v>
      </c>
      <c r="G8" s="8">
        <f t="shared" si="0"/>
        <v>1.7921307647041359E-4</v>
      </c>
      <c r="H8" s="98"/>
    </row>
    <row r="9" spans="1:8" x14ac:dyDescent="0.25">
      <c r="A9" s="46" t="s">
        <v>352</v>
      </c>
      <c r="B9" s="46" t="s">
        <v>216</v>
      </c>
      <c r="C9" s="46" t="s">
        <v>217</v>
      </c>
      <c r="D9" s="46" t="s">
        <v>49</v>
      </c>
      <c r="E9" s="39">
        <v>49172</v>
      </c>
      <c r="F9" s="7">
        <v>49907021.579999998</v>
      </c>
      <c r="G9" s="8">
        <f t="shared" si="0"/>
        <v>9.0487086848501132E-3</v>
      </c>
      <c r="H9" s="98"/>
    </row>
    <row r="10" spans="1:8" ht="30" x14ac:dyDescent="0.25">
      <c r="A10" s="25" t="s">
        <v>277</v>
      </c>
      <c r="B10" s="25" t="s">
        <v>181</v>
      </c>
      <c r="C10" s="25" t="s">
        <v>182</v>
      </c>
      <c r="D10" s="25" t="s">
        <v>82</v>
      </c>
      <c r="E10" s="39">
        <v>2</v>
      </c>
      <c r="F10" s="7">
        <v>2022.82</v>
      </c>
      <c r="G10" s="8">
        <f t="shared" si="0"/>
        <v>3.6676019370436062E-7</v>
      </c>
      <c r="H10" s="98"/>
    </row>
    <row r="11" spans="1:8" ht="30" x14ac:dyDescent="0.25">
      <c r="A11" s="73" t="s">
        <v>599</v>
      </c>
      <c r="B11" s="73" t="s">
        <v>181</v>
      </c>
      <c r="C11" s="73" t="s">
        <v>182</v>
      </c>
      <c r="D11" s="73" t="s">
        <v>598</v>
      </c>
      <c r="E11" s="39">
        <v>30100</v>
      </c>
      <c r="F11" s="7">
        <v>30482571</v>
      </c>
      <c r="G11" s="8">
        <f t="shared" si="0"/>
        <v>5.5268356277706002E-3</v>
      </c>
      <c r="H11" s="98"/>
    </row>
    <row r="12" spans="1:8" ht="30" x14ac:dyDescent="0.25">
      <c r="A12" s="62" t="s">
        <v>273</v>
      </c>
      <c r="B12" s="62" t="s">
        <v>181</v>
      </c>
      <c r="C12" s="70" t="s">
        <v>182</v>
      </c>
      <c r="D12" s="62" t="s">
        <v>81</v>
      </c>
      <c r="E12" s="39">
        <v>53130</v>
      </c>
      <c r="F12" s="7">
        <v>53674051.200000003</v>
      </c>
      <c r="G12" s="8">
        <f t="shared" si="0"/>
        <v>9.7317138524484481E-3</v>
      </c>
      <c r="H12" s="98"/>
    </row>
    <row r="13" spans="1:8" ht="30" x14ac:dyDescent="0.25">
      <c r="A13" s="72" t="s">
        <v>278</v>
      </c>
      <c r="B13" s="72" t="s">
        <v>181</v>
      </c>
      <c r="C13" s="72" t="s">
        <v>182</v>
      </c>
      <c r="D13" s="33" t="s">
        <v>400</v>
      </c>
      <c r="E13" s="39">
        <v>18</v>
      </c>
      <c r="F13" s="7">
        <v>18351.72</v>
      </c>
      <c r="G13" s="8">
        <f t="shared" si="0"/>
        <v>3.3273748440336703E-6</v>
      </c>
      <c r="H13" s="98"/>
    </row>
    <row r="14" spans="1:8" x14ac:dyDescent="0.25">
      <c r="A14" s="84" t="s">
        <v>36</v>
      </c>
      <c r="B14" s="84" t="s">
        <v>115</v>
      </c>
      <c r="C14" s="84" t="s">
        <v>116</v>
      </c>
      <c r="D14" s="84" t="s">
        <v>93</v>
      </c>
      <c r="E14" s="39">
        <v>66337</v>
      </c>
      <c r="F14" s="7">
        <v>66551931.880000003</v>
      </c>
      <c r="G14" s="8">
        <f t="shared" si="0"/>
        <v>1.2066619584396147E-2</v>
      </c>
      <c r="H14" s="98"/>
    </row>
    <row r="15" spans="1:8" x14ac:dyDescent="0.25">
      <c r="A15" s="72" t="s">
        <v>37</v>
      </c>
      <c r="B15" s="72" t="s">
        <v>115</v>
      </c>
      <c r="C15" s="72" t="s">
        <v>116</v>
      </c>
      <c r="D15" s="72" t="s">
        <v>94</v>
      </c>
      <c r="E15" s="39">
        <v>32000</v>
      </c>
      <c r="F15" s="7">
        <v>34128960</v>
      </c>
      <c r="G15" s="8">
        <f t="shared" si="0"/>
        <v>6.1879672835587823E-3</v>
      </c>
      <c r="H15" s="98"/>
    </row>
    <row r="16" spans="1:8" ht="30" x14ac:dyDescent="0.25">
      <c r="A16" s="94" t="s">
        <v>235</v>
      </c>
      <c r="B16" s="94" t="s">
        <v>131</v>
      </c>
      <c r="C16" s="94" t="s">
        <v>132</v>
      </c>
      <c r="D16" s="94" t="s">
        <v>402</v>
      </c>
      <c r="E16" s="39">
        <v>225</v>
      </c>
      <c r="F16" s="7">
        <v>222568.4</v>
      </c>
      <c r="G16" s="8">
        <f t="shared" si="0"/>
        <v>4.0354173627149035E-5</v>
      </c>
      <c r="H16" s="98"/>
    </row>
    <row r="17" spans="1:8" ht="30" x14ac:dyDescent="0.25">
      <c r="A17" s="91" t="s">
        <v>262</v>
      </c>
      <c r="B17" s="91" t="s">
        <v>169</v>
      </c>
      <c r="C17" s="91" t="s">
        <v>170</v>
      </c>
      <c r="D17" s="91" t="s">
        <v>401</v>
      </c>
      <c r="E17" s="39">
        <v>2490</v>
      </c>
      <c r="F17" s="7">
        <v>2516152.9700000002</v>
      </c>
      <c r="G17" s="8">
        <f t="shared" si="0"/>
        <v>4.5620705286036439E-4</v>
      </c>
      <c r="H17" s="98"/>
    </row>
    <row r="18" spans="1:8" ht="28.5" customHeight="1" x14ac:dyDescent="0.25">
      <c r="A18" s="25" t="s">
        <v>263</v>
      </c>
      <c r="B18" s="25" t="s">
        <v>169</v>
      </c>
      <c r="C18" s="70" t="s">
        <v>170</v>
      </c>
      <c r="D18" s="72" t="s">
        <v>61</v>
      </c>
      <c r="E18" s="39">
        <v>34629</v>
      </c>
      <c r="F18" s="7">
        <v>35079869.579999998</v>
      </c>
      <c r="G18" s="8">
        <f t="shared" si="0"/>
        <v>6.360377968521424E-3</v>
      </c>
      <c r="H18" s="98"/>
    </row>
    <row r="19" spans="1:8" ht="32.25" customHeight="1" x14ac:dyDescent="0.25">
      <c r="A19" s="91" t="s">
        <v>538</v>
      </c>
      <c r="B19" s="91" t="s">
        <v>203</v>
      </c>
      <c r="C19" s="91" t="s">
        <v>204</v>
      </c>
      <c r="D19" s="91" t="s">
        <v>539</v>
      </c>
      <c r="E19" s="39">
        <v>1455</v>
      </c>
      <c r="F19" s="7">
        <v>1530572.7</v>
      </c>
      <c r="G19" s="8">
        <f t="shared" si="0"/>
        <v>2.775101788249109E-4</v>
      </c>
      <c r="H19" s="98"/>
    </row>
    <row r="20" spans="1:8" ht="33.75" customHeight="1" x14ac:dyDescent="0.25">
      <c r="A20" s="81" t="s">
        <v>449</v>
      </c>
      <c r="B20" s="81" t="s">
        <v>115</v>
      </c>
      <c r="C20" s="81" t="s">
        <v>116</v>
      </c>
      <c r="D20" s="81" t="s">
        <v>446</v>
      </c>
      <c r="E20" s="39">
        <v>13000</v>
      </c>
      <c r="F20" s="7">
        <v>12537460</v>
      </c>
      <c r="G20" s="8">
        <f t="shared" si="0"/>
        <v>2.2731836041569062E-3</v>
      </c>
      <c r="H20" s="98"/>
    </row>
    <row r="21" spans="1:8" ht="30" x14ac:dyDescent="0.25">
      <c r="A21" s="25" t="s">
        <v>264</v>
      </c>
      <c r="B21" s="25" t="s">
        <v>169</v>
      </c>
      <c r="C21" s="70" t="s">
        <v>170</v>
      </c>
      <c r="D21" s="62" t="s">
        <v>409</v>
      </c>
      <c r="E21" s="39">
        <v>7087</v>
      </c>
      <c r="F21" s="7">
        <v>7070770.7699999996</v>
      </c>
      <c r="G21" s="8">
        <f t="shared" si="0"/>
        <v>1.2820108844308099E-3</v>
      </c>
      <c r="H21" s="98"/>
    </row>
    <row r="22" spans="1:8" x14ac:dyDescent="0.25">
      <c r="A22" s="67" t="s">
        <v>279</v>
      </c>
      <c r="B22" s="67" t="s">
        <v>185</v>
      </c>
      <c r="C22" s="70" t="s">
        <v>186</v>
      </c>
      <c r="D22" s="67" t="s">
        <v>404</v>
      </c>
      <c r="E22" s="39">
        <v>3030</v>
      </c>
      <c r="F22" s="7">
        <v>3096320.4</v>
      </c>
      <c r="G22" s="8">
        <f t="shared" si="0"/>
        <v>5.6139798384174737E-4</v>
      </c>
      <c r="H22" s="98"/>
    </row>
    <row r="23" spans="1:8" x14ac:dyDescent="0.25">
      <c r="A23" s="66" t="s">
        <v>305</v>
      </c>
      <c r="B23" s="66" t="s">
        <v>117</v>
      </c>
      <c r="C23" s="70" t="s">
        <v>118</v>
      </c>
      <c r="D23" s="66" t="s">
        <v>317</v>
      </c>
      <c r="E23" s="39">
        <v>3700</v>
      </c>
      <c r="F23" s="7">
        <v>1296905.5</v>
      </c>
      <c r="G23" s="8">
        <f t="shared" si="0"/>
        <v>2.3514366695813303E-4</v>
      </c>
      <c r="H23" s="98"/>
    </row>
    <row r="24" spans="1:8" ht="30" x14ac:dyDescent="0.25">
      <c r="A24" s="25" t="s">
        <v>272</v>
      </c>
      <c r="B24" s="25" t="s">
        <v>181</v>
      </c>
      <c r="C24" s="25" t="s">
        <v>182</v>
      </c>
      <c r="D24" s="25" t="s">
        <v>77</v>
      </c>
      <c r="E24" s="39">
        <v>65</v>
      </c>
      <c r="F24" s="7">
        <v>65422.5</v>
      </c>
      <c r="G24" s="8">
        <f t="shared" si="0"/>
        <v>1.1861840782977988E-5</v>
      </c>
      <c r="H24" s="98"/>
    </row>
    <row r="25" spans="1:8" ht="30" x14ac:dyDescent="0.25">
      <c r="A25" s="70" t="s">
        <v>259</v>
      </c>
      <c r="B25" s="70" t="s">
        <v>169</v>
      </c>
      <c r="C25" s="70" t="s">
        <v>170</v>
      </c>
      <c r="D25" s="70" t="s">
        <v>417</v>
      </c>
      <c r="E25" s="39">
        <v>34526</v>
      </c>
      <c r="F25" s="7">
        <v>34658579.840000004</v>
      </c>
      <c r="G25" s="8">
        <f t="shared" si="0"/>
        <v>6.2839933635402308E-3</v>
      </c>
      <c r="H25" s="98"/>
    </row>
    <row r="26" spans="1:8" x14ac:dyDescent="0.25">
      <c r="A26" s="25" t="s">
        <v>27</v>
      </c>
      <c r="B26" s="25" t="s">
        <v>115</v>
      </c>
      <c r="C26" s="25" t="s">
        <v>116</v>
      </c>
      <c r="D26" s="25" t="s">
        <v>84</v>
      </c>
      <c r="E26" s="39">
        <v>17000</v>
      </c>
      <c r="F26" s="7">
        <v>14219820</v>
      </c>
      <c r="G26" s="8">
        <f t="shared" si="0"/>
        <v>2.5782145409088014E-3</v>
      </c>
      <c r="H26" s="98"/>
    </row>
    <row r="27" spans="1:8" ht="30" x14ac:dyDescent="0.25">
      <c r="A27" s="25" t="s">
        <v>693</v>
      </c>
      <c r="B27" s="25" t="s">
        <v>147</v>
      </c>
      <c r="C27" s="9" t="s">
        <v>148</v>
      </c>
      <c r="D27" s="25" t="s">
        <v>692</v>
      </c>
      <c r="E27" s="39">
        <v>950</v>
      </c>
      <c r="F27" s="7">
        <v>946922</v>
      </c>
      <c r="G27" s="8">
        <f t="shared" si="0"/>
        <v>1.7168769151131616E-4</v>
      </c>
      <c r="H27" s="98"/>
    </row>
    <row r="28" spans="1:8" ht="30" x14ac:dyDescent="0.25">
      <c r="A28" s="25" t="s">
        <v>558</v>
      </c>
      <c r="B28" s="25" t="s">
        <v>141</v>
      </c>
      <c r="C28" s="94" t="s">
        <v>142</v>
      </c>
      <c r="D28" s="25" t="s">
        <v>557</v>
      </c>
      <c r="E28" s="39">
        <v>20000</v>
      </c>
      <c r="F28" s="7">
        <v>19823200</v>
      </c>
      <c r="G28" s="8">
        <f t="shared" si="0"/>
        <v>3.5941708465608811E-3</v>
      </c>
      <c r="H28" s="98"/>
    </row>
    <row r="29" spans="1:8" ht="30" x14ac:dyDescent="0.25">
      <c r="A29" s="81" t="s">
        <v>261</v>
      </c>
      <c r="B29" s="81" t="s">
        <v>169</v>
      </c>
      <c r="C29" s="81" t="s">
        <v>170</v>
      </c>
      <c r="D29" s="81" t="s">
        <v>58</v>
      </c>
      <c r="E29" s="39">
        <v>63997</v>
      </c>
      <c r="F29" s="7">
        <v>64896797.82</v>
      </c>
      <c r="G29" s="8">
        <f t="shared" si="0"/>
        <v>1.1766525019159356E-2</v>
      </c>
      <c r="H29" s="98"/>
    </row>
    <row r="30" spans="1:8" x14ac:dyDescent="0.25">
      <c r="A30" s="25" t="s">
        <v>280</v>
      </c>
      <c r="B30" s="25" t="s">
        <v>185</v>
      </c>
      <c r="C30" s="25" t="s">
        <v>186</v>
      </c>
      <c r="D30" s="25" t="s">
        <v>408</v>
      </c>
      <c r="E30" s="39">
        <v>13996</v>
      </c>
      <c r="F30" s="7">
        <v>14453389.279999999</v>
      </c>
      <c r="G30" s="8">
        <f t="shared" si="0"/>
        <v>2.6205632987697024E-3</v>
      </c>
      <c r="H30" s="98"/>
    </row>
    <row r="31" spans="1:8" x14ac:dyDescent="0.25">
      <c r="A31" s="73" t="s">
        <v>575</v>
      </c>
      <c r="B31" s="73" t="s">
        <v>115</v>
      </c>
      <c r="C31" s="73" t="s">
        <v>116</v>
      </c>
      <c r="D31" s="73" t="s">
        <v>574</v>
      </c>
      <c r="E31" s="39">
        <v>10000</v>
      </c>
      <c r="F31" s="7">
        <v>9930600</v>
      </c>
      <c r="G31" s="8">
        <f t="shared" si="0"/>
        <v>1.8005303386364202E-3</v>
      </c>
      <c r="H31" s="98"/>
    </row>
    <row r="32" spans="1:8" ht="30" x14ac:dyDescent="0.25">
      <c r="A32" s="46" t="s">
        <v>274</v>
      </c>
      <c r="B32" s="46" t="s">
        <v>181</v>
      </c>
      <c r="C32" s="70" t="s">
        <v>182</v>
      </c>
      <c r="D32" s="46" t="s">
        <v>78</v>
      </c>
      <c r="E32" s="39">
        <v>121595</v>
      </c>
      <c r="F32" s="7">
        <v>123290034.3</v>
      </c>
      <c r="G32" s="8">
        <f t="shared" si="0"/>
        <v>2.2353880652596504E-2</v>
      </c>
      <c r="H32" s="98"/>
    </row>
    <row r="33" spans="1:8" x14ac:dyDescent="0.25">
      <c r="A33" s="25" t="s">
        <v>711</v>
      </c>
      <c r="B33" s="25" t="s">
        <v>125</v>
      </c>
      <c r="C33" s="70">
        <v>1197746000000</v>
      </c>
      <c r="D33" s="70" t="s">
        <v>712</v>
      </c>
      <c r="E33" s="39">
        <v>10546</v>
      </c>
      <c r="F33" s="7">
        <v>10500335.82</v>
      </c>
      <c r="G33" s="8">
        <f t="shared" si="0"/>
        <v>1.9038299004874564E-3</v>
      </c>
      <c r="H33" s="98"/>
    </row>
    <row r="34" spans="1:8" x14ac:dyDescent="0.25">
      <c r="A34" s="25" t="s">
        <v>230</v>
      </c>
      <c r="B34" s="25" t="s">
        <v>125</v>
      </c>
      <c r="C34" s="25" t="s">
        <v>126</v>
      </c>
      <c r="D34" s="25" t="s">
        <v>406</v>
      </c>
      <c r="E34" s="39">
        <v>4731</v>
      </c>
      <c r="F34" s="7">
        <v>4792124.5199999996</v>
      </c>
      <c r="G34" s="8">
        <f t="shared" si="0"/>
        <v>8.688664919323598E-4</v>
      </c>
      <c r="H34" s="98"/>
    </row>
    <row r="35" spans="1:8" x14ac:dyDescent="0.25">
      <c r="A35" s="94" t="s">
        <v>257</v>
      </c>
      <c r="B35" s="94" t="s">
        <v>165</v>
      </c>
      <c r="C35" s="94" t="s">
        <v>166</v>
      </c>
      <c r="D35" s="94" t="s">
        <v>43</v>
      </c>
      <c r="E35" s="39">
        <v>8850</v>
      </c>
      <c r="F35" s="7">
        <v>8919042.7400000002</v>
      </c>
      <c r="G35" s="8">
        <f t="shared" si="0"/>
        <v>1.6171235418771179E-3</v>
      </c>
      <c r="H35" s="98"/>
    </row>
    <row r="36" spans="1:8" ht="30" x14ac:dyDescent="0.25">
      <c r="A36" s="25" t="s">
        <v>241</v>
      </c>
      <c r="B36" s="25" t="s">
        <v>141</v>
      </c>
      <c r="C36" s="25" t="s">
        <v>142</v>
      </c>
      <c r="D36" s="25" t="s">
        <v>70</v>
      </c>
      <c r="E36" s="39">
        <v>17452</v>
      </c>
      <c r="F36" s="7">
        <v>16833326.600000001</v>
      </c>
      <c r="G36" s="8">
        <f t="shared" si="0"/>
        <v>3.0520729103453428E-3</v>
      </c>
      <c r="H36" s="98"/>
    </row>
    <row r="37" spans="1:8" x14ac:dyDescent="0.25">
      <c r="A37" s="25" t="s">
        <v>592</v>
      </c>
      <c r="B37" s="25" t="s">
        <v>587</v>
      </c>
      <c r="C37" s="9" t="s">
        <v>586</v>
      </c>
      <c r="D37" s="25" t="s">
        <v>591</v>
      </c>
      <c r="E37" s="39">
        <v>3600</v>
      </c>
      <c r="F37" s="7">
        <v>3663360</v>
      </c>
      <c r="G37" s="8">
        <f t="shared" ref="G37:G68" si="1">F37/$F$267</f>
        <v>6.6420869044640969E-4</v>
      </c>
      <c r="H37" s="98"/>
    </row>
    <row r="38" spans="1:8" ht="30" x14ac:dyDescent="0.25">
      <c r="A38" s="70" t="s">
        <v>288</v>
      </c>
      <c r="B38" s="70" t="s">
        <v>199</v>
      </c>
      <c r="C38" s="94" t="s">
        <v>200</v>
      </c>
      <c r="D38" s="70" t="s">
        <v>419</v>
      </c>
      <c r="E38" s="39">
        <v>47504</v>
      </c>
      <c r="F38" s="7">
        <v>47195699.039999999</v>
      </c>
      <c r="G38" s="8">
        <f t="shared" si="1"/>
        <v>8.5571151767943297E-3</v>
      </c>
      <c r="H38" s="98"/>
    </row>
    <row r="39" spans="1:8" ht="30" x14ac:dyDescent="0.25">
      <c r="A39" s="91" t="s">
        <v>275</v>
      </c>
      <c r="B39" s="91" t="s">
        <v>181</v>
      </c>
      <c r="C39" s="91" t="s">
        <v>182</v>
      </c>
      <c r="D39" s="91" t="s">
        <v>79</v>
      </c>
      <c r="E39" s="39">
        <v>8520</v>
      </c>
      <c r="F39" s="7">
        <v>8232024</v>
      </c>
      <c r="G39" s="8">
        <f t="shared" si="1"/>
        <v>1.4925592572838638E-3</v>
      </c>
      <c r="H39" s="98"/>
    </row>
    <row r="40" spans="1:8" ht="30" x14ac:dyDescent="0.25">
      <c r="A40" s="25" t="s">
        <v>242</v>
      </c>
      <c r="B40" s="25" t="s">
        <v>141</v>
      </c>
      <c r="C40" s="84" t="s">
        <v>142</v>
      </c>
      <c r="D40" s="25" t="s">
        <v>418</v>
      </c>
      <c r="E40" s="39">
        <v>57683</v>
      </c>
      <c r="F40" s="7">
        <v>53691336.399999999</v>
      </c>
      <c r="G40" s="8">
        <f t="shared" si="1"/>
        <v>9.7348478551279836E-3</v>
      </c>
      <c r="H40" s="98"/>
    </row>
    <row r="41" spans="1:8" x14ac:dyDescent="0.25">
      <c r="A41" s="25" t="s">
        <v>678</v>
      </c>
      <c r="B41" s="25" t="s">
        <v>587</v>
      </c>
      <c r="C41" s="9" t="s">
        <v>586</v>
      </c>
      <c r="D41" s="25" t="s">
        <v>677</v>
      </c>
      <c r="E41" s="39">
        <v>202</v>
      </c>
      <c r="F41" s="7">
        <v>196762.14</v>
      </c>
      <c r="G41" s="8">
        <f t="shared" si="1"/>
        <v>3.5675206187443536E-5</v>
      </c>
      <c r="H41" s="98"/>
    </row>
    <row r="42" spans="1:8" x14ac:dyDescent="0.25">
      <c r="A42" s="25" t="s">
        <v>515</v>
      </c>
      <c r="B42" s="25" t="s">
        <v>115</v>
      </c>
      <c r="C42" s="94" t="s">
        <v>116</v>
      </c>
      <c r="D42" s="25" t="s">
        <v>509</v>
      </c>
      <c r="E42" s="39">
        <v>126720</v>
      </c>
      <c r="F42" s="7">
        <v>124810329.59999999</v>
      </c>
      <c r="G42" s="8">
        <f t="shared" si="1"/>
        <v>2.2629527422311967E-2</v>
      </c>
      <c r="H42" s="98"/>
    </row>
    <row r="43" spans="1:8" x14ac:dyDescent="0.25">
      <c r="A43" s="25" t="s">
        <v>450</v>
      </c>
      <c r="B43" s="25" t="s">
        <v>115</v>
      </c>
      <c r="C43" s="25" t="s">
        <v>116</v>
      </c>
      <c r="D43" s="25" t="s">
        <v>447</v>
      </c>
      <c r="E43" s="39">
        <v>5000</v>
      </c>
      <c r="F43" s="7">
        <v>4256800</v>
      </c>
      <c r="G43" s="8">
        <f t="shared" si="1"/>
        <v>7.7180608880707247E-4</v>
      </c>
      <c r="H43" s="98"/>
    </row>
    <row r="44" spans="1:8" x14ac:dyDescent="0.25">
      <c r="A44" s="25" t="s">
        <v>28</v>
      </c>
      <c r="B44" s="25" t="s">
        <v>115</v>
      </c>
      <c r="C44" s="25" t="s">
        <v>116</v>
      </c>
      <c r="D44" s="25" t="s">
        <v>85</v>
      </c>
      <c r="E44" s="39">
        <v>29000</v>
      </c>
      <c r="F44" s="7">
        <v>22672200</v>
      </c>
      <c r="G44" s="8">
        <f t="shared" si="1"/>
        <v>4.1107268386233109E-3</v>
      </c>
      <c r="H44" s="98"/>
    </row>
    <row r="45" spans="1:8" ht="30" x14ac:dyDescent="0.25">
      <c r="A45" s="66" t="s">
        <v>249</v>
      </c>
      <c r="B45" s="66" t="s">
        <v>147</v>
      </c>
      <c r="C45" s="66" t="s">
        <v>148</v>
      </c>
      <c r="D45" s="66" t="s">
        <v>54</v>
      </c>
      <c r="E45" s="39">
        <v>5000</v>
      </c>
      <c r="F45" s="7">
        <v>4784887.8499999996</v>
      </c>
      <c r="G45" s="8">
        <f t="shared" si="1"/>
        <v>8.6755440163714095E-4</v>
      </c>
      <c r="H45" s="98"/>
    </row>
    <row r="46" spans="1:8" ht="30" x14ac:dyDescent="0.25">
      <c r="A46" s="67" t="s">
        <v>276</v>
      </c>
      <c r="B46" s="67" t="s">
        <v>181</v>
      </c>
      <c r="C46" s="67" t="s">
        <v>182</v>
      </c>
      <c r="D46" s="67" t="s">
        <v>80</v>
      </c>
      <c r="E46" s="39">
        <v>15070</v>
      </c>
      <c r="F46" s="7">
        <v>14839429</v>
      </c>
      <c r="G46" s="8">
        <f t="shared" si="1"/>
        <v>2.6905566755826551E-3</v>
      </c>
      <c r="H46" s="98"/>
    </row>
    <row r="47" spans="1:8" ht="30" x14ac:dyDescent="0.25">
      <c r="A47" s="66" t="s">
        <v>522</v>
      </c>
      <c r="B47" s="66" t="s">
        <v>175</v>
      </c>
      <c r="C47" s="9" t="s">
        <v>176</v>
      </c>
      <c r="D47" s="66" t="s">
        <v>403</v>
      </c>
      <c r="E47" s="39">
        <v>1943</v>
      </c>
      <c r="F47" s="7">
        <v>1853816.3</v>
      </c>
      <c r="G47" s="8">
        <f t="shared" si="1"/>
        <v>3.361179073176561E-4</v>
      </c>
      <c r="H47" s="98"/>
    </row>
    <row r="48" spans="1:8" x14ac:dyDescent="0.25">
      <c r="A48" s="25" t="s">
        <v>268</v>
      </c>
      <c r="B48" s="25" t="s">
        <v>171</v>
      </c>
      <c r="C48" s="94" t="s">
        <v>172</v>
      </c>
      <c r="D48" s="25" t="s">
        <v>55</v>
      </c>
      <c r="E48" s="39">
        <v>20000</v>
      </c>
      <c r="F48" s="7">
        <v>20384400</v>
      </c>
      <c r="G48" s="8">
        <f t="shared" si="1"/>
        <v>3.69592276749645E-3</v>
      </c>
      <c r="H48" s="98"/>
    </row>
    <row r="49" spans="1:8" x14ac:dyDescent="0.25">
      <c r="A49" s="66" t="s">
        <v>282</v>
      </c>
      <c r="B49" s="66" t="s">
        <v>185</v>
      </c>
      <c r="C49" s="84" t="s">
        <v>186</v>
      </c>
      <c r="D49" s="66" t="s">
        <v>95</v>
      </c>
      <c r="E49" s="39">
        <v>50000</v>
      </c>
      <c r="F49" s="7">
        <v>50849000</v>
      </c>
      <c r="G49" s="8">
        <f t="shared" si="1"/>
        <v>9.2195000492742967E-3</v>
      </c>
      <c r="H49" s="98"/>
    </row>
    <row r="50" spans="1:8" x14ac:dyDescent="0.25">
      <c r="A50" s="84" t="s">
        <v>38</v>
      </c>
      <c r="B50" s="84" t="s">
        <v>115</v>
      </c>
      <c r="C50" s="84" t="s">
        <v>116</v>
      </c>
      <c r="D50" s="84" t="s">
        <v>65</v>
      </c>
      <c r="E50" s="39">
        <v>112363</v>
      </c>
      <c r="F50" s="7">
        <v>153383581.53999999</v>
      </c>
      <c r="G50" s="8">
        <f t="shared" si="1"/>
        <v>2.7810181863279475E-2</v>
      </c>
      <c r="H50" s="98"/>
    </row>
    <row r="51" spans="1:8" ht="30" x14ac:dyDescent="0.25">
      <c r="A51" s="84" t="s">
        <v>243</v>
      </c>
      <c r="B51" s="84" t="s">
        <v>141</v>
      </c>
      <c r="C51" s="84" t="s">
        <v>142</v>
      </c>
      <c r="D51" s="84" t="s">
        <v>71</v>
      </c>
      <c r="E51" s="39">
        <v>60000</v>
      </c>
      <c r="F51" s="7">
        <v>61896617.399999999</v>
      </c>
      <c r="G51" s="8">
        <f t="shared" si="1"/>
        <v>1.1222558303392638E-2</v>
      </c>
      <c r="H51" s="98"/>
    </row>
    <row r="52" spans="1:8" ht="30" x14ac:dyDescent="0.25">
      <c r="A52" s="67" t="s">
        <v>245</v>
      </c>
      <c r="B52" s="67" t="s">
        <v>141</v>
      </c>
      <c r="C52" s="67" t="s">
        <v>142</v>
      </c>
      <c r="D52" s="67" t="s">
        <v>72</v>
      </c>
      <c r="E52" s="39">
        <v>28470</v>
      </c>
      <c r="F52" s="7">
        <v>28404686.969999999</v>
      </c>
      <c r="G52" s="8">
        <f t="shared" si="1"/>
        <v>5.1500917013026009E-3</v>
      </c>
      <c r="H52" s="98"/>
    </row>
    <row r="53" spans="1:8" x14ac:dyDescent="0.25">
      <c r="A53" s="25" t="s">
        <v>429</v>
      </c>
      <c r="B53" s="25" t="s">
        <v>211</v>
      </c>
      <c r="C53" s="9" t="s">
        <v>212</v>
      </c>
      <c r="D53" s="25" t="s">
        <v>423</v>
      </c>
      <c r="E53" s="39">
        <v>47</v>
      </c>
      <c r="F53" s="7">
        <v>45120.47</v>
      </c>
      <c r="G53" s="8">
        <f t="shared" si="1"/>
        <v>8.1808526301063833E-6</v>
      </c>
      <c r="H53" s="98"/>
    </row>
    <row r="54" spans="1:8" ht="30" x14ac:dyDescent="0.25">
      <c r="A54" s="72" t="s">
        <v>287</v>
      </c>
      <c r="B54" s="72" t="s">
        <v>199</v>
      </c>
      <c r="C54" s="94" t="s">
        <v>200</v>
      </c>
      <c r="D54" s="72" t="s">
        <v>103</v>
      </c>
      <c r="E54" s="39">
        <v>5246</v>
      </c>
      <c r="F54" s="7">
        <v>5307955.26</v>
      </c>
      <c r="G54" s="8">
        <f t="shared" si="1"/>
        <v>9.6239245179090564E-4</v>
      </c>
      <c r="H54" s="98"/>
    </row>
    <row r="55" spans="1:8" ht="30" x14ac:dyDescent="0.25">
      <c r="A55" s="73" t="s">
        <v>237</v>
      </c>
      <c r="B55" s="73" t="s">
        <v>133</v>
      </c>
      <c r="C55" s="73" t="s">
        <v>134</v>
      </c>
      <c r="D55" s="73" t="s">
        <v>410</v>
      </c>
      <c r="E55" s="39">
        <v>11630</v>
      </c>
      <c r="F55" s="7">
        <v>11956293.369999999</v>
      </c>
      <c r="G55" s="8">
        <f t="shared" si="1"/>
        <v>2.1678115068900655E-3</v>
      </c>
      <c r="H55" s="98"/>
    </row>
    <row r="56" spans="1:8" x14ac:dyDescent="0.25">
      <c r="A56" s="25" t="s">
        <v>29</v>
      </c>
      <c r="B56" s="25" t="s">
        <v>115</v>
      </c>
      <c r="C56" s="25" t="s">
        <v>116</v>
      </c>
      <c r="D56" s="25" t="s">
        <v>86</v>
      </c>
      <c r="E56" s="39">
        <v>110673</v>
      </c>
      <c r="F56" s="7">
        <v>106242759.81</v>
      </c>
      <c r="G56" s="8">
        <f t="shared" si="1"/>
        <v>1.9263016564796401E-2</v>
      </c>
      <c r="H56" s="98"/>
    </row>
    <row r="57" spans="1:8" ht="30" x14ac:dyDescent="0.25">
      <c r="A57" s="25" t="s">
        <v>636</v>
      </c>
      <c r="B57" s="25" t="s">
        <v>175</v>
      </c>
      <c r="C57" s="9" t="s">
        <v>176</v>
      </c>
      <c r="D57" s="25" t="s">
        <v>635</v>
      </c>
      <c r="E57" s="39">
        <v>969</v>
      </c>
      <c r="F57" s="7">
        <v>971732.58</v>
      </c>
      <c r="G57" s="8">
        <f t="shared" si="1"/>
        <v>1.7618613088146156E-4</v>
      </c>
      <c r="H57" s="98"/>
    </row>
    <row r="58" spans="1:8" ht="30" x14ac:dyDescent="0.25">
      <c r="A58" s="25" t="s">
        <v>265</v>
      </c>
      <c r="B58" s="25" t="s">
        <v>169</v>
      </c>
      <c r="C58" s="94" t="s">
        <v>170</v>
      </c>
      <c r="D58" s="25" t="s">
        <v>59</v>
      </c>
      <c r="E58" s="39">
        <v>9426</v>
      </c>
      <c r="F58" s="7">
        <v>8789556.4800000004</v>
      </c>
      <c r="G58" s="8">
        <f t="shared" si="1"/>
        <v>1.5936462152738346E-3</v>
      </c>
      <c r="H58" s="98"/>
    </row>
    <row r="59" spans="1:8" x14ac:dyDescent="0.25">
      <c r="A59" s="25" t="s">
        <v>228</v>
      </c>
      <c r="B59" s="25" t="s">
        <v>121</v>
      </c>
      <c r="C59" s="25">
        <v>1027700262270</v>
      </c>
      <c r="D59" s="25" t="s">
        <v>422</v>
      </c>
      <c r="E59" s="39">
        <v>2500</v>
      </c>
      <c r="F59" s="7">
        <v>2462175</v>
      </c>
      <c r="G59" s="8">
        <f t="shared" si="1"/>
        <v>4.4642023508470062E-4</v>
      </c>
      <c r="H59" s="98"/>
    </row>
    <row r="60" spans="1:8" x14ac:dyDescent="0.25">
      <c r="A60" s="25" t="s">
        <v>30</v>
      </c>
      <c r="B60" s="25" t="s">
        <v>115</v>
      </c>
      <c r="C60" s="81" t="s">
        <v>116</v>
      </c>
      <c r="D60" s="25" t="s">
        <v>87</v>
      </c>
      <c r="E60" s="39">
        <v>84000</v>
      </c>
      <c r="F60" s="7">
        <v>82800480</v>
      </c>
      <c r="G60" s="8">
        <f t="shared" si="1"/>
        <v>1.5012665528131044E-2</v>
      </c>
      <c r="H60" s="98"/>
    </row>
    <row r="61" spans="1:8" x14ac:dyDescent="0.25">
      <c r="A61" s="25" t="s">
        <v>284</v>
      </c>
      <c r="B61" s="25" t="s">
        <v>191</v>
      </c>
      <c r="C61" s="73" t="s">
        <v>192</v>
      </c>
      <c r="D61" s="25" t="s">
        <v>413</v>
      </c>
      <c r="E61" s="39">
        <v>26783</v>
      </c>
      <c r="F61" s="7">
        <v>27434094.73</v>
      </c>
      <c r="G61" s="8">
        <f t="shared" si="1"/>
        <v>4.9741123269883523E-3</v>
      </c>
      <c r="H61" s="98"/>
    </row>
    <row r="62" spans="1:8" x14ac:dyDescent="0.25">
      <c r="A62" s="25" t="s">
        <v>253</v>
      </c>
      <c r="B62" s="25" t="s">
        <v>157</v>
      </c>
      <c r="C62" s="25" t="s">
        <v>158</v>
      </c>
      <c r="D62" s="25" t="s">
        <v>420</v>
      </c>
      <c r="E62" s="39">
        <v>49775</v>
      </c>
      <c r="F62" s="7">
        <v>48496778</v>
      </c>
      <c r="G62" s="8">
        <f t="shared" si="1"/>
        <v>8.7930155393546507E-3</v>
      </c>
      <c r="H62" s="98"/>
    </row>
    <row r="63" spans="1:8" x14ac:dyDescent="0.25">
      <c r="A63" s="25" t="s">
        <v>31</v>
      </c>
      <c r="B63" s="25" t="s">
        <v>115</v>
      </c>
      <c r="C63" s="72" t="s">
        <v>116</v>
      </c>
      <c r="D63" s="25" t="s">
        <v>88</v>
      </c>
      <c r="E63" s="39">
        <v>26000</v>
      </c>
      <c r="F63" s="7">
        <v>22710740</v>
      </c>
      <c r="G63" s="8">
        <f t="shared" si="1"/>
        <v>4.1177145774559136E-3</v>
      </c>
      <c r="H63" s="98"/>
    </row>
    <row r="64" spans="1:8" ht="30" x14ac:dyDescent="0.25">
      <c r="A64" s="55" t="s">
        <v>283</v>
      </c>
      <c r="B64" s="55" t="s">
        <v>187</v>
      </c>
      <c r="C64" s="81" t="s">
        <v>188</v>
      </c>
      <c r="D64" s="55" t="s">
        <v>97</v>
      </c>
      <c r="E64" s="39">
        <v>49</v>
      </c>
      <c r="F64" s="7">
        <v>50439.62</v>
      </c>
      <c r="G64" s="8">
        <f t="shared" si="1"/>
        <v>9.1452748151463522E-6</v>
      </c>
      <c r="H64" s="98"/>
    </row>
    <row r="65" spans="1:8" x14ac:dyDescent="0.25">
      <c r="A65" s="25" t="s">
        <v>286</v>
      </c>
      <c r="B65" s="25" t="s">
        <v>193</v>
      </c>
      <c r="C65" s="63" t="s">
        <v>194</v>
      </c>
      <c r="D65" s="25" t="s">
        <v>99</v>
      </c>
      <c r="E65" s="39">
        <v>80000</v>
      </c>
      <c r="F65" s="7">
        <v>79594400</v>
      </c>
      <c r="G65" s="8">
        <f t="shared" si="1"/>
        <v>1.4431366884736339E-2</v>
      </c>
      <c r="H65" s="98"/>
    </row>
    <row r="66" spans="1:8" x14ac:dyDescent="0.25">
      <c r="A66" s="25" t="s">
        <v>33</v>
      </c>
      <c r="B66" s="25" t="s">
        <v>115</v>
      </c>
      <c r="C66" s="69" t="s">
        <v>116</v>
      </c>
      <c r="D66" s="25" t="s">
        <v>90</v>
      </c>
      <c r="E66" s="39">
        <v>24000</v>
      </c>
      <c r="F66" s="7">
        <v>18819600</v>
      </c>
      <c r="G66" s="8">
        <f t="shared" si="1"/>
        <v>3.4122067912313431E-3</v>
      </c>
      <c r="H66" s="98"/>
    </row>
    <row r="67" spans="1:8" x14ac:dyDescent="0.25">
      <c r="A67" s="25" t="s">
        <v>32</v>
      </c>
      <c r="B67" s="25" t="s">
        <v>115</v>
      </c>
      <c r="C67" s="9" t="s">
        <v>116</v>
      </c>
      <c r="D67" s="25" t="s">
        <v>89</v>
      </c>
      <c r="E67" s="39">
        <v>119269</v>
      </c>
      <c r="F67" s="7">
        <v>113967492.95</v>
      </c>
      <c r="G67" s="8">
        <f t="shared" si="1"/>
        <v>2.0663598239261206E-2</v>
      </c>
      <c r="H67" s="98"/>
    </row>
    <row r="68" spans="1:8" ht="30" x14ac:dyDescent="0.25">
      <c r="A68" s="25" t="s">
        <v>270</v>
      </c>
      <c r="B68" s="25" t="s">
        <v>175</v>
      </c>
      <c r="C68" s="9" t="s">
        <v>176</v>
      </c>
      <c r="D68" s="25" t="s">
        <v>64</v>
      </c>
      <c r="E68" s="39">
        <v>35060</v>
      </c>
      <c r="F68" s="7">
        <v>33921601.799999997</v>
      </c>
      <c r="G68" s="8">
        <f t="shared" si="1"/>
        <v>6.1503708915920281E-3</v>
      </c>
      <c r="H68" s="98"/>
    </row>
    <row r="69" spans="1:8" ht="30" x14ac:dyDescent="0.25">
      <c r="A69" s="25" t="s">
        <v>290</v>
      </c>
      <c r="B69" s="25" t="s">
        <v>399</v>
      </c>
      <c r="C69" s="9" t="s">
        <v>206</v>
      </c>
      <c r="D69" s="25" t="s">
        <v>44</v>
      </c>
      <c r="E69" s="39">
        <v>23250</v>
      </c>
      <c r="F69" s="7">
        <v>22667587.5</v>
      </c>
      <c r="G69" s="8">
        <f t="shared" ref="G69:G100" si="2">F69/$F$267</f>
        <v>4.1098905400928131E-3</v>
      </c>
      <c r="H69" s="98"/>
    </row>
    <row r="70" spans="1:8" ht="30" x14ac:dyDescent="0.25">
      <c r="A70" s="67" t="s">
        <v>252</v>
      </c>
      <c r="B70" s="67" t="s">
        <v>153</v>
      </c>
      <c r="C70" s="9" t="s">
        <v>154</v>
      </c>
      <c r="D70" s="67" t="s">
        <v>411</v>
      </c>
      <c r="E70" s="39">
        <v>12197</v>
      </c>
      <c r="F70" s="7">
        <v>11965866.85</v>
      </c>
      <c r="G70" s="8">
        <f t="shared" si="2"/>
        <v>2.1695472873249164E-3</v>
      </c>
      <c r="H70" s="98"/>
    </row>
    <row r="71" spans="1:8" x14ac:dyDescent="0.25">
      <c r="A71" s="62" t="s">
        <v>231</v>
      </c>
      <c r="B71" s="62" t="s">
        <v>125</v>
      </c>
      <c r="C71" s="9" t="s">
        <v>126</v>
      </c>
      <c r="D71" s="62" t="s">
        <v>405</v>
      </c>
      <c r="E71" s="39">
        <v>4000</v>
      </c>
      <c r="F71" s="7">
        <v>3831200</v>
      </c>
      <c r="G71" s="8">
        <f t="shared" si="2"/>
        <v>6.946399848331272E-4</v>
      </c>
      <c r="H71" s="98"/>
    </row>
    <row r="72" spans="1:8" ht="30" x14ac:dyDescent="0.25">
      <c r="A72" s="25" t="s">
        <v>258</v>
      </c>
      <c r="B72" s="25" t="s">
        <v>167</v>
      </c>
      <c r="C72" s="9" t="s">
        <v>168</v>
      </c>
      <c r="D72" s="25" t="s">
        <v>416</v>
      </c>
      <c r="E72" s="39">
        <v>25264</v>
      </c>
      <c r="F72" s="7">
        <v>25129342.879999999</v>
      </c>
      <c r="G72" s="8">
        <f t="shared" si="2"/>
        <v>4.5562346933153194E-3</v>
      </c>
      <c r="H72" s="98"/>
    </row>
    <row r="73" spans="1:8" x14ac:dyDescent="0.25">
      <c r="A73" s="25" t="s">
        <v>534</v>
      </c>
      <c r="B73" s="25" t="s">
        <v>173</v>
      </c>
      <c r="C73" s="9" t="s">
        <v>174</v>
      </c>
      <c r="D73" s="25" t="s">
        <v>537</v>
      </c>
      <c r="E73" s="50">
        <v>1424</v>
      </c>
      <c r="F73" s="7">
        <v>1136850.3999999999</v>
      </c>
      <c r="G73" s="8">
        <f t="shared" si="2"/>
        <v>2.0612386317956112E-4</v>
      </c>
      <c r="H73" s="98"/>
    </row>
    <row r="74" spans="1:8" x14ac:dyDescent="0.25">
      <c r="A74" s="25" t="s">
        <v>427</v>
      </c>
      <c r="B74" s="25" t="s">
        <v>183</v>
      </c>
      <c r="C74" s="9" t="s">
        <v>184</v>
      </c>
      <c r="D74" s="25" t="s">
        <v>424</v>
      </c>
      <c r="E74" s="39">
        <v>69802</v>
      </c>
      <c r="F74" s="7">
        <v>69591895.980000004</v>
      </c>
      <c r="G74" s="8">
        <f t="shared" si="2"/>
        <v>1.261779953227599E-2</v>
      </c>
      <c r="H74" s="98"/>
    </row>
    <row r="75" spans="1:8" ht="30" x14ac:dyDescent="0.25">
      <c r="A75" s="69" t="s">
        <v>675</v>
      </c>
      <c r="B75" s="69" t="s">
        <v>676</v>
      </c>
      <c r="C75" s="9" t="s">
        <v>136</v>
      </c>
      <c r="D75" s="69" t="s">
        <v>674</v>
      </c>
      <c r="E75" s="39">
        <v>14500</v>
      </c>
      <c r="F75" s="7">
        <v>14201357.57</v>
      </c>
      <c r="G75" s="8">
        <f t="shared" si="2"/>
        <v>2.5748670930869221E-3</v>
      </c>
      <c r="H75" s="98"/>
    </row>
    <row r="76" spans="1:8" ht="30" x14ac:dyDescent="0.25">
      <c r="A76" s="25" t="s">
        <v>638</v>
      </c>
      <c r="B76" s="25" t="s">
        <v>181</v>
      </c>
      <c r="C76" s="94" t="s">
        <v>182</v>
      </c>
      <c r="D76" s="33" t="s">
        <v>637</v>
      </c>
      <c r="E76" s="39">
        <v>1228</v>
      </c>
      <c r="F76" s="7">
        <v>1213349.96</v>
      </c>
      <c r="G76" s="8">
        <f t="shared" si="2"/>
        <v>2.1999410049375535E-4</v>
      </c>
      <c r="H76" s="98"/>
    </row>
    <row r="77" spans="1:8" x14ac:dyDescent="0.25">
      <c r="A77" s="25" t="s">
        <v>533</v>
      </c>
      <c r="B77" s="25" t="s">
        <v>173</v>
      </c>
      <c r="C77" s="9" t="s">
        <v>174</v>
      </c>
      <c r="D77" s="94" t="s">
        <v>536</v>
      </c>
      <c r="E77" s="50">
        <v>15054</v>
      </c>
      <c r="F77" s="7">
        <v>11884831.92</v>
      </c>
      <c r="G77" s="8">
        <f t="shared" si="2"/>
        <v>2.1548547360234565E-3</v>
      </c>
      <c r="H77" s="98"/>
    </row>
    <row r="78" spans="1:8" ht="30" x14ac:dyDescent="0.25">
      <c r="A78" s="25" t="s">
        <v>291</v>
      </c>
      <c r="B78" s="25" t="s">
        <v>399</v>
      </c>
      <c r="C78" s="9" t="s">
        <v>206</v>
      </c>
      <c r="D78" s="25" t="s">
        <v>421</v>
      </c>
      <c r="E78" s="39">
        <v>55000</v>
      </c>
      <c r="F78" s="7">
        <v>54170600</v>
      </c>
      <c r="G78" s="8">
        <f t="shared" si="2"/>
        <v>9.8217437780333573E-3</v>
      </c>
      <c r="H78" s="98"/>
    </row>
    <row r="79" spans="1:8" x14ac:dyDescent="0.25">
      <c r="A79" s="25" t="s">
        <v>267</v>
      </c>
      <c r="B79" s="25" t="s">
        <v>171</v>
      </c>
      <c r="C79" s="9" t="s">
        <v>172</v>
      </c>
      <c r="D79" s="25" t="s">
        <v>56</v>
      </c>
      <c r="E79" s="39">
        <v>2000</v>
      </c>
      <c r="F79" s="7">
        <v>1933040</v>
      </c>
      <c r="G79" s="8">
        <f t="shared" si="2"/>
        <v>3.5048206209068394E-4</v>
      </c>
      <c r="H79" s="98"/>
    </row>
    <row r="80" spans="1:8" ht="30" x14ac:dyDescent="0.25">
      <c r="A80" s="81" t="s">
        <v>236</v>
      </c>
      <c r="B80" s="81" t="s">
        <v>131</v>
      </c>
      <c r="C80" s="9" t="s">
        <v>132</v>
      </c>
      <c r="D80" s="81" t="s">
        <v>83</v>
      </c>
      <c r="E80" s="39">
        <v>15609</v>
      </c>
      <c r="F80" s="7">
        <v>15830491.710000001</v>
      </c>
      <c r="G80" s="8">
        <f t="shared" si="2"/>
        <v>2.8702475781309635E-3</v>
      </c>
      <c r="H80" s="98"/>
    </row>
    <row r="81" spans="1:8" x14ac:dyDescent="0.25">
      <c r="A81" s="25" t="s">
        <v>354</v>
      </c>
      <c r="B81" s="25" t="s">
        <v>216</v>
      </c>
      <c r="C81" s="9" t="s">
        <v>217</v>
      </c>
      <c r="D81" s="25" t="s">
        <v>51</v>
      </c>
      <c r="E81" s="39">
        <v>13459</v>
      </c>
      <c r="F81" s="7">
        <v>12449844.18</v>
      </c>
      <c r="G81" s="8">
        <f t="shared" si="2"/>
        <v>2.2572978629071825E-3</v>
      </c>
      <c r="H81" s="98"/>
    </row>
    <row r="82" spans="1:8" x14ac:dyDescent="0.25">
      <c r="A82" s="25" t="s">
        <v>34</v>
      </c>
      <c r="B82" s="25" t="s">
        <v>115</v>
      </c>
      <c r="C82" s="9" t="s">
        <v>116</v>
      </c>
      <c r="D82" s="25" t="s">
        <v>91</v>
      </c>
      <c r="E82" s="39">
        <v>83786</v>
      </c>
      <c r="F82" s="7">
        <v>72657543.480000004</v>
      </c>
      <c r="G82" s="8">
        <f t="shared" si="2"/>
        <v>1.3173636171684978E-2</v>
      </c>
      <c r="H82" s="98"/>
    </row>
    <row r="83" spans="1:8" ht="30" x14ac:dyDescent="0.25">
      <c r="A83" s="25" t="s">
        <v>238</v>
      </c>
      <c r="B83" s="25" t="s">
        <v>137</v>
      </c>
      <c r="C83" s="9" t="s">
        <v>138</v>
      </c>
      <c r="D83" s="25" t="s">
        <v>104</v>
      </c>
      <c r="E83" s="39">
        <v>3850</v>
      </c>
      <c r="F83" s="7">
        <v>2356055.63</v>
      </c>
      <c r="G83" s="8">
        <f t="shared" si="2"/>
        <v>4.271795904910221E-4</v>
      </c>
      <c r="H83" s="98"/>
    </row>
    <row r="84" spans="1:8" x14ac:dyDescent="0.25">
      <c r="A84" s="25" t="s">
        <v>593</v>
      </c>
      <c r="B84" s="25" t="s">
        <v>117</v>
      </c>
      <c r="C84" s="9" t="s">
        <v>118</v>
      </c>
      <c r="D84" s="25" t="s">
        <v>606</v>
      </c>
      <c r="E84" s="39">
        <v>23000</v>
      </c>
      <c r="F84" s="7">
        <v>15829290</v>
      </c>
      <c r="G84" s="8">
        <f t="shared" si="2"/>
        <v>2.870029694487151E-3</v>
      </c>
      <c r="H84" s="98"/>
    </row>
    <row r="85" spans="1:8" x14ac:dyDescent="0.25">
      <c r="A85" s="25" t="s">
        <v>458</v>
      </c>
      <c r="B85" s="25" t="s">
        <v>115</v>
      </c>
      <c r="C85" s="9" t="s">
        <v>116</v>
      </c>
      <c r="D85" s="25" t="s">
        <v>455</v>
      </c>
      <c r="E85" s="39">
        <v>94900</v>
      </c>
      <c r="F85" s="7">
        <v>96014126</v>
      </c>
      <c r="G85" s="8">
        <f t="shared" si="2"/>
        <v>1.740844931833524E-2</v>
      </c>
      <c r="H85" s="98"/>
    </row>
    <row r="86" spans="1:8" ht="30" x14ac:dyDescent="0.25">
      <c r="A86" s="46" t="s">
        <v>256</v>
      </c>
      <c r="B86" s="46" t="s">
        <v>163</v>
      </c>
      <c r="C86" s="9" t="s">
        <v>164</v>
      </c>
      <c r="D86" s="46" t="s">
        <v>101</v>
      </c>
      <c r="E86" s="39">
        <v>15698</v>
      </c>
      <c r="F86" s="7">
        <v>14864593.18</v>
      </c>
      <c r="G86" s="8">
        <f t="shared" si="2"/>
        <v>2.6951192266406886E-3</v>
      </c>
      <c r="H86" s="98"/>
    </row>
    <row r="87" spans="1:8" x14ac:dyDescent="0.25">
      <c r="A87" s="25" t="s">
        <v>35</v>
      </c>
      <c r="B87" s="25" t="s">
        <v>115</v>
      </c>
      <c r="C87" s="9" t="s">
        <v>116</v>
      </c>
      <c r="D87" s="25" t="s">
        <v>92</v>
      </c>
      <c r="E87" s="39">
        <v>15000</v>
      </c>
      <c r="F87" s="7">
        <v>10228650</v>
      </c>
      <c r="G87" s="8">
        <f t="shared" si="2"/>
        <v>1.8545701818916702E-3</v>
      </c>
      <c r="H87" s="98"/>
    </row>
    <row r="88" spans="1:8" x14ac:dyDescent="0.25">
      <c r="A88" s="25" t="s">
        <v>588</v>
      </c>
      <c r="B88" s="25" t="s">
        <v>115</v>
      </c>
      <c r="C88" s="9" t="s">
        <v>116</v>
      </c>
      <c r="D88" s="25" t="s">
        <v>577</v>
      </c>
      <c r="E88" s="39">
        <v>203244</v>
      </c>
      <c r="F88" s="7">
        <v>207064987.19999999</v>
      </c>
      <c r="G88" s="8">
        <f t="shared" si="2"/>
        <v>3.7543229162685238E-2</v>
      </c>
      <c r="H88" s="98"/>
    </row>
    <row r="89" spans="1:8" x14ac:dyDescent="0.25">
      <c r="A89" s="25" t="s">
        <v>281</v>
      </c>
      <c r="B89" s="25" t="s">
        <v>185</v>
      </c>
      <c r="C89" s="9" t="s">
        <v>186</v>
      </c>
      <c r="D89" s="25" t="s">
        <v>96</v>
      </c>
      <c r="E89" s="39">
        <v>1310</v>
      </c>
      <c r="F89" s="7">
        <v>1155459.3</v>
      </c>
      <c r="G89" s="8">
        <f t="shared" si="2"/>
        <v>2.0949786767260803E-4</v>
      </c>
      <c r="H89" s="98"/>
    </row>
    <row r="90" spans="1:8" ht="30" x14ac:dyDescent="0.25">
      <c r="A90" s="25" t="s">
        <v>229</v>
      </c>
      <c r="B90" s="25" t="s">
        <v>123</v>
      </c>
      <c r="C90" s="9" t="s">
        <v>124</v>
      </c>
      <c r="D90" s="25" t="s">
        <v>414</v>
      </c>
      <c r="E90" s="39">
        <v>7200</v>
      </c>
      <c r="F90" s="7">
        <v>7102584</v>
      </c>
      <c r="G90" s="8">
        <f t="shared" si="2"/>
        <v>1.2877789836176687E-3</v>
      </c>
      <c r="H90" s="98"/>
    </row>
    <row r="91" spans="1:8" ht="30" x14ac:dyDescent="0.25">
      <c r="A91" s="25" t="s">
        <v>582</v>
      </c>
      <c r="B91" s="25" t="s">
        <v>199</v>
      </c>
      <c r="C91" s="9" t="s">
        <v>200</v>
      </c>
      <c r="D91" s="25" t="s">
        <v>407</v>
      </c>
      <c r="E91" s="39">
        <v>5550</v>
      </c>
      <c r="F91" s="7">
        <v>5265542.1900000004</v>
      </c>
      <c r="G91" s="8">
        <f t="shared" si="2"/>
        <v>9.5470248146789299E-4</v>
      </c>
      <c r="H91" s="98"/>
    </row>
    <row r="92" spans="1:8" ht="30" x14ac:dyDescent="0.25">
      <c r="A92" s="25" t="s">
        <v>246</v>
      </c>
      <c r="B92" s="25" t="s">
        <v>141</v>
      </c>
      <c r="C92" s="9" t="s">
        <v>142</v>
      </c>
      <c r="D92" s="25" t="s">
        <v>73</v>
      </c>
      <c r="E92" s="39">
        <v>35992</v>
      </c>
      <c r="F92" s="7">
        <v>33349467.359999999</v>
      </c>
      <c r="G92" s="8">
        <f t="shared" si="2"/>
        <v>6.0466364327477736E-3</v>
      </c>
      <c r="H92" s="98"/>
    </row>
    <row r="93" spans="1:8" x14ac:dyDescent="0.25">
      <c r="A93" s="63" t="s">
        <v>285</v>
      </c>
      <c r="B93" s="63" t="s">
        <v>193</v>
      </c>
      <c r="C93" s="9" t="s">
        <v>194</v>
      </c>
      <c r="D93" s="63" t="s">
        <v>100</v>
      </c>
      <c r="E93" s="39">
        <v>20000</v>
      </c>
      <c r="F93" s="7">
        <v>20196927.800000001</v>
      </c>
      <c r="G93" s="8">
        <f t="shared" si="2"/>
        <v>3.661931932728066E-3</v>
      </c>
      <c r="H93" s="98"/>
    </row>
    <row r="94" spans="1:8" x14ac:dyDescent="0.25">
      <c r="A94" s="25" t="s">
        <v>394</v>
      </c>
      <c r="B94" s="25" t="s">
        <v>115</v>
      </c>
      <c r="C94" s="9" t="s">
        <v>116</v>
      </c>
      <c r="D94" s="25" t="s">
        <v>393</v>
      </c>
      <c r="E94" s="39">
        <v>101706</v>
      </c>
      <c r="F94" s="7">
        <v>92025622.920000002</v>
      </c>
      <c r="G94" s="8">
        <f t="shared" si="2"/>
        <v>1.6685288502142379E-2</v>
      </c>
      <c r="H94" s="98"/>
    </row>
    <row r="95" spans="1:8" ht="30" x14ac:dyDescent="0.25">
      <c r="A95" s="25" t="s">
        <v>250</v>
      </c>
      <c r="B95" s="25" t="s">
        <v>147</v>
      </c>
      <c r="C95" s="9" t="s">
        <v>148</v>
      </c>
      <c r="D95" s="25" t="s">
        <v>53</v>
      </c>
      <c r="E95" s="39">
        <v>220</v>
      </c>
      <c r="F95" s="7">
        <v>190504.6</v>
      </c>
      <c r="G95" s="8">
        <f t="shared" si="2"/>
        <v>3.4540643259198415E-5</v>
      </c>
      <c r="H95" s="98"/>
    </row>
    <row r="96" spans="1:8" x14ac:dyDescent="0.25">
      <c r="A96" s="72" t="s">
        <v>234</v>
      </c>
      <c r="B96" s="72" t="s">
        <v>129</v>
      </c>
      <c r="C96" s="9" t="s">
        <v>130</v>
      </c>
      <c r="D96" s="72" t="s">
        <v>76</v>
      </c>
      <c r="E96" s="39">
        <v>38000</v>
      </c>
      <c r="F96" s="7">
        <v>35728740</v>
      </c>
      <c r="G96" s="8">
        <f t="shared" si="2"/>
        <v>6.4780255303055817E-3</v>
      </c>
      <c r="H96" s="98"/>
    </row>
    <row r="97" spans="1:8" ht="30" x14ac:dyDescent="0.25">
      <c r="A97" s="25" t="s">
        <v>271</v>
      </c>
      <c r="B97" s="25" t="s">
        <v>179</v>
      </c>
      <c r="C97" s="9" t="s">
        <v>180</v>
      </c>
      <c r="D97" s="25" t="s">
        <v>98</v>
      </c>
      <c r="E97" s="39">
        <v>2492</v>
      </c>
      <c r="F97" s="7">
        <v>2345221.2000000002</v>
      </c>
      <c r="G97" s="8">
        <f t="shared" si="2"/>
        <v>4.2521518552890181E-4</v>
      </c>
      <c r="H97" s="98"/>
    </row>
    <row r="98" spans="1:8" ht="30" x14ac:dyDescent="0.25">
      <c r="A98" s="25" t="s">
        <v>292</v>
      </c>
      <c r="B98" s="25" t="s">
        <v>399</v>
      </c>
      <c r="C98" s="9" t="s">
        <v>206</v>
      </c>
      <c r="D98" s="25" t="s">
        <v>45</v>
      </c>
      <c r="E98" s="39">
        <v>13949</v>
      </c>
      <c r="F98" s="7">
        <v>13587302.43</v>
      </c>
      <c r="G98" s="8">
        <f t="shared" si="2"/>
        <v>2.4635319361814346E-3</v>
      </c>
      <c r="H98" s="98"/>
    </row>
    <row r="99" spans="1:8" x14ac:dyDescent="0.25">
      <c r="A99" s="25" t="s">
        <v>232</v>
      </c>
      <c r="B99" s="25" t="s">
        <v>125</v>
      </c>
      <c r="C99" s="9" t="s">
        <v>126</v>
      </c>
      <c r="D99" s="25" t="s">
        <v>67</v>
      </c>
      <c r="E99" s="39">
        <v>25000</v>
      </c>
      <c r="F99" s="7">
        <v>24188750</v>
      </c>
      <c r="G99" s="8">
        <f t="shared" si="2"/>
        <v>4.3856945429975739E-3</v>
      </c>
      <c r="H99" s="98"/>
    </row>
    <row r="100" spans="1:8" x14ac:dyDescent="0.25">
      <c r="A100" s="25" t="s">
        <v>39</v>
      </c>
      <c r="B100" s="25" t="s">
        <v>115</v>
      </c>
      <c r="C100" s="9" t="s">
        <v>116</v>
      </c>
      <c r="D100" s="25" t="s">
        <v>66</v>
      </c>
      <c r="E100" s="39">
        <v>40301</v>
      </c>
      <c r="F100" s="7">
        <v>49318403.859999999</v>
      </c>
      <c r="G100" s="8">
        <f t="shared" si="2"/>
        <v>8.941985620511704E-3</v>
      </c>
      <c r="H100" s="98"/>
    </row>
    <row r="101" spans="1:8" x14ac:dyDescent="0.25">
      <c r="A101" s="55" t="s">
        <v>254</v>
      </c>
      <c r="B101" s="55" t="s">
        <v>159</v>
      </c>
      <c r="C101" s="9" t="s">
        <v>160</v>
      </c>
      <c r="D101" s="55" t="s">
        <v>68</v>
      </c>
      <c r="E101" s="39">
        <v>7100</v>
      </c>
      <c r="F101" s="7">
        <v>6809823</v>
      </c>
      <c r="G101" s="8">
        <f t="shared" ref="G101:G132" si="3">F101/$F$267</f>
        <v>1.2346980960107228E-3</v>
      </c>
      <c r="H101" s="98"/>
    </row>
    <row r="102" spans="1:8" x14ac:dyDescent="0.25">
      <c r="A102" s="62" t="s">
        <v>41</v>
      </c>
      <c r="B102" s="62" t="s">
        <v>119</v>
      </c>
      <c r="C102" s="9" t="s">
        <v>120</v>
      </c>
      <c r="D102" s="62" t="s">
        <v>62</v>
      </c>
      <c r="E102" s="39">
        <v>2000</v>
      </c>
      <c r="F102" s="7">
        <v>1172720.5</v>
      </c>
      <c r="G102" s="8">
        <f t="shared" si="3"/>
        <v>2.1262751888011521E-4</v>
      </c>
      <c r="H102" s="98"/>
    </row>
    <row r="103" spans="1:8" x14ac:dyDescent="0.25">
      <c r="A103" s="25" t="s">
        <v>709</v>
      </c>
      <c r="B103" s="25" t="s">
        <v>115</v>
      </c>
      <c r="C103" s="94" t="s">
        <v>116</v>
      </c>
      <c r="D103" s="25" t="s">
        <v>710</v>
      </c>
      <c r="E103" s="39">
        <v>51281</v>
      </c>
      <c r="F103" s="7">
        <v>51864064.969999999</v>
      </c>
      <c r="G103" s="8">
        <f t="shared" si="3"/>
        <v>9.4035428336148273E-3</v>
      </c>
      <c r="H103" s="98"/>
    </row>
    <row r="104" spans="1:8" ht="30" x14ac:dyDescent="0.25">
      <c r="A104" s="25" t="s">
        <v>239</v>
      </c>
      <c r="B104" s="25" t="s">
        <v>139</v>
      </c>
      <c r="C104" s="9" t="s">
        <v>140</v>
      </c>
      <c r="D104" s="25" t="s">
        <v>46</v>
      </c>
      <c r="E104" s="39">
        <v>28650</v>
      </c>
      <c r="F104" s="7">
        <v>29058713.170000002</v>
      </c>
      <c r="G104" s="8">
        <f t="shared" si="3"/>
        <v>5.2686740644390783E-3</v>
      </c>
      <c r="H104" s="98"/>
    </row>
    <row r="105" spans="1:8" x14ac:dyDescent="0.25">
      <c r="A105" s="85" t="s">
        <v>484</v>
      </c>
      <c r="B105" s="85" t="s">
        <v>207</v>
      </c>
      <c r="C105" s="9" t="s">
        <v>208</v>
      </c>
      <c r="D105" s="85" t="s">
        <v>483</v>
      </c>
      <c r="E105" s="39">
        <v>21430</v>
      </c>
      <c r="F105" s="7">
        <v>21678802.300000001</v>
      </c>
      <c r="G105" s="8">
        <f t="shared" si="3"/>
        <v>3.9306125759219993E-3</v>
      </c>
      <c r="H105" s="98"/>
    </row>
    <row r="106" spans="1:8" ht="30" x14ac:dyDescent="0.25">
      <c r="A106" s="25" t="s">
        <v>565</v>
      </c>
      <c r="B106" s="25" t="s">
        <v>131</v>
      </c>
      <c r="C106" s="9" t="s">
        <v>132</v>
      </c>
      <c r="D106" s="25" t="s">
        <v>562</v>
      </c>
      <c r="E106" s="39">
        <v>8900</v>
      </c>
      <c r="F106" s="7">
        <v>8878551</v>
      </c>
      <c r="G106" s="8">
        <f t="shared" si="3"/>
        <v>1.6097819304604685E-3</v>
      </c>
      <c r="H106" s="98"/>
    </row>
    <row r="107" spans="1:8" ht="30" x14ac:dyDescent="0.25">
      <c r="A107" s="25" t="s">
        <v>247</v>
      </c>
      <c r="B107" s="25" t="s">
        <v>143</v>
      </c>
      <c r="C107" s="9" t="s">
        <v>144</v>
      </c>
      <c r="D107" s="25" t="s">
        <v>47</v>
      </c>
      <c r="E107" s="39">
        <v>11000</v>
      </c>
      <c r="F107" s="7">
        <v>11046750</v>
      </c>
      <c r="G107" s="8">
        <f t="shared" si="3"/>
        <v>2.0029009846667749E-3</v>
      </c>
      <c r="H107" s="98"/>
    </row>
    <row r="108" spans="1:8" x14ac:dyDescent="0.25">
      <c r="A108" s="25" t="s">
        <v>233</v>
      </c>
      <c r="B108" s="25" t="s">
        <v>127</v>
      </c>
      <c r="C108" s="9" t="s">
        <v>128</v>
      </c>
      <c r="D108" s="25" t="s">
        <v>75</v>
      </c>
      <c r="E108" s="39">
        <v>50000</v>
      </c>
      <c r="F108" s="7">
        <v>50794500</v>
      </c>
      <c r="G108" s="8">
        <f t="shared" si="3"/>
        <v>9.2096185815426709E-3</v>
      </c>
      <c r="H108" s="98"/>
    </row>
    <row r="109" spans="1:8" ht="30" x14ac:dyDescent="0.25">
      <c r="A109" s="25" t="s">
        <v>357</v>
      </c>
      <c r="B109" s="25" t="s">
        <v>220</v>
      </c>
      <c r="C109" s="9" t="s">
        <v>221</v>
      </c>
      <c r="D109" s="25" t="s">
        <v>102</v>
      </c>
      <c r="E109" s="39">
        <v>12000</v>
      </c>
      <c r="F109" s="7">
        <v>8734869.7799999993</v>
      </c>
      <c r="G109" s="8">
        <f t="shared" si="3"/>
        <v>1.5837308967160525E-3</v>
      </c>
      <c r="H109" s="98"/>
    </row>
    <row r="110" spans="1:8" ht="30" x14ac:dyDescent="0.25">
      <c r="A110" s="25" t="s">
        <v>430</v>
      </c>
      <c r="B110" s="25" t="s">
        <v>330</v>
      </c>
      <c r="C110" s="9" t="s">
        <v>331</v>
      </c>
      <c r="D110" s="25" t="s">
        <v>316</v>
      </c>
      <c r="E110" s="39">
        <v>2780</v>
      </c>
      <c r="F110" s="7">
        <v>2611198.4</v>
      </c>
      <c r="G110" s="8">
        <f t="shared" si="3"/>
        <v>4.7343986661419033E-4</v>
      </c>
      <c r="H110" s="98"/>
    </row>
    <row r="111" spans="1:8" ht="30" x14ac:dyDescent="0.25">
      <c r="A111" s="25" t="s">
        <v>289</v>
      </c>
      <c r="B111" s="25" t="s">
        <v>201</v>
      </c>
      <c r="C111" s="9" t="s">
        <v>202</v>
      </c>
      <c r="D111" s="25" t="s">
        <v>105</v>
      </c>
      <c r="E111" s="39">
        <v>32500</v>
      </c>
      <c r="F111" s="7">
        <v>33292350</v>
      </c>
      <c r="G111" s="8">
        <f t="shared" si="3"/>
        <v>6.0362804079816153E-3</v>
      </c>
      <c r="H111" s="98"/>
    </row>
    <row r="112" spans="1:8" x14ac:dyDescent="0.25">
      <c r="A112" s="25" t="s">
        <v>355</v>
      </c>
      <c r="B112" s="25" t="s">
        <v>216</v>
      </c>
      <c r="C112" s="9" t="s">
        <v>217</v>
      </c>
      <c r="D112" s="25" t="s">
        <v>52</v>
      </c>
      <c r="E112" s="39">
        <v>18671</v>
      </c>
      <c r="F112" s="7">
        <v>18690044.420000002</v>
      </c>
      <c r="G112" s="8">
        <f t="shared" si="3"/>
        <v>3.388716896126351E-3</v>
      </c>
      <c r="H112" s="98"/>
    </row>
    <row r="113" spans="1:8" x14ac:dyDescent="0.25">
      <c r="A113" s="25" t="s">
        <v>40</v>
      </c>
      <c r="B113" s="25" t="s">
        <v>117</v>
      </c>
      <c r="C113" s="9" t="s">
        <v>118</v>
      </c>
      <c r="D113" s="25" t="s">
        <v>63</v>
      </c>
      <c r="E113" s="39">
        <v>10500</v>
      </c>
      <c r="F113" s="7">
        <v>7448651.3899999997</v>
      </c>
      <c r="G113" s="8">
        <f t="shared" si="3"/>
        <v>1.3505249239342378E-3</v>
      </c>
      <c r="H113" s="98"/>
    </row>
    <row r="114" spans="1:8" ht="30" x14ac:dyDescent="0.25">
      <c r="A114" s="25" t="s">
        <v>248</v>
      </c>
      <c r="B114" s="25" t="s">
        <v>145</v>
      </c>
      <c r="C114" s="9" t="s">
        <v>146</v>
      </c>
      <c r="D114" s="25" t="s">
        <v>48</v>
      </c>
      <c r="E114" s="39">
        <v>7959</v>
      </c>
      <c r="F114" s="7">
        <v>7312331.25</v>
      </c>
      <c r="G114" s="8">
        <f t="shared" si="3"/>
        <v>1.3258085374281694E-3</v>
      </c>
      <c r="H114" s="98"/>
    </row>
    <row r="115" spans="1:8" ht="30" x14ac:dyDescent="0.25">
      <c r="A115" s="67" t="s">
        <v>356</v>
      </c>
      <c r="B115" s="67" t="s">
        <v>218</v>
      </c>
      <c r="C115" s="9" t="s">
        <v>219</v>
      </c>
      <c r="D115" s="67" t="s">
        <v>42</v>
      </c>
      <c r="E115" s="39">
        <v>74800</v>
      </c>
      <c r="F115" s="7">
        <v>64563246</v>
      </c>
      <c r="G115" s="8">
        <f t="shared" si="3"/>
        <v>1.170604829354183E-2</v>
      </c>
      <c r="H115" s="98"/>
    </row>
    <row r="116" spans="1:8" x14ac:dyDescent="0.25">
      <c r="A116" s="25" t="s">
        <v>629</v>
      </c>
      <c r="B116" s="25" t="s">
        <v>587</v>
      </c>
      <c r="C116" s="9" t="s">
        <v>586</v>
      </c>
      <c r="D116" s="25" t="s">
        <v>630</v>
      </c>
      <c r="E116" s="39">
        <v>580</v>
      </c>
      <c r="F116" s="7">
        <v>577494.4</v>
      </c>
      <c r="G116" s="8">
        <f t="shared" si="3"/>
        <v>1.0470628034485694E-4</v>
      </c>
      <c r="H116" s="98"/>
    </row>
    <row r="117" spans="1:8" ht="30" x14ac:dyDescent="0.25">
      <c r="A117" s="25" t="s">
        <v>255</v>
      </c>
      <c r="B117" s="25" t="s">
        <v>161</v>
      </c>
      <c r="C117" s="9" t="s">
        <v>162</v>
      </c>
      <c r="D117" s="25" t="s">
        <v>69</v>
      </c>
      <c r="E117" s="39">
        <v>15000</v>
      </c>
      <c r="F117" s="7">
        <v>14977500</v>
      </c>
      <c r="G117" s="8">
        <f t="shared" si="3"/>
        <v>2.7155905128518907E-3</v>
      </c>
      <c r="H117" s="98"/>
    </row>
    <row r="118" spans="1:8" x14ac:dyDescent="0.25">
      <c r="A118" s="84" t="s">
        <v>251</v>
      </c>
      <c r="B118" s="84" t="s">
        <v>151</v>
      </c>
      <c r="C118" s="9" t="s">
        <v>152</v>
      </c>
      <c r="D118" s="84" t="s">
        <v>57</v>
      </c>
      <c r="E118" s="39">
        <v>47100</v>
      </c>
      <c r="F118" s="7">
        <v>46809864</v>
      </c>
      <c r="G118" s="8">
        <f t="shared" si="3"/>
        <v>8.4871589107853272E-3</v>
      </c>
      <c r="H118" s="98"/>
    </row>
    <row r="119" spans="1:8" ht="30" x14ac:dyDescent="0.25">
      <c r="A119" s="25" t="s">
        <v>428</v>
      </c>
      <c r="B119" s="25" t="s">
        <v>141</v>
      </c>
      <c r="C119" s="9" t="s">
        <v>142</v>
      </c>
      <c r="D119" s="25" t="s">
        <v>425</v>
      </c>
      <c r="E119" s="39">
        <v>56100</v>
      </c>
      <c r="F119" s="7">
        <v>50397996</v>
      </c>
      <c r="G119" s="8">
        <f t="shared" si="3"/>
        <v>9.137727912158073E-3</v>
      </c>
      <c r="H119" s="98"/>
    </row>
    <row r="120" spans="1:8" x14ac:dyDescent="0.25">
      <c r="A120" s="25" t="s">
        <v>521</v>
      </c>
      <c r="B120" s="25" t="s">
        <v>207</v>
      </c>
      <c r="C120" s="9" t="s">
        <v>208</v>
      </c>
      <c r="D120" s="25" t="s">
        <v>520</v>
      </c>
      <c r="E120" s="39">
        <v>12300</v>
      </c>
      <c r="F120" s="7">
        <v>12584130</v>
      </c>
      <c r="G120" s="8">
        <f t="shared" si="3"/>
        <v>2.2816454041391997E-3</v>
      </c>
      <c r="H120" s="98"/>
    </row>
    <row r="121" spans="1:8" x14ac:dyDescent="0.25">
      <c r="A121" s="25" t="s">
        <v>432</v>
      </c>
      <c r="B121" s="25" t="s">
        <v>431</v>
      </c>
      <c r="C121" s="9" t="s">
        <v>433</v>
      </c>
      <c r="D121" s="25" t="s">
        <v>426</v>
      </c>
      <c r="E121" s="39">
        <v>40000</v>
      </c>
      <c r="F121" s="7">
        <v>39357200</v>
      </c>
      <c r="G121" s="8">
        <f t="shared" si="3"/>
        <v>7.135906455177061E-3</v>
      </c>
      <c r="H121" s="98"/>
    </row>
    <row r="122" spans="1:8" x14ac:dyDescent="0.25">
      <c r="A122" s="25" t="s">
        <v>532</v>
      </c>
      <c r="B122" s="25" t="s">
        <v>173</v>
      </c>
      <c r="C122" s="9" t="s">
        <v>174</v>
      </c>
      <c r="D122" s="25" t="s">
        <v>535</v>
      </c>
      <c r="E122" s="50">
        <v>1829</v>
      </c>
      <c r="F122" s="7">
        <v>1727746.56</v>
      </c>
      <c r="G122" s="8">
        <f t="shared" si="3"/>
        <v>3.1326003451500516E-4</v>
      </c>
      <c r="H122" s="98"/>
    </row>
    <row r="123" spans="1:8" x14ac:dyDescent="0.25">
      <c r="A123" s="69" t="s">
        <v>452</v>
      </c>
      <c r="B123" s="69" t="s">
        <v>451</v>
      </c>
      <c r="C123" s="9" t="s">
        <v>453</v>
      </c>
      <c r="D123" s="69" t="s">
        <v>448</v>
      </c>
      <c r="E123" s="39">
        <v>21218</v>
      </c>
      <c r="F123" s="7">
        <v>21257677.66</v>
      </c>
      <c r="G123" s="8">
        <f t="shared" si="3"/>
        <v>3.8542579054421352E-3</v>
      </c>
      <c r="H123" s="98"/>
    </row>
    <row r="124" spans="1:8" x14ac:dyDescent="0.25">
      <c r="A124" s="25" t="s">
        <v>465</v>
      </c>
      <c r="B124" s="25" t="s">
        <v>177</v>
      </c>
      <c r="C124" s="9" t="s">
        <v>178</v>
      </c>
      <c r="D124" s="25" t="s">
        <v>466</v>
      </c>
      <c r="E124" s="39">
        <v>10000</v>
      </c>
      <c r="F124" s="7">
        <v>9978700</v>
      </c>
      <c r="G124" s="8">
        <f t="shared" si="3"/>
        <v>1.8092514138270846E-3</v>
      </c>
      <c r="H124" s="98"/>
    </row>
    <row r="125" spans="1:8" x14ac:dyDescent="0.25">
      <c r="A125" s="25" t="s">
        <v>467</v>
      </c>
      <c r="B125" s="25" t="s">
        <v>431</v>
      </c>
      <c r="C125" s="9" t="s">
        <v>433</v>
      </c>
      <c r="D125" s="25" t="s">
        <v>468</v>
      </c>
      <c r="E125" s="39">
        <v>10000</v>
      </c>
      <c r="F125" s="7">
        <v>9939800</v>
      </c>
      <c r="G125" s="8">
        <f t="shared" si="3"/>
        <v>1.8021984029140525E-3</v>
      </c>
      <c r="H125" s="98"/>
    </row>
    <row r="126" spans="1:8" x14ac:dyDescent="0.25">
      <c r="A126" s="25" t="s">
        <v>490</v>
      </c>
      <c r="B126" s="25" t="s">
        <v>115</v>
      </c>
      <c r="C126" s="83" t="s">
        <v>116</v>
      </c>
      <c r="D126" s="25" t="s">
        <v>492</v>
      </c>
      <c r="E126" s="39">
        <v>32509</v>
      </c>
      <c r="F126" s="7">
        <v>28014630.75</v>
      </c>
      <c r="G126" s="8">
        <f t="shared" si="3"/>
        <v>5.0793700875145283E-3</v>
      </c>
      <c r="H126" s="98"/>
    </row>
    <row r="127" spans="1:8" x14ac:dyDescent="0.25">
      <c r="A127" s="25" t="s">
        <v>489</v>
      </c>
      <c r="B127" s="25" t="s">
        <v>115</v>
      </c>
      <c r="C127" s="9" t="s">
        <v>116</v>
      </c>
      <c r="D127" s="25" t="s">
        <v>491</v>
      </c>
      <c r="E127" s="39">
        <v>30000</v>
      </c>
      <c r="F127" s="7">
        <v>23775300</v>
      </c>
      <c r="G127" s="8">
        <f t="shared" si="3"/>
        <v>4.3107313717381107E-3</v>
      </c>
      <c r="H127" s="98"/>
    </row>
    <row r="128" spans="1:8" x14ac:dyDescent="0.25">
      <c r="A128" s="25" t="s">
        <v>475</v>
      </c>
      <c r="B128" s="25" t="s">
        <v>474</v>
      </c>
      <c r="C128" s="9" t="s">
        <v>476</v>
      </c>
      <c r="D128" s="25" t="s">
        <v>469</v>
      </c>
      <c r="E128" s="39">
        <v>10000</v>
      </c>
      <c r="F128" s="7">
        <v>9614074.9000000004</v>
      </c>
      <c r="G128" s="8">
        <f t="shared" si="3"/>
        <v>1.7431407503446829E-3</v>
      </c>
      <c r="H128" s="98"/>
    </row>
    <row r="129" spans="1:8" ht="30" x14ac:dyDescent="0.25">
      <c r="A129" s="25" t="s">
        <v>472</v>
      </c>
      <c r="B129" s="25" t="s">
        <v>471</v>
      </c>
      <c r="C129" s="9" t="s">
        <v>473</v>
      </c>
      <c r="D129" s="25" t="s">
        <v>470</v>
      </c>
      <c r="E129" s="39">
        <v>28500</v>
      </c>
      <c r="F129" s="7">
        <v>28114110</v>
      </c>
      <c r="G129" s="8">
        <f t="shared" si="3"/>
        <v>5.0974068030895988E-3</v>
      </c>
      <c r="H129" s="98"/>
    </row>
    <row r="130" spans="1:8" ht="30" x14ac:dyDescent="0.25">
      <c r="A130" s="25" t="s">
        <v>481</v>
      </c>
      <c r="B130" s="25" t="s">
        <v>131</v>
      </c>
      <c r="C130" s="9" t="s">
        <v>132</v>
      </c>
      <c r="D130" s="25" t="s">
        <v>482</v>
      </c>
      <c r="E130" s="39">
        <v>16000</v>
      </c>
      <c r="F130" s="7">
        <v>15877627.359999999</v>
      </c>
      <c r="G130" s="8">
        <f t="shared" si="3"/>
        <v>2.878793805736178E-3</v>
      </c>
      <c r="H130" s="98"/>
    </row>
    <row r="131" spans="1:8" x14ac:dyDescent="0.25">
      <c r="A131" s="25" t="s">
        <v>519</v>
      </c>
      <c r="B131" s="62" t="s">
        <v>115</v>
      </c>
      <c r="C131" s="9" t="s">
        <v>116</v>
      </c>
      <c r="D131" s="25" t="s">
        <v>518</v>
      </c>
      <c r="E131" s="39">
        <v>49444</v>
      </c>
      <c r="F131" s="7">
        <v>56686691.469999999</v>
      </c>
      <c r="G131" s="8">
        <f t="shared" si="3"/>
        <v>1.0277939680246649E-2</v>
      </c>
      <c r="H131" s="98"/>
    </row>
    <row r="132" spans="1:8" ht="30" x14ac:dyDescent="0.25">
      <c r="A132" s="25" t="s">
        <v>485</v>
      </c>
      <c r="B132" s="25" t="s">
        <v>155</v>
      </c>
      <c r="C132" s="9" t="s">
        <v>156</v>
      </c>
      <c r="D132" s="25" t="s">
        <v>486</v>
      </c>
      <c r="E132" s="39">
        <v>22000</v>
      </c>
      <c r="F132" s="7">
        <v>22179300</v>
      </c>
      <c r="G132" s="8">
        <f t="shared" si="3"/>
        <v>4.0213584818358161E-3</v>
      </c>
      <c r="H132" s="98"/>
    </row>
    <row r="133" spans="1:8" x14ac:dyDescent="0.25">
      <c r="A133" s="25" t="s">
        <v>487</v>
      </c>
      <c r="B133" s="25" t="s">
        <v>431</v>
      </c>
      <c r="C133" s="9" t="s">
        <v>433</v>
      </c>
      <c r="D133" s="25" t="s">
        <v>488</v>
      </c>
      <c r="E133" s="39">
        <v>91000</v>
      </c>
      <c r="F133" s="7">
        <v>92607060</v>
      </c>
      <c r="G133" s="8">
        <f t="shared" ref="G133:G164" si="4">F133/$F$267</f>
        <v>1.6790709635059641E-2</v>
      </c>
      <c r="H133" s="98"/>
    </row>
    <row r="134" spans="1:8" x14ac:dyDescent="0.25">
      <c r="A134" s="46" t="s">
        <v>578</v>
      </c>
      <c r="B134" s="46" t="s">
        <v>207</v>
      </c>
      <c r="C134" s="9" t="s">
        <v>208</v>
      </c>
      <c r="D134" s="46" t="s">
        <v>579</v>
      </c>
      <c r="E134" s="39">
        <v>81300</v>
      </c>
      <c r="F134" s="7">
        <v>81945522</v>
      </c>
      <c r="G134" s="8">
        <f t="shared" si="4"/>
        <v>1.4857651952188007E-2</v>
      </c>
      <c r="H134" s="98"/>
    </row>
    <row r="135" spans="1:8" x14ac:dyDescent="0.25">
      <c r="A135" s="25" t="s">
        <v>504</v>
      </c>
      <c r="B135" s="25" t="s">
        <v>149</v>
      </c>
      <c r="C135" s="9" t="s">
        <v>150</v>
      </c>
      <c r="D135" s="25" t="s">
        <v>503</v>
      </c>
      <c r="E135" s="39">
        <v>27000</v>
      </c>
      <c r="F135" s="7">
        <v>26533170</v>
      </c>
      <c r="G135" s="8">
        <f t="shared" si="4"/>
        <v>4.8107644618852544E-3</v>
      </c>
      <c r="H135" s="98"/>
    </row>
    <row r="136" spans="1:8" x14ac:dyDescent="0.25">
      <c r="A136" s="25" t="s">
        <v>566</v>
      </c>
      <c r="B136" s="25" t="s">
        <v>216</v>
      </c>
      <c r="C136" s="9" t="s">
        <v>217</v>
      </c>
      <c r="D136" s="25" t="s">
        <v>563</v>
      </c>
      <c r="E136" s="39">
        <v>134750</v>
      </c>
      <c r="F136" s="7">
        <v>145387165</v>
      </c>
      <c r="G136" s="8">
        <f t="shared" si="4"/>
        <v>2.6360340908992318E-2</v>
      </c>
      <c r="H136" s="98"/>
    </row>
    <row r="137" spans="1:8" ht="30" x14ac:dyDescent="0.25">
      <c r="A137" s="72" t="s">
        <v>553</v>
      </c>
      <c r="B137" s="72" t="s">
        <v>554</v>
      </c>
      <c r="C137" s="9" t="s">
        <v>555</v>
      </c>
      <c r="D137" s="72" t="s">
        <v>552</v>
      </c>
      <c r="E137" s="39">
        <v>52444</v>
      </c>
      <c r="F137" s="7">
        <v>53108465.479999997</v>
      </c>
      <c r="G137" s="8">
        <f t="shared" si="4"/>
        <v>9.6291667507668252E-3</v>
      </c>
      <c r="H137" s="98"/>
    </row>
    <row r="138" spans="1:8" ht="30" x14ac:dyDescent="0.25">
      <c r="A138" s="73" t="s">
        <v>269</v>
      </c>
      <c r="B138" s="73" t="s">
        <v>175</v>
      </c>
      <c r="C138" s="9" t="s">
        <v>176</v>
      </c>
      <c r="D138" s="73" t="s">
        <v>523</v>
      </c>
      <c r="E138" s="39">
        <v>45000</v>
      </c>
      <c r="F138" s="7">
        <v>46655550</v>
      </c>
      <c r="G138" s="8">
        <f t="shared" si="4"/>
        <v>8.4591800335093986E-3</v>
      </c>
      <c r="H138" s="98"/>
    </row>
    <row r="139" spans="1:8" x14ac:dyDescent="0.25">
      <c r="A139" s="72" t="s">
        <v>524</v>
      </c>
      <c r="B139" s="72" t="s">
        <v>149</v>
      </c>
      <c r="C139" s="9" t="s">
        <v>150</v>
      </c>
      <c r="D139" s="72" t="s">
        <v>525</v>
      </c>
      <c r="E139" s="39">
        <v>37000</v>
      </c>
      <c r="F139" s="7">
        <v>36815000</v>
      </c>
      <c r="G139" s="8">
        <f t="shared" si="4"/>
        <v>6.6749767805469769E-3</v>
      </c>
      <c r="H139" s="98"/>
    </row>
    <row r="140" spans="1:8" x14ac:dyDescent="0.25">
      <c r="A140" s="25" t="s">
        <v>530</v>
      </c>
      <c r="B140" s="25" t="s">
        <v>125</v>
      </c>
      <c r="C140" s="9" t="s">
        <v>126</v>
      </c>
      <c r="D140" s="25" t="s">
        <v>531</v>
      </c>
      <c r="E140" s="39">
        <v>36999</v>
      </c>
      <c r="F140" s="7">
        <v>38103420.149999999</v>
      </c>
      <c r="G140" s="8">
        <f t="shared" si="4"/>
        <v>6.9085819573726963E-3</v>
      </c>
      <c r="H140" s="98"/>
    </row>
    <row r="141" spans="1:8" x14ac:dyDescent="0.25">
      <c r="A141" s="63" t="s">
        <v>528</v>
      </c>
      <c r="B141" s="63" t="s">
        <v>185</v>
      </c>
      <c r="C141" s="9" t="s">
        <v>186</v>
      </c>
      <c r="D141" s="63" t="s">
        <v>529</v>
      </c>
      <c r="E141" s="39">
        <v>9498</v>
      </c>
      <c r="F141" s="7">
        <v>9641419.8000000007</v>
      </c>
      <c r="G141" s="8">
        <f t="shared" si="4"/>
        <v>1.7480986906561425E-3</v>
      </c>
      <c r="H141" s="98"/>
    </row>
    <row r="142" spans="1:8" ht="30" x14ac:dyDescent="0.25">
      <c r="A142" s="25" t="s">
        <v>541</v>
      </c>
      <c r="B142" s="25" t="s">
        <v>218</v>
      </c>
      <c r="C142" s="9" t="s">
        <v>219</v>
      </c>
      <c r="D142" s="25" t="s">
        <v>542</v>
      </c>
      <c r="E142" s="39">
        <v>10000</v>
      </c>
      <c r="F142" s="7">
        <v>9940900</v>
      </c>
      <c r="G142" s="8">
        <f t="shared" si="4"/>
        <v>1.8023978453820303E-3</v>
      </c>
      <c r="H142" s="98"/>
    </row>
    <row r="143" spans="1:8" x14ac:dyDescent="0.25">
      <c r="A143" s="25" t="s">
        <v>543</v>
      </c>
      <c r="B143" s="25" t="s">
        <v>474</v>
      </c>
      <c r="C143" s="9" t="s">
        <v>476</v>
      </c>
      <c r="D143" s="25" t="s">
        <v>544</v>
      </c>
      <c r="E143" s="39">
        <v>8000</v>
      </c>
      <c r="F143" s="7">
        <v>8022320</v>
      </c>
      <c r="G143" s="8">
        <f t="shared" si="4"/>
        <v>1.4545375451885815E-3</v>
      </c>
      <c r="H143" s="98"/>
    </row>
    <row r="144" spans="1:8" x14ac:dyDescent="0.25">
      <c r="A144" s="73" t="s">
        <v>545</v>
      </c>
      <c r="B144" s="73" t="s">
        <v>216</v>
      </c>
      <c r="C144" s="9" t="s">
        <v>217</v>
      </c>
      <c r="D144" s="73" t="s">
        <v>546</v>
      </c>
      <c r="E144" s="39">
        <v>67000</v>
      </c>
      <c r="F144" s="7">
        <v>65776580</v>
      </c>
      <c r="G144" s="8">
        <f t="shared" si="4"/>
        <v>1.1926039500306688E-2</v>
      </c>
      <c r="H144" s="98"/>
    </row>
    <row r="145" spans="1:8" x14ac:dyDescent="0.25">
      <c r="A145" s="25" t="s">
        <v>551</v>
      </c>
      <c r="B145" s="25" t="s">
        <v>121</v>
      </c>
      <c r="C145" s="9" t="s">
        <v>122</v>
      </c>
      <c r="D145" s="25" t="s">
        <v>550</v>
      </c>
      <c r="E145" s="39">
        <v>50000</v>
      </c>
      <c r="F145" s="7">
        <v>49763000</v>
      </c>
      <c r="G145" s="8">
        <f t="shared" si="4"/>
        <v>9.0225959399798782E-3</v>
      </c>
      <c r="H145" s="98"/>
    </row>
    <row r="146" spans="1:8" ht="29.25" customHeight="1" x14ac:dyDescent="0.25">
      <c r="A146" s="25" t="s">
        <v>549</v>
      </c>
      <c r="B146" s="25" t="s">
        <v>199</v>
      </c>
      <c r="C146" s="9" t="s">
        <v>200</v>
      </c>
      <c r="D146" s="70" t="s">
        <v>548</v>
      </c>
      <c r="E146" s="39">
        <v>10000</v>
      </c>
      <c r="F146" s="7">
        <v>9453400</v>
      </c>
      <c r="G146" s="8">
        <f t="shared" si="4"/>
        <v>1.7140085698009722E-3</v>
      </c>
      <c r="H146" s="98"/>
    </row>
    <row r="147" spans="1:8" ht="36" customHeight="1" x14ac:dyDescent="0.25">
      <c r="A147" s="25" t="s">
        <v>560</v>
      </c>
      <c r="B147" s="25" t="s">
        <v>121</v>
      </c>
      <c r="C147" s="9" t="s">
        <v>122</v>
      </c>
      <c r="D147" s="25" t="s">
        <v>559</v>
      </c>
      <c r="E147" s="39">
        <v>10000</v>
      </c>
      <c r="F147" s="7">
        <v>10431600</v>
      </c>
      <c r="G147" s="8">
        <f t="shared" si="4"/>
        <v>1.8913673172335692E-3</v>
      </c>
      <c r="H147" s="98"/>
    </row>
    <row r="148" spans="1:8" ht="26.25" customHeight="1" x14ac:dyDescent="0.25">
      <c r="A148" s="25" t="s">
        <v>583</v>
      </c>
      <c r="B148" s="25" t="s">
        <v>199</v>
      </c>
      <c r="C148" s="9" t="s">
        <v>200</v>
      </c>
      <c r="D148" s="25" t="s">
        <v>581</v>
      </c>
      <c r="E148" s="39">
        <v>19991</v>
      </c>
      <c r="F148" s="7">
        <v>19566760.390000001</v>
      </c>
      <c r="G148" s="8">
        <f t="shared" si="4"/>
        <v>3.5476754386466474E-3</v>
      </c>
      <c r="H148" s="98"/>
    </row>
    <row r="149" spans="1:8" ht="27.75" customHeight="1" x14ac:dyDescent="0.25">
      <c r="A149" s="55" t="s">
        <v>567</v>
      </c>
      <c r="B149" s="55" t="s">
        <v>167</v>
      </c>
      <c r="C149" s="9" t="s">
        <v>168</v>
      </c>
      <c r="D149" s="55" t="s">
        <v>564</v>
      </c>
      <c r="E149" s="39">
        <v>75154</v>
      </c>
      <c r="F149" s="7">
        <v>76742004.019999996</v>
      </c>
      <c r="G149" s="8">
        <f t="shared" si="4"/>
        <v>1.3914195163008087E-2</v>
      </c>
      <c r="H149" s="98"/>
    </row>
    <row r="150" spans="1:8" ht="27.75" customHeight="1" x14ac:dyDescent="0.25">
      <c r="A150" s="92" t="s">
        <v>691</v>
      </c>
      <c r="B150" s="92" t="s">
        <v>147</v>
      </c>
      <c r="C150" s="9" t="s">
        <v>148</v>
      </c>
      <c r="D150" s="92" t="s">
        <v>580</v>
      </c>
      <c r="E150" s="39">
        <v>14999</v>
      </c>
      <c r="F150" s="7">
        <v>14972301.779999999</v>
      </c>
      <c r="G150" s="8">
        <f t="shared" si="4"/>
        <v>2.7146480166465345E-3</v>
      </c>
      <c r="H150" s="98"/>
    </row>
    <row r="151" spans="1:8" ht="31.5" customHeight="1" x14ac:dyDescent="0.25">
      <c r="A151" s="25" t="s">
        <v>585</v>
      </c>
      <c r="B151" s="25" t="s">
        <v>587</v>
      </c>
      <c r="C151" s="9" t="s">
        <v>586</v>
      </c>
      <c r="D151" s="25" t="s">
        <v>584</v>
      </c>
      <c r="E151" s="39">
        <v>33000</v>
      </c>
      <c r="F151" s="7">
        <v>33190410</v>
      </c>
      <c r="G151" s="8">
        <f t="shared" si="4"/>
        <v>6.0177975305401111E-3</v>
      </c>
      <c r="H151" s="98"/>
    </row>
    <row r="152" spans="1:8" ht="31.5" customHeight="1" x14ac:dyDescent="0.25">
      <c r="A152" s="92" t="s">
        <v>594</v>
      </c>
      <c r="B152" s="92" t="s">
        <v>155</v>
      </c>
      <c r="C152" s="9" t="s">
        <v>156</v>
      </c>
      <c r="D152" s="92" t="s">
        <v>595</v>
      </c>
      <c r="E152" s="39">
        <v>30000</v>
      </c>
      <c r="F152" s="7">
        <v>29915700</v>
      </c>
      <c r="G152" s="8">
        <f t="shared" si="4"/>
        <v>5.4240554902569389E-3</v>
      </c>
      <c r="H152" s="98"/>
    </row>
    <row r="153" spans="1:8" ht="31.5" customHeight="1" x14ac:dyDescent="0.25">
      <c r="A153" s="74" t="s">
        <v>597</v>
      </c>
      <c r="B153" s="74" t="s">
        <v>216</v>
      </c>
      <c r="C153" s="9" t="s">
        <v>217</v>
      </c>
      <c r="D153" s="74" t="s">
        <v>596</v>
      </c>
      <c r="E153" s="39">
        <v>30000</v>
      </c>
      <c r="F153" s="7">
        <v>30138900</v>
      </c>
      <c r="G153" s="8">
        <f t="shared" si="4"/>
        <v>5.4645241801229739E-3</v>
      </c>
      <c r="H153" s="98"/>
    </row>
    <row r="154" spans="1:8" ht="31.5" customHeight="1" x14ac:dyDescent="0.25">
      <c r="A154" s="92" t="s">
        <v>601</v>
      </c>
      <c r="B154" s="92" t="s">
        <v>171</v>
      </c>
      <c r="C154" s="9" t="s">
        <v>172</v>
      </c>
      <c r="D154" s="92" t="s">
        <v>600</v>
      </c>
      <c r="E154" s="39">
        <v>48000</v>
      </c>
      <c r="F154" s="7">
        <v>48043680</v>
      </c>
      <c r="G154" s="8">
        <f t="shared" si="4"/>
        <v>8.7108637363039303E-3</v>
      </c>
      <c r="H154" s="98"/>
    </row>
    <row r="155" spans="1:8" ht="30.75" customHeight="1" x14ac:dyDescent="0.25">
      <c r="A155" s="62" t="s">
        <v>602</v>
      </c>
      <c r="B155" s="62" t="s">
        <v>189</v>
      </c>
      <c r="C155" s="9" t="s">
        <v>190</v>
      </c>
      <c r="D155" s="62" t="s">
        <v>603</v>
      </c>
      <c r="E155" s="39">
        <v>47500</v>
      </c>
      <c r="F155" s="7">
        <v>46957075</v>
      </c>
      <c r="G155" s="8">
        <f t="shared" si="4"/>
        <v>8.5138499336521248E-3</v>
      </c>
      <c r="H155" s="98"/>
    </row>
    <row r="156" spans="1:8" ht="30.75" customHeight="1" x14ac:dyDescent="0.25">
      <c r="A156" s="25" t="s">
        <v>604</v>
      </c>
      <c r="B156" s="25" t="s">
        <v>199</v>
      </c>
      <c r="C156" s="9" t="s">
        <v>200</v>
      </c>
      <c r="D156" s="25" t="s">
        <v>605</v>
      </c>
      <c r="E156" s="39">
        <v>72500</v>
      </c>
      <c r="F156" s="7">
        <v>71243575</v>
      </c>
      <c r="G156" s="8">
        <f t="shared" si="4"/>
        <v>1.2917267659599541E-2</v>
      </c>
      <c r="H156" s="98"/>
    </row>
    <row r="157" spans="1:8" ht="30.75" customHeight="1" x14ac:dyDescent="0.25">
      <c r="A157" s="84" t="s">
        <v>672</v>
      </c>
      <c r="B157" s="84" t="s">
        <v>115</v>
      </c>
      <c r="C157" s="92" t="s">
        <v>116</v>
      </c>
      <c r="D157" s="84" t="s">
        <v>673</v>
      </c>
      <c r="E157" s="39">
        <v>87777</v>
      </c>
      <c r="F157" s="7">
        <v>85034846.519999996</v>
      </c>
      <c r="G157" s="8">
        <f t="shared" si="4"/>
        <v>1.5417781503690775E-2</v>
      </c>
      <c r="H157" s="98"/>
    </row>
    <row r="158" spans="1:8" ht="30.75" customHeight="1" x14ac:dyDescent="0.25">
      <c r="A158" s="92" t="s">
        <v>610</v>
      </c>
      <c r="B158" s="92" t="s">
        <v>121</v>
      </c>
      <c r="C158" s="9" t="s">
        <v>122</v>
      </c>
      <c r="D158" s="92" t="s">
        <v>609</v>
      </c>
      <c r="E158" s="39">
        <v>40000</v>
      </c>
      <c r="F158" s="7">
        <v>39886400</v>
      </c>
      <c r="G158" s="8">
        <f t="shared" si="4"/>
        <v>7.231856413407821E-3</v>
      </c>
      <c r="H158" s="98"/>
    </row>
    <row r="159" spans="1:8" ht="30.75" customHeight="1" x14ac:dyDescent="0.25">
      <c r="A159" s="82" t="s">
        <v>623</v>
      </c>
      <c r="B159" s="82" t="s">
        <v>189</v>
      </c>
      <c r="C159" s="9" t="s">
        <v>190</v>
      </c>
      <c r="D159" s="82" t="s">
        <v>624</v>
      </c>
      <c r="E159" s="39">
        <v>38000</v>
      </c>
      <c r="F159" s="7">
        <v>37251780</v>
      </c>
      <c r="G159" s="8">
        <f t="shared" si="4"/>
        <v>6.7541699452409142E-3</v>
      </c>
      <c r="H159" s="98"/>
    </row>
    <row r="160" spans="1:8" ht="30.75" customHeight="1" x14ac:dyDescent="0.25">
      <c r="A160" s="25" t="s">
        <v>619</v>
      </c>
      <c r="B160" s="25" t="s">
        <v>216</v>
      </c>
      <c r="C160" s="91" t="s">
        <v>217</v>
      </c>
      <c r="D160" s="25" t="s">
        <v>620</v>
      </c>
      <c r="E160" s="39">
        <v>30000</v>
      </c>
      <c r="F160" s="7">
        <v>31166631.600000001</v>
      </c>
      <c r="G160" s="8">
        <f t="shared" si="4"/>
        <v>5.6508635680527419E-3</v>
      </c>
      <c r="H160" s="98"/>
    </row>
    <row r="161" spans="1:8" ht="30.75" customHeight="1" x14ac:dyDescent="0.25">
      <c r="A161" s="70" t="s">
        <v>621</v>
      </c>
      <c r="B161" s="70" t="s">
        <v>185</v>
      </c>
      <c r="C161" s="92" t="s">
        <v>186</v>
      </c>
      <c r="D161" s="70" t="s">
        <v>622</v>
      </c>
      <c r="E161" s="39">
        <v>34000</v>
      </c>
      <c r="F161" s="7">
        <v>33210520</v>
      </c>
      <c r="G161" s="8">
        <f t="shared" si="4"/>
        <v>6.0214437014774139E-3</v>
      </c>
      <c r="H161" s="98"/>
    </row>
    <row r="162" spans="1:8" ht="30.75" customHeight="1" x14ac:dyDescent="0.25">
      <c r="A162" s="25" t="s">
        <v>625</v>
      </c>
      <c r="B162" s="25" t="s">
        <v>183</v>
      </c>
      <c r="C162" s="9" t="s">
        <v>184</v>
      </c>
      <c r="D162" s="32" t="s">
        <v>626</v>
      </c>
      <c r="E162" s="39">
        <v>37000</v>
      </c>
      <c r="F162" s="7">
        <v>37140600</v>
      </c>
      <c r="G162" s="8">
        <f t="shared" si="4"/>
        <v>6.7340117510683974E-3</v>
      </c>
      <c r="H162" s="98"/>
    </row>
    <row r="163" spans="1:8" ht="30.75" customHeight="1" x14ac:dyDescent="0.25">
      <c r="A163" s="67" t="s">
        <v>616</v>
      </c>
      <c r="B163" s="67" t="s">
        <v>617</v>
      </c>
      <c r="C163" s="9" t="s">
        <v>618</v>
      </c>
      <c r="D163" s="67" t="s">
        <v>615</v>
      </c>
      <c r="E163" s="39">
        <v>23000</v>
      </c>
      <c r="F163" s="7">
        <v>23402500</v>
      </c>
      <c r="G163" s="8">
        <f t="shared" si="4"/>
        <v>4.2431385062270989E-3</v>
      </c>
      <c r="H163" s="98"/>
    </row>
    <row r="164" spans="1:8" ht="30.75" customHeight="1" x14ac:dyDescent="0.25">
      <c r="A164" s="73" t="s">
        <v>640</v>
      </c>
      <c r="B164" s="73" t="s">
        <v>175</v>
      </c>
      <c r="C164" s="9" t="s">
        <v>176</v>
      </c>
      <c r="D164" s="73" t="s">
        <v>639</v>
      </c>
      <c r="E164" s="39">
        <v>15000</v>
      </c>
      <c r="F164" s="7">
        <v>14898900</v>
      </c>
      <c r="G164" s="8">
        <f t="shared" si="4"/>
        <v>2.7013394419582062E-3</v>
      </c>
      <c r="H164" s="98"/>
    </row>
    <row r="165" spans="1:8" ht="15" customHeight="1" x14ac:dyDescent="0.25">
      <c r="A165" s="67" t="s">
        <v>642</v>
      </c>
      <c r="B165" s="67" t="s">
        <v>587</v>
      </c>
      <c r="C165" s="9" t="s">
        <v>586</v>
      </c>
      <c r="D165" s="67" t="s">
        <v>641</v>
      </c>
      <c r="E165" s="39">
        <v>22000</v>
      </c>
      <c r="F165" s="7">
        <v>22335940</v>
      </c>
      <c r="G165" s="8">
        <f t="shared" ref="G165:G174" si="5">F165/$F$267</f>
        <v>4.0497590892758506E-3</v>
      </c>
      <c r="H165" s="98"/>
    </row>
    <row r="166" spans="1:8" x14ac:dyDescent="0.25">
      <c r="A166" s="70" t="s">
        <v>651</v>
      </c>
      <c r="B166" s="70" t="s">
        <v>652</v>
      </c>
      <c r="C166" s="9" t="s">
        <v>653</v>
      </c>
      <c r="D166" s="70" t="s">
        <v>650</v>
      </c>
      <c r="E166" s="39">
        <v>28936</v>
      </c>
      <c r="F166" s="7">
        <v>28437722.079999998</v>
      </c>
      <c r="G166" s="8">
        <f t="shared" si="5"/>
        <v>5.1560813411828891E-3</v>
      </c>
      <c r="H166" s="98"/>
    </row>
    <row r="167" spans="1:8" ht="30" x14ac:dyDescent="0.25">
      <c r="A167" s="81" t="s">
        <v>644</v>
      </c>
      <c r="B167" s="81" t="s">
        <v>147</v>
      </c>
      <c r="C167" s="9" t="s">
        <v>148</v>
      </c>
      <c r="D167" s="81" t="s">
        <v>643</v>
      </c>
      <c r="E167" s="39">
        <v>13015</v>
      </c>
      <c r="F167" s="7">
        <v>12727368.5</v>
      </c>
      <c r="G167" s="8">
        <f t="shared" si="5"/>
        <v>2.3076161677295943E-3</v>
      </c>
      <c r="H167" s="98"/>
    </row>
    <row r="168" spans="1:8" ht="30" x14ac:dyDescent="0.25">
      <c r="A168" s="72" t="s">
        <v>654</v>
      </c>
      <c r="B168" s="72" t="s">
        <v>167</v>
      </c>
      <c r="C168" s="9" t="s">
        <v>168</v>
      </c>
      <c r="D168" s="72" t="s">
        <v>655</v>
      </c>
      <c r="E168" s="39">
        <v>48000</v>
      </c>
      <c r="F168" s="7">
        <v>48603840</v>
      </c>
      <c r="G168" s="8">
        <f t="shared" si="5"/>
        <v>8.8124270934515931E-3</v>
      </c>
      <c r="H168" s="98"/>
    </row>
    <row r="169" spans="1:8" x14ac:dyDescent="0.25">
      <c r="A169" s="84" t="s">
        <v>656</v>
      </c>
      <c r="B169" s="84" t="s">
        <v>207</v>
      </c>
      <c r="C169" s="9" t="s">
        <v>208</v>
      </c>
      <c r="D169" s="84" t="s">
        <v>657</v>
      </c>
      <c r="E169" s="39">
        <v>20000</v>
      </c>
      <c r="F169" s="7">
        <v>20091400</v>
      </c>
      <c r="G169" s="8">
        <f t="shared" si="5"/>
        <v>3.6427985464805523E-3</v>
      </c>
      <c r="H169" s="98"/>
    </row>
    <row r="170" spans="1:8" ht="30" x14ac:dyDescent="0.25">
      <c r="A170" s="85" t="s">
        <v>705</v>
      </c>
      <c r="B170" s="85" t="s">
        <v>706</v>
      </c>
      <c r="C170" s="9" t="s">
        <v>707</v>
      </c>
      <c r="D170" s="85" t="s">
        <v>708</v>
      </c>
      <c r="E170" s="39">
        <v>29950</v>
      </c>
      <c r="F170" s="7">
        <v>29759817.5</v>
      </c>
      <c r="G170" s="8">
        <f t="shared" si="5"/>
        <v>5.3957922261528074E-3</v>
      </c>
      <c r="H170" s="98"/>
    </row>
    <row r="171" spans="1:8" ht="30" x14ac:dyDescent="0.25">
      <c r="A171" s="91" t="s">
        <v>690</v>
      </c>
      <c r="B171" s="91" t="s">
        <v>189</v>
      </c>
      <c r="C171" s="9" t="s">
        <v>190</v>
      </c>
      <c r="D171" s="91" t="s">
        <v>689</v>
      </c>
      <c r="E171" s="39">
        <v>65000</v>
      </c>
      <c r="F171" s="7">
        <v>65591500</v>
      </c>
      <c r="G171" s="8">
        <f t="shared" si="5"/>
        <v>1.1892482398512753E-2</v>
      </c>
      <c r="H171" s="98"/>
    </row>
    <row r="172" spans="1:8" ht="30" x14ac:dyDescent="0.25">
      <c r="A172" s="94" t="s">
        <v>687</v>
      </c>
      <c r="B172" s="94" t="s">
        <v>686</v>
      </c>
      <c r="C172" s="9" t="s">
        <v>688</v>
      </c>
      <c r="D172" s="94" t="s">
        <v>685</v>
      </c>
      <c r="E172" s="39">
        <v>21000</v>
      </c>
      <c r="F172" s="7">
        <v>20584620</v>
      </c>
      <c r="G172" s="8">
        <f t="shared" si="5"/>
        <v>3.7322249228950947E-3</v>
      </c>
      <c r="H172" s="98"/>
    </row>
    <row r="173" spans="1:8" x14ac:dyDescent="0.25">
      <c r="A173" s="73" t="s">
        <v>684</v>
      </c>
      <c r="B173" s="73" t="s">
        <v>587</v>
      </c>
      <c r="C173" s="9" t="s">
        <v>586</v>
      </c>
      <c r="D173" s="73" t="s">
        <v>683</v>
      </c>
      <c r="E173" s="39">
        <v>33000</v>
      </c>
      <c r="F173" s="7">
        <v>32697720</v>
      </c>
      <c r="G173" s="8">
        <f t="shared" si="5"/>
        <v>5.9284672491328669E-3</v>
      </c>
      <c r="H173" s="98"/>
    </row>
    <row r="174" spans="1:8" x14ac:dyDescent="0.25">
      <c r="A174" s="25" t="s">
        <v>222</v>
      </c>
      <c r="B174" s="25"/>
      <c r="C174" s="70"/>
      <c r="D174" s="25"/>
      <c r="E174" s="39"/>
      <c r="F174" s="7">
        <f>SUM(F5:F173)</f>
        <v>5109101331.710001</v>
      </c>
      <c r="G174" s="8">
        <f t="shared" si="5"/>
        <v>0.92633798067705819</v>
      </c>
    </row>
    <row r="175" spans="1:8" x14ac:dyDescent="0.25">
      <c r="A175" s="13"/>
      <c r="B175" s="13"/>
      <c r="C175" s="13"/>
      <c r="D175" s="13"/>
      <c r="E175" s="14"/>
      <c r="F175" s="15"/>
      <c r="G175" s="16"/>
    </row>
    <row r="176" spans="1:8" x14ac:dyDescent="0.25">
      <c r="A176" s="17" t="s">
        <v>360</v>
      </c>
      <c r="B176" s="13"/>
      <c r="C176" s="13"/>
      <c r="D176" s="13"/>
      <c r="E176" s="14"/>
      <c r="F176" s="15"/>
      <c r="G176" s="16"/>
    </row>
    <row r="177" spans="1:8" ht="30" x14ac:dyDescent="0.25">
      <c r="A177" s="25" t="s">
        <v>0</v>
      </c>
      <c r="B177" s="25" t="s">
        <v>20</v>
      </c>
      <c r="C177" s="70" t="s">
        <v>1</v>
      </c>
      <c r="D177" s="25" t="s">
        <v>22</v>
      </c>
      <c r="E177" s="70" t="s">
        <v>10</v>
      </c>
      <c r="F177" s="70" t="s">
        <v>6</v>
      </c>
      <c r="G177" s="70" t="s">
        <v>2</v>
      </c>
    </row>
    <row r="178" spans="1:8" ht="30" x14ac:dyDescent="0.25">
      <c r="A178" s="25" t="s">
        <v>293</v>
      </c>
      <c r="B178" s="25" t="s">
        <v>209</v>
      </c>
      <c r="C178" s="25" t="s">
        <v>210</v>
      </c>
      <c r="D178" s="25" t="s">
        <v>106</v>
      </c>
      <c r="E178" s="6">
        <v>63200</v>
      </c>
      <c r="F178" s="7">
        <v>5135632</v>
      </c>
      <c r="G178" s="8">
        <f t="shared" ref="G178:G191" si="6">F178/$F$267</f>
        <v>9.3114829155056453E-4</v>
      </c>
      <c r="H178" s="98"/>
    </row>
    <row r="179" spans="1:8" ht="30" x14ac:dyDescent="0.25">
      <c r="A179" s="25" t="s">
        <v>294</v>
      </c>
      <c r="B179" s="25" t="s">
        <v>167</v>
      </c>
      <c r="C179" s="25" t="s">
        <v>168</v>
      </c>
      <c r="D179" s="25" t="s">
        <v>108</v>
      </c>
      <c r="E179" s="6">
        <v>985</v>
      </c>
      <c r="F179" s="7">
        <v>16579520</v>
      </c>
      <c r="G179" s="8">
        <f t="shared" si="6"/>
        <v>3.006054896988027E-3</v>
      </c>
      <c r="H179" s="98"/>
    </row>
    <row r="180" spans="1:8" ht="28.5" customHeight="1" x14ac:dyDescent="0.25">
      <c r="A180" s="25" t="s">
        <v>295</v>
      </c>
      <c r="B180" s="25" t="s">
        <v>211</v>
      </c>
      <c r="C180" s="25" t="s">
        <v>212</v>
      </c>
      <c r="D180" s="25" t="s">
        <v>107</v>
      </c>
      <c r="E180" s="6">
        <v>133190</v>
      </c>
      <c r="F180" s="7">
        <v>23701160.5</v>
      </c>
      <c r="G180" s="8">
        <f t="shared" si="6"/>
        <v>4.2972890400520764E-3</v>
      </c>
      <c r="H180" s="98"/>
    </row>
    <row r="181" spans="1:8" ht="30" x14ac:dyDescent="0.25">
      <c r="A181" s="25" t="s">
        <v>297</v>
      </c>
      <c r="B181" s="25" t="s">
        <v>175</v>
      </c>
      <c r="C181" s="25" t="s">
        <v>176</v>
      </c>
      <c r="D181" s="25" t="s">
        <v>110</v>
      </c>
      <c r="E181" s="6">
        <v>34100</v>
      </c>
      <c r="F181" s="7">
        <v>9684400</v>
      </c>
      <c r="G181" s="8">
        <f t="shared" si="6"/>
        <v>1.7558914880763043E-3</v>
      </c>
      <c r="H181" s="98"/>
    </row>
    <row r="182" spans="1:8" ht="30" x14ac:dyDescent="0.25">
      <c r="A182" s="25" t="s">
        <v>296</v>
      </c>
      <c r="B182" s="25" t="s">
        <v>213</v>
      </c>
      <c r="C182" s="70" t="s">
        <v>214</v>
      </c>
      <c r="D182" s="25" t="s">
        <v>109</v>
      </c>
      <c r="E182" s="6">
        <v>3525</v>
      </c>
      <c r="F182" s="7">
        <v>24075750</v>
      </c>
      <c r="G182" s="8">
        <f t="shared" si="6"/>
        <v>4.3652063621962209E-3</v>
      </c>
      <c r="H182" s="98"/>
    </row>
    <row r="183" spans="1:8" ht="26.25" customHeight="1" x14ac:dyDescent="0.25">
      <c r="A183" s="25" t="s">
        <v>303</v>
      </c>
      <c r="B183" s="25" t="s">
        <v>207</v>
      </c>
      <c r="C183" s="25" t="s">
        <v>208</v>
      </c>
      <c r="D183" s="25" t="s">
        <v>113</v>
      </c>
      <c r="E183" s="6">
        <v>126970</v>
      </c>
      <c r="F183" s="7">
        <v>33626734.799999997</v>
      </c>
      <c r="G183" s="8">
        <f t="shared" si="6"/>
        <v>6.0969081623145722E-3</v>
      </c>
      <c r="H183" s="98"/>
    </row>
    <row r="184" spans="1:8" ht="30.75" customHeight="1" x14ac:dyDescent="0.25">
      <c r="A184" s="25" t="s">
        <v>301</v>
      </c>
      <c r="B184" s="25" t="s">
        <v>195</v>
      </c>
      <c r="C184" s="25" t="s">
        <v>196</v>
      </c>
      <c r="D184" s="25" t="s">
        <v>114</v>
      </c>
      <c r="E184" s="6">
        <v>5835</v>
      </c>
      <c r="F184" s="7">
        <v>3443233.5</v>
      </c>
      <c r="G184" s="8">
        <f t="shared" si="6"/>
        <v>6.2429726096703791E-4</v>
      </c>
      <c r="H184" s="98"/>
    </row>
    <row r="185" spans="1:8" ht="27.75" customHeight="1" x14ac:dyDescent="0.25">
      <c r="A185" s="25" t="s">
        <v>444</v>
      </c>
      <c r="B185" s="25" t="s">
        <v>191</v>
      </c>
      <c r="C185" s="25" t="s">
        <v>192</v>
      </c>
      <c r="D185" s="25" t="s">
        <v>441</v>
      </c>
      <c r="E185" s="6">
        <v>7535</v>
      </c>
      <c r="F185" s="7">
        <v>10747924</v>
      </c>
      <c r="G185" s="8">
        <f t="shared" si="6"/>
        <v>1.9487204438159334E-3</v>
      </c>
      <c r="H185" s="98"/>
    </row>
    <row r="186" spans="1:8" ht="33.75" customHeight="1" x14ac:dyDescent="0.25">
      <c r="A186" s="70" t="s">
        <v>299</v>
      </c>
      <c r="B186" s="70" t="s">
        <v>631</v>
      </c>
      <c r="C186" s="70" t="s">
        <v>215</v>
      </c>
      <c r="D186" s="70" t="s">
        <v>111</v>
      </c>
      <c r="E186" s="6">
        <v>6000</v>
      </c>
      <c r="F186" s="7">
        <v>10102800</v>
      </c>
      <c r="G186" s="8">
        <f t="shared" si="6"/>
        <v>1.8317521504416679E-3</v>
      </c>
      <c r="H186" s="98"/>
    </row>
    <row r="187" spans="1:8" ht="33.75" customHeight="1" x14ac:dyDescent="0.25">
      <c r="A187" s="82" t="s">
        <v>298</v>
      </c>
      <c r="B187" s="82" t="s">
        <v>632</v>
      </c>
      <c r="C187" s="84" t="s">
        <v>182</v>
      </c>
      <c r="D187" s="84" t="s">
        <v>112</v>
      </c>
      <c r="E187" s="6">
        <v>28800</v>
      </c>
      <c r="F187" s="7">
        <v>16017120</v>
      </c>
      <c r="G187" s="8">
        <f t="shared" si="6"/>
        <v>2.9040854024510281E-3</v>
      </c>
      <c r="H187" s="98"/>
    </row>
    <row r="188" spans="1:8" ht="33.75" customHeight="1" x14ac:dyDescent="0.25">
      <c r="A188" s="92" t="s">
        <v>680</v>
      </c>
      <c r="B188" s="92" t="s">
        <v>177</v>
      </c>
      <c r="C188" s="9" t="s">
        <v>178</v>
      </c>
      <c r="D188" s="92" t="s">
        <v>679</v>
      </c>
      <c r="E188" s="6">
        <v>599</v>
      </c>
      <c r="F188" s="7">
        <v>3642219.5</v>
      </c>
      <c r="G188" s="8">
        <f t="shared" si="6"/>
        <v>6.6037567817887877E-4</v>
      </c>
      <c r="H188" s="98"/>
    </row>
    <row r="189" spans="1:8" ht="33.75" customHeight="1" x14ac:dyDescent="0.25">
      <c r="A189" s="92" t="s">
        <v>694</v>
      </c>
      <c r="B189" s="92" t="s">
        <v>556</v>
      </c>
      <c r="C189" s="9" t="s">
        <v>501</v>
      </c>
      <c r="D189" s="92" t="s">
        <v>502</v>
      </c>
      <c r="E189" s="6">
        <v>178000000</v>
      </c>
      <c r="F189" s="7">
        <v>5127891.9000000004</v>
      </c>
      <c r="G189" s="8">
        <f t="shared" si="6"/>
        <v>9.2974492369020574E-4</v>
      </c>
      <c r="H189" s="98"/>
    </row>
    <row r="190" spans="1:8" ht="30" x14ac:dyDescent="0.25">
      <c r="A190" s="70" t="s">
        <v>696</v>
      </c>
      <c r="B190" s="70" t="s">
        <v>695</v>
      </c>
      <c r="C190" s="9" t="s">
        <v>398</v>
      </c>
      <c r="D190" s="70" t="s">
        <v>397</v>
      </c>
      <c r="E190" s="6">
        <v>359000</v>
      </c>
      <c r="F190" s="7">
        <v>1504748.5</v>
      </c>
      <c r="G190" s="8">
        <f t="shared" si="6"/>
        <v>2.7282795865986401E-4</v>
      </c>
      <c r="H190" s="98"/>
    </row>
    <row r="191" spans="1:8" x14ac:dyDescent="0.25">
      <c r="A191" s="25" t="s">
        <v>222</v>
      </c>
      <c r="B191" s="25"/>
      <c r="C191" s="25"/>
      <c r="D191" s="70"/>
      <c r="E191" s="6"/>
      <c r="F191" s="7">
        <v>163389134.69999999</v>
      </c>
      <c r="G191" s="8">
        <f t="shared" si="6"/>
        <v>2.9624302059382379E-2</v>
      </c>
    </row>
    <row r="192" spans="1:8" x14ac:dyDescent="0.25">
      <c r="A192" s="13"/>
      <c r="B192" s="13"/>
      <c r="C192" s="13"/>
      <c r="D192" s="13"/>
      <c r="E192" s="14"/>
      <c r="F192" s="15"/>
      <c r="G192" s="16"/>
    </row>
    <row r="193" spans="1:7" x14ac:dyDescent="0.25">
      <c r="A193" s="3" t="s">
        <v>361</v>
      </c>
    </row>
    <row r="194" spans="1:7" ht="28.5" customHeight="1" x14ac:dyDescent="0.25">
      <c r="A194" s="25" t="s">
        <v>3</v>
      </c>
      <c r="B194" s="25" t="s">
        <v>1</v>
      </c>
      <c r="C194" s="25" t="s">
        <v>369</v>
      </c>
      <c r="D194" s="25" t="s">
        <v>7</v>
      </c>
      <c r="E194" s="25" t="s">
        <v>5</v>
      </c>
      <c r="F194" s="25" t="s">
        <v>12</v>
      </c>
      <c r="G194" s="25" t="s">
        <v>2</v>
      </c>
    </row>
    <row r="195" spans="1:7" ht="16.5" customHeight="1" x14ac:dyDescent="0.25">
      <c r="A195" s="25" t="s">
        <v>222</v>
      </c>
      <c r="B195" s="25"/>
      <c r="C195" s="25"/>
      <c r="D195" s="25"/>
      <c r="E195" s="6"/>
      <c r="F195" s="7"/>
      <c r="G195" s="8"/>
    </row>
    <row r="197" spans="1:7" ht="45" customHeight="1" x14ac:dyDescent="0.25">
      <c r="A197" s="3" t="s">
        <v>362</v>
      </c>
    </row>
    <row r="198" spans="1:7" ht="111" customHeight="1" x14ac:dyDescent="0.25">
      <c r="A198" s="25" t="s">
        <v>11</v>
      </c>
      <c r="B198" s="25" t="s">
        <v>8</v>
      </c>
      <c r="C198" s="25" t="s">
        <v>9</v>
      </c>
      <c r="D198" s="25" t="s">
        <v>17</v>
      </c>
      <c r="E198" s="25" t="s">
        <v>10</v>
      </c>
      <c r="F198" s="25" t="s">
        <v>6</v>
      </c>
      <c r="G198" s="25" t="s">
        <v>2</v>
      </c>
    </row>
    <row r="199" spans="1:7" x14ac:dyDescent="0.25">
      <c r="A199" s="25" t="s">
        <v>222</v>
      </c>
      <c r="B199" s="25"/>
      <c r="C199" s="25"/>
      <c r="D199" s="25"/>
      <c r="E199" s="6"/>
      <c r="F199" s="7"/>
      <c r="G199" s="8"/>
    </row>
    <row r="201" spans="1:7" ht="58.5" customHeight="1" x14ac:dyDescent="0.25">
      <c r="A201" s="3" t="s">
        <v>363</v>
      </c>
    </row>
    <row r="202" spans="1:7" ht="17.25" customHeight="1" x14ac:dyDescent="0.25">
      <c r="A202" s="25" t="s">
        <v>15</v>
      </c>
      <c r="B202" s="25" t="s">
        <v>14</v>
      </c>
      <c r="C202" s="25" t="s">
        <v>16</v>
      </c>
      <c r="D202" s="101" t="s">
        <v>13</v>
      </c>
      <c r="E202" s="102"/>
      <c r="F202" s="25" t="s">
        <v>6</v>
      </c>
      <c r="G202" s="25" t="s">
        <v>2</v>
      </c>
    </row>
    <row r="203" spans="1:7" x14ac:dyDescent="0.25">
      <c r="A203" s="25" t="s">
        <v>222</v>
      </c>
      <c r="B203" s="25"/>
      <c r="C203" s="25"/>
      <c r="D203" s="101"/>
      <c r="E203" s="102"/>
      <c r="F203" s="7"/>
      <c r="G203" s="8"/>
    </row>
    <row r="205" spans="1:7" ht="42.75" customHeight="1" x14ac:dyDescent="0.25">
      <c r="A205" s="3" t="s">
        <v>364</v>
      </c>
    </row>
    <row r="206" spans="1:7" ht="32.25" customHeight="1" x14ac:dyDescent="0.25">
      <c r="A206" s="25" t="s">
        <v>3</v>
      </c>
      <c r="B206" s="21" t="s">
        <v>1</v>
      </c>
      <c r="C206" s="25" t="s">
        <v>369</v>
      </c>
      <c r="D206" s="101" t="s">
        <v>4</v>
      </c>
      <c r="E206" s="102"/>
      <c r="F206" s="22" t="s">
        <v>18</v>
      </c>
      <c r="G206" s="44" t="s">
        <v>2</v>
      </c>
    </row>
    <row r="207" spans="1:7" x14ac:dyDescent="0.25">
      <c r="A207" s="25" t="s">
        <v>224</v>
      </c>
      <c r="B207" s="34">
        <v>1027700167110</v>
      </c>
      <c r="C207" s="35" t="s">
        <v>372</v>
      </c>
      <c r="D207" s="120" t="s">
        <v>223</v>
      </c>
      <c r="E207" s="120"/>
      <c r="F207" s="7">
        <v>180795.14</v>
      </c>
      <c r="G207" s="8">
        <f t="shared" ref="G207:G215" si="7">F207/$F$267</f>
        <v>3.2780208109078908E-5</v>
      </c>
    </row>
    <row r="208" spans="1:7" x14ac:dyDescent="0.25">
      <c r="A208" s="25" t="s">
        <v>224</v>
      </c>
      <c r="B208" s="34">
        <v>1027700167110</v>
      </c>
      <c r="C208" s="35" t="s">
        <v>373</v>
      </c>
      <c r="D208" s="120" t="s">
        <v>223</v>
      </c>
      <c r="E208" s="120"/>
      <c r="F208" s="7">
        <v>63744.55</v>
      </c>
      <c r="G208" s="8">
        <f t="shared" si="7"/>
        <v>1.1557609429211349E-5</v>
      </c>
    </row>
    <row r="209" spans="1:7" ht="28.5" customHeight="1" x14ac:dyDescent="0.25">
      <c r="A209" s="25" t="s">
        <v>224</v>
      </c>
      <c r="B209" s="34">
        <v>1027700167110</v>
      </c>
      <c r="C209" s="35" t="s">
        <v>371</v>
      </c>
      <c r="D209" s="120" t="s">
        <v>223</v>
      </c>
      <c r="E209" s="120"/>
      <c r="F209" s="7">
        <v>3855502.44</v>
      </c>
      <c r="G209" s="8">
        <f t="shared" si="7"/>
        <v>6.9904629266174698E-4</v>
      </c>
    </row>
    <row r="210" spans="1:7" x14ac:dyDescent="0.25">
      <c r="A210" s="25" t="s">
        <v>224</v>
      </c>
      <c r="B210" s="34">
        <v>1027700167110</v>
      </c>
      <c r="C210" s="35" t="s">
        <v>370</v>
      </c>
      <c r="D210" s="120" t="s">
        <v>223</v>
      </c>
      <c r="E210" s="120"/>
      <c r="F210" s="7">
        <v>813.19</v>
      </c>
      <c r="G210" s="8">
        <f t="shared" si="7"/>
        <v>1.4744056412258582E-7</v>
      </c>
    </row>
    <row r="211" spans="1:7" ht="30" hidden="1" x14ac:dyDescent="0.25">
      <c r="A211" s="25" t="s">
        <v>225</v>
      </c>
      <c r="B211" s="34">
        <v>1027700167110</v>
      </c>
      <c r="C211" s="19" t="s">
        <v>568</v>
      </c>
      <c r="D211" s="121" t="s">
        <v>223</v>
      </c>
      <c r="E211" s="121"/>
      <c r="F211" s="7">
        <v>0</v>
      </c>
      <c r="G211" s="8">
        <f t="shared" si="7"/>
        <v>0</v>
      </c>
    </row>
    <row r="212" spans="1:7" ht="30" customHeight="1" x14ac:dyDescent="0.25">
      <c r="A212" s="66" t="s">
        <v>225</v>
      </c>
      <c r="B212" s="34">
        <v>1027700167111</v>
      </c>
      <c r="C212" s="19" t="s">
        <v>649</v>
      </c>
      <c r="D212" s="121" t="s">
        <v>223</v>
      </c>
      <c r="E212" s="121"/>
      <c r="F212" s="7">
        <v>23110.82</v>
      </c>
      <c r="G212" s="8">
        <f t="shared" si="7"/>
        <v>4.1902536161727742E-6</v>
      </c>
    </row>
    <row r="213" spans="1:7" ht="30" x14ac:dyDescent="0.25">
      <c r="A213" s="25" t="s">
        <v>225</v>
      </c>
      <c r="B213" s="34">
        <v>1027700167110</v>
      </c>
      <c r="C213" s="35" t="s">
        <v>570</v>
      </c>
      <c r="D213" s="121" t="s">
        <v>223</v>
      </c>
      <c r="E213" s="121"/>
      <c r="F213" s="7">
        <v>677713.08</v>
      </c>
      <c r="G213" s="8">
        <f t="shared" si="7"/>
        <v>1.2287706296001564E-4</v>
      </c>
    </row>
    <row r="214" spans="1:7" ht="30" customHeight="1" x14ac:dyDescent="0.25">
      <c r="A214" s="25" t="s">
        <v>225</v>
      </c>
      <c r="B214" s="34">
        <v>1027700167110</v>
      </c>
      <c r="C214" s="35" t="s">
        <v>569</v>
      </c>
      <c r="D214" s="121" t="s">
        <v>223</v>
      </c>
      <c r="E214" s="121"/>
      <c r="F214" s="7">
        <v>312645.07</v>
      </c>
      <c r="G214" s="8">
        <f t="shared" si="7"/>
        <v>5.6686094874439338E-5</v>
      </c>
    </row>
    <row r="215" spans="1:7" ht="30" customHeight="1" x14ac:dyDescent="0.25">
      <c r="A215" s="25" t="s">
        <v>222</v>
      </c>
      <c r="B215" s="119"/>
      <c r="C215" s="119"/>
      <c r="D215" s="118"/>
      <c r="E215" s="118"/>
      <c r="F215" s="7">
        <f>SUM(F207:F214)</f>
        <v>5114324.29</v>
      </c>
      <c r="G215" s="8">
        <f t="shared" si="7"/>
        <v>9.2728496221478756E-4</v>
      </c>
    </row>
    <row r="217" spans="1:7" ht="15.75" x14ac:dyDescent="0.25">
      <c r="A217" s="3" t="s">
        <v>365</v>
      </c>
      <c r="B217" s="26"/>
    </row>
    <row r="218" spans="1:7" ht="30" x14ac:dyDescent="0.25">
      <c r="A218" s="25" t="s">
        <v>19</v>
      </c>
      <c r="B218" s="28" t="s">
        <v>1</v>
      </c>
      <c r="C218" s="24" t="s">
        <v>374</v>
      </c>
      <c r="D218" s="125" t="s">
        <v>377</v>
      </c>
      <c r="E218" s="126"/>
      <c r="F218" s="22" t="s">
        <v>18</v>
      </c>
      <c r="G218" s="25" t="s">
        <v>2</v>
      </c>
    </row>
    <row r="219" spans="1:7" ht="30" x14ac:dyDescent="0.25">
      <c r="A219" s="25" t="s">
        <v>224</v>
      </c>
      <c r="B219" s="36">
        <v>1027700167110</v>
      </c>
      <c r="C219" s="25" t="s">
        <v>375</v>
      </c>
      <c r="D219" s="122" t="s">
        <v>379</v>
      </c>
      <c r="E219" s="123"/>
      <c r="F219" s="40">
        <v>64159.09</v>
      </c>
      <c r="G219" s="41">
        <f t="shared" ref="G219:G225" si="8">F219/$F$267</f>
        <v>1.1632770229825444E-5</v>
      </c>
    </row>
    <row r="220" spans="1:7" ht="30" x14ac:dyDescent="0.25">
      <c r="A220" s="25" t="s">
        <v>224</v>
      </c>
      <c r="B220" s="36">
        <v>1027700167110</v>
      </c>
      <c r="C220" s="25" t="s">
        <v>375</v>
      </c>
      <c r="D220" s="122" t="s">
        <v>380</v>
      </c>
      <c r="E220" s="123"/>
      <c r="F220" s="40">
        <v>2461.7600000000002</v>
      </c>
      <c r="G220" s="41">
        <f t="shared" si="8"/>
        <v>4.4634499088087266E-7</v>
      </c>
    </row>
    <row r="221" spans="1:7" ht="30" x14ac:dyDescent="0.25">
      <c r="A221" s="25" t="s">
        <v>224</v>
      </c>
      <c r="B221" s="36">
        <v>1027700167110</v>
      </c>
      <c r="C221" s="25" t="s">
        <v>375</v>
      </c>
      <c r="D221" s="122" t="s">
        <v>381</v>
      </c>
      <c r="E221" s="123"/>
      <c r="F221" s="40">
        <v>2484.58</v>
      </c>
      <c r="G221" s="41">
        <f t="shared" si="8"/>
        <v>4.5048251553473879E-7</v>
      </c>
    </row>
    <row r="222" spans="1:7" ht="30" x14ac:dyDescent="0.25">
      <c r="A222" s="25" t="s">
        <v>547</v>
      </c>
      <c r="B222" s="36">
        <v>1027700067328</v>
      </c>
      <c r="C222" s="25" t="s">
        <v>547</v>
      </c>
      <c r="D222" s="122" t="s">
        <v>378</v>
      </c>
      <c r="E222" s="123"/>
      <c r="F222" s="40">
        <v>39888.019999999997</v>
      </c>
      <c r="G222" s="41">
        <f t="shared" si="8"/>
        <v>7.232150137769752E-6</v>
      </c>
    </row>
    <row r="223" spans="1:7" ht="30" x14ac:dyDescent="0.25">
      <c r="A223" s="25" t="s">
        <v>226</v>
      </c>
      <c r="B223" s="36">
        <v>1047796383030</v>
      </c>
      <c r="C223" s="25" t="s">
        <v>376</v>
      </c>
      <c r="D223" s="122" t="s">
        <v>382</v>
      </c>
      <c r="E223" s="123"/>
      <c r="F223" s="40">
        <v>1245660.04</v>
      </c>
      <c r="G223" s="41">
        <f t="shared" si="8"/>
        <v>2.2585228421717287E-4</v>
      </c>
    </row>
    <row r="224" spans="1:7" ht="30.75" customHeight="1" x14ac:dyDescent="0.25">
      <c r="A224" s="25" t="s">
        <v>226</v>
      </c>
      <c r="B224" s="36">
        <v>1047796383030</v>
      </c>
      <c r="C224" s="25" t="s">
        <v>376</v>
      </c>
      <c r="D224" s="122" t="s">
        <v>383</v>
      </c>
      <c r="E224" s="123"/>
      <c r="F224" s="40">
        <v>5802.76</v>
      </c>
      <c r="G224" s="41">
        <f t="shared" si="8"/>
        <v>1.0521061595297237E-6</v>
      </c>
    </row>
    <row r="225" spans="1:7" ht="34.5" customHeight="1" x14ac:dyDescent="0.25">
      <c r="A225" s="25" t="s">
        <v>222</v>
      </c>
      <c r="B225" s="124"/>
      <c r="C225" s="125"/>
      <c r="D225" s="125"/>
      <c r="E225" s="126"/>
      <c r="F225" s="7">
        <f>SUM(F219:F224)</f>
        <v>1360456.25</v>
      </c>
      <c r="G225" s="8">
        <f t="shared" si="8"/>
        <v>2.4666613825071338E-4</v>
      </c>
    </row>
    <row r="227" spans="1:7" x14ac:dyDescent="0.25">
      <c r="A227" s="3" t="s">
        <v>366</v>
      </c>
    </row>
    <row r="228" spans="1:7" ht="30" x14ac:dyDescent="0.25">
      <c r="A228" s="25" t="s">
        <v>20</v>
      </c>
      <c r="B228" s="119" t="s">
        <v>1</v>
      </c>
      <c r="C228" s="119"/>
      <c r="D228" s="119" t="s">
        <v>22</v>
      </c>
      <c r="E228" s="119"/>
      <c r="F228" s="31" t="s">
        <v>21</v>
      </c>
      <c r="G228" s="25" t="s">
        <v>2</v>
      </c>
    </row>
    <row r="229" spans="1:7" x14ac:dyDescent="0.25">
      <c r="A229" s="92" t="s">
        <v>713</v>
      </c>
      <c r="B229" s="99" t="s">
        <v>126</v>
      </c>
      <c r="C229" s="100"/>
      <c r="D229" s="101" t="s">
        <v>405</v>
      </c>
      <c r="E229" s="102"/>
      <c r="F229" s="37">
        <v>179520</v>
      </c>
      <c r="G229" s="41">
        <f t="shared" ref="G229:G237" si="9">F229/$F$267</f>
        <v>3.2549010773972382E-5</v>
      </c>
    </row>
    <row r="230" spans="1:7" hidden="1" x14ac:dyDescent="0.25">
      <c r="A230" s="91" t="s">
        <v>681</v>
      </c>
      <c r="B230" s="99" t="s">
        <v>174</v>
      </c>
      <c r="C230" s="100"/>
      <c r="D230" s="101" t="s">
        <v>537</v>
      </c>
      <c r="E230" s="102"/>
      <c r="F230" s="37"/>
      <c r="G230" s="41">
        <f t="shared" si="9"/>
        <v>0</v>
      </c>
    </row>
    <row r="231" spans="1:7" hidden="1" x14ac:dyDescent="0.25">
      <c r="A231" s="85" t="s">
        <v>658</v>
      </c>
      <c r="B231" s="99" t="s">
        <v>200</v>
      </c>
      <c r="C231" s="100"/>
      <c r="D231" s="101" t="s">
        <v>419</v>
      </c>
      <c r="E231" s="102"/>
      <c r="F231" s="37"/>
      <c r="G231" s="41">
        <f t="shared" si="9"/>
        <v>0</v>
      </c>
    </row>
    <row r="232" spans="1:7" hidden="1" x14ac:dyDescent="0.25">
      <c r="A232" s="85" t="s">
        <v>115</v>
      </c>
      <c r="B232" s="99" t="s">
        <v>116</v>
      </c>
      <c r="C232" s="100"/>
      <c r="D232" s="101" t="s">
        <v>447</v>
      </c>
      <c r="E232" s="102"/>
      <c r="F232" s="37"/>
      <c r="G232" s="41">
        <f t="shared" si="9"/>
        <v>0</v>
      </c>
    </row>
    <row r="233" spans="1:7" hidden="1" x14ac:dyDescent="0.25">
      <c r="A233" s="85" t="s">
        <v>659</v>
      </c>
      <c r="B233" s="99" t="s">
        <v>178</v>
      </c>
      <c r="C233" s="100"/>
      <c r="D233" s="101" t="s">
        <v>466</v>
      </c>
      <c r="E233" s="102"/>
      <c r="F233" s="37"/>
      <c r="G233" s="41">
        <f t="shared" si="9"/>
        <v>0</v>
      </c>
    </row>
    <row r="234" spans="1:7" hidden="1" x14ac:dyDescent="0.25">
      <c r="A234" s="85" t="s">
        <v>658</v>
      </c>
      <c r="B234" s="99" t="s">
        <v>200</v>
      </c>
      <c r="C234" s="100"/>
      <c r="D234" s="101" t="s">
        <v>548</v>
      </c>
      <c r="E234" s="102"/>
      <c r="F234" s="37"/>
      <c r="G234" s="41">
        <f t="shared" si="9"/>
        <v>0</v>
      </c>
    </row>
    <row r="235" spans="1:7" hidden="1" x14ac:dyDescent="0.25">
      <c r="A235" s="85" t="s">
        <v>660</v>
      </c>
      <c r="B235" s="99" t="s">
        <v>130</v>
      </c>
      <c r="C235" s="100"/>
      <c r="D235" s="101" t="s">
        <v>76</v>
      </c>
      <c r="E235" s="102"/>
      <c r="F235" s="37"/>
      <c r="G235" s="41">
        <f t="shared" si="9"/>
        <v>0</v>
      </c>
    </row>
    <row r="236" spans="1:7" hidden="1" x14ac:dyDescent="0.25">
      <c r="A236" s="66" t="s">
        <v>661</v>
      </c>
      <c r="B236" s="99" t="s">
        <v>138</v>
      </c>
      <c r="C236" s="100"/>
      <c r="D236" s="101" t="s">
        <v>104</v>
      </c>
      <c r="E236" s="102"/>
      <c r="F236" s="37"/>
      <c r="G236" s="41">
        <f t="shared" si="9"/>
        <v>0</v>
      </c>
    </row>
    <row r="237" spans="1:7" x14ac:dyDescent="0.25">
      <c r="A237" s="25" t="s">
        <v>222</v>
      </c>
      <c r="B237" s="106"/>
      <c r="C237" s="107"/>
      <c r="D237" s="101"/>
      <c r="E237" s="102"/>
      <c r="F237" s="7">
        <f>SUM(F229:F236)</f>
        <v>179520</v>
      </c>
      <c r="G237" s="41">
        <f t="shared" si="9"/>
        <v>3.2549010773972382E-5</v>
      </c>
    </row>
    <row r="239" spans="1:7" x14ac:dyDescent="0.25">
      <c r="A239" s="3" t="s">
        <v>367</v>
      </c>
    </row>
    <row r="240" spans="1:7" ht="34.5" customHeight="1" x14ac:dyDescent="0.25">
      <c r="A240" s="25" t="s">
        <v>23</v>
      </c>
      <c r="B240" s="101" t="s">
        <v>20</v>
      </c>
      <c r="C240" s="102"/>
      <c r="D240" s="25" t="s">
        <v>22</v>
      </c>
      <c r="E240" s="25" t="s">
        <v>24</v>
      </c>
      <c r="F240" s="25" t="s">
        <v>21</v>
      </c>
      <c r="G240" s="25" t="s">
        <v>2</v>
      </c>
    </row>
    <row r="241" spans="1:7" ht="45" x14ac:dyDescent="0.25">
      <c r="A241" s="25" t="s">
        <v>227</v>
      </c>
      <c r="B241" s="106" t="s">
        <v>115</v>
      </c>
      <c r="C241" s="107"/>
      <c r="D241" s="92" t="s">
        <v>714</v>
      </c>
      <c r="E241" s="2">
        <v>10821</v>
      </c>
      <c r="F241" s="7">
        <v>7020249.1600000001</v>
      </c>
      <c r="G241" s="8">
        <f t="shared" ref="G241:G251" si="10">F241/$F$267</f>
        <v>1.2728507438993461E-3</v>
      </c>
    </row>
    <row r="242" spans="1:7" ht="45" x14ac:dyDescent="0.25">
      <c r="A242" s="85" t="s">
        <v>227</v>
      </c>
      <c r="B242" s="106" t="s">
        <v>115</v>
      </c>
      <c r="C242" s="107"/>
      <c r="D242" s="92" t="s">
        <v>715</v>
      </c>
      <c r="E242" s="2">
        <v>12795</v>
      </c>
      <c r="F242" s="7">
        <v>12011146.42</v>
      </c>
      <c r="G242" s="8">
        <f t="shared" si="10"/>
        <v>2.1777569865883456E-3</v>
      </c>
    </row>
    <row r="243" spans="1:7" ht="30" customHeight="1" x14ac:dyDescent="0.25">
      <c r="A243" s="25" t="s">
        <v>227</v>
      </c>
      <c r="B243" s="106" t="s">
        <v>115</v>
      </c>
      <c r="C243" s="107"/>
      <c r="D243" s="95" t="s">
        <v>716</v>
      </c>
      <c r="E243" s="2">
        <v>18052</v>
      </c>
      <c r="F243" s="7">
        <v>16749900.529999999</v>
      </c>
      <c r="G243" s="8">
        <f t="shared" si="10"/>
        <v>3.0369468182594459E-3</v>
      </c>
    </row>
    <row r="244" spans="1:7" ht="45" customHeight="1" x14ac:dyDescent="0.25">
      <c r="A244" s="55" t="s">
        <v>227</v>
      </c>
      <c r="B244" s="106" t="s">
        <v>115</v>
      </c>
      <c r="C244" s="107"/>
      <c r="D244" s="95" t="s">
        <v>716</v>
      </c>
      <c r="E244" s="2">
        <v>1239</v>
      </c>
      <c r="F244" s="7">
        <v>1149630.33</v>
      </c>
      <c r="G244" s="8">
        <f t="shared" si="10"/>
        <v>2.0844100934300038E-4</v>
      </c>
    </row>
    <row r="245" spans="1:7" ht="45" customHeight="1" x14ac:dyDescent="0.25">
      <c r="A245" s="67" t="s">
        <v>227</v>
      </c>
      <c r="B245" s="106" t="s">
        <v>115</v>
      </c>
      <c r="C245" s="107"/>
      <c r="D245" s="95" t="s">
        <v>84</v>
      </c>
      <c r="E245" s="2">
        <v>39000</v>
      </c>
      <c r="F245" s="7">
        <v>30000125.460000001</v>
      </c>
      <c r="G245" s="8">
        <f t="shared" si="10"/>
        <v>5.4393627830774472E-3</v>
      </c>
    </row>
    <row r="246" spans="1:7" ht="45" customHeight="1" x14ac:dyDescent="0.25">
      <c r="A246" s="95" t="s">
        <v>227</v>
      </c>
      <c r="B246" s="106" t="s">
        <v>115</v>
      </c>
      <c r="C246" s="107"/>
      <c r="D246" s="95" t="s">
        <v>65</v>
      </c>
      <c r="E246" s="2">
        <v>1143</v>
      </c>
      <c r="F246" s="7">
        <v>1449723.14</v>
      </c>
      <c r="G246" s="8">
        <f t="shared" si="10"/>
        <v>2.6285123720553184E-4</v>
      </c>
    </row>
    <row r="247" spans="1:7" ht="45" customHeight="1" x14ac:dyDescent="0.25">
      <c r="A247" s="95" t="s">
        <v>227</v>
      </c>
      <c r="B247" s="106" t="s">
        <v>115</v>
      </c>
      <c r="C247" s="107"/>
      <c r="D247" s="95" t="s">
        <v>65</v>
      </c>
      <c r="E247" s="2">
        <v>499</v>
      </c>
      <c r="F247" s="7">
        <v>632906.26</v>
      </c>
      <c r="G247" s="8">
        <f t="shared" si="10"/>
        <v>1.147530786299831E-4</v>
      </c>
    </row>
    <row r="248" spans="1:7" ht="45" customHeight="1" x14ac:dyDescent="0.25">
      <c r="A248" s="95" t="s">
        <v>227</v>
      </c>
      <c r="B248" s="106" t="s">
        <v>115</v>
      </c>
      <c r="C248" s="107"/>
      <c r="D248" s="95" t="s">
        <v>65</v>
      </c>
      <c r="E248" s="2">
        <v>1149</v>
      </c>
      <c r="F248" s="7">
        <v>1457333.24</v>
      </c>
      <c r="G248" s="8">
        <f t="shared" si="10"/>
        <v>2.6423103459240243E-4</v>
      </c>
    </row>
    <row r="249" spans="1:7" ht="45" customHeight="1" x14ac:dyDescent="0.25">
      <c r="A249" s="95" t="s">
        <v>227</v>
      </c>
      <c r="B249" s="106" t="s">
        <v>115</v>
      </c>
      <c r="C249" s="107"/>
      <c r="D249" s="95" t="s">
        <v>716</v>
      </c>
      <c r="E249" s="2">
        <v>8070</v>
      </c>
      <c r="F249" s="7">
        <v>7487947.0899999999</v>
      </c>
      <c r="G249" s="8">
        <f t="shared" si="10"/>
        <v>1.3576496797423415E-3</v>
      </c>
    </row>
    <row r="250" spans="1:7" ht="45" customHeight="1" x14ac:dyDescent="0.25">
      <c r="A250" s="82" t="s">
        <v>227</v>
      </c>
      <c r="B250" s="106" t="s">
        <v>115</v>
      </c>
      <c r="C250" s="107"/>
      <c r="D250" s="95" t="s">
        <v>716</v>
      </c>
      <c r="E250" s="2">
        <v>170574</v>
      </c>
      <c r="F250" s="7">
        <v>158271262.28</v>
      </c>
      <c r="G250" s="8">
        <f t="shared" si="10"/>
        <v>2.8696373780982224E-2</v>
      </c>
    </row>
    <row r="251" spans="1:7" ht="45" customHeight="1" x14ac:dyDescent="0.25">
      <c r="A251" s="25" t="s">
        <v>222</v>
      </c>
      <c r="B251" s="109"/>
      <c r="C251" s="109"/>
      <c r="D251" s="30"/>
      <c r="E251" s="1"/>
      <c r="F251" s="7">
        <f>SUM(F241:F250)</f>
        <v>236230223.91</v>
      </c>
      <c r="G251" s="8">
        <f t="shared" si="10"/>
        <v>4.2831217152320071E-2</v>
      </c>
    </row>
    <row r="252" spans="1:7" ht="12.75" customHeight="1" x14ac:dyDescent="0.25"/>
    <row r="253" spans="1:7" ht="14.25" customHeight="1" x14ac:dyDescent="0.25">
      <c r="A253" s="3" t="s">
        <v>368</v>
      </c>
    </row>
    <row r="254" spans="1:7" ht="30" x14ac:dyDescent="0.25">
      <c r="A254" s="110" t="s">
        <v>25</v>
      </c>
      <c r="B254" s="111"/>
      <c r="C254" s="111"/>
      <c r="D254" s="111"/>
      <c r="E254" s="112"/>
      <c r="F254" s="25" t="s">
        <v>21</v>
      </c>
      <c r="G254" s="25" t="s">
        <v>2</v>
      </c>
    </row>
    <row r="255" spans="1:7" hidden="1" x14ac:dyDescent="0.25">
      <c r="A255" s="47" t="s">
        <v>663</v>
      </c>
      <c r="B255" s="48"/>
      <c r="C255" s="48"/>
      <c r="D255" s="48"/>
      <c r="E255" s="49"/>
      <c r="F255" s="7"/>
      <c r="G255" s="8">
        <f>F255/$F$267</f>
        <v>0</v>
      </c>
    </row>
    <row r="256" spans="1:7" hidden="1" x14ac:dyDescent="0.25">
      <c r="A256" s="75" t="s">
        <v>612</v>
      </c>
      <c r="B256" s="76"/>
      <c r="C256" s="76"/>
      <c r="D256" s="76"/>
      <c r="E256" s="77"/>
      <c r="F256" s="7"/>
      <c r="G256" s="8">
        <f>F256/$F$267</f>
        <v>0</v>
      </c>
    </row>
    <row r="257" spans="1:7" hidden="1" x14ac:dyDescent="0.25">
      <c r="A257" s="47" t="s">
        <v>633</v>
      </c>
      <c r="B257" s="52"/>
      <c r="C257" s="48"/>
      <c r="D257" s="48"/>
      <c r="E257" s="49"/>
      <c r="F257" s="7"/>
      <c r="G257" s="8">
        <f>F257/$F$267</f>
        <v>0</v>
      </c>
    </row>
    <row r="258" spans="1:7" hidden="1" x14ac:dyDescent="0.25">
      <c r="A258" s="75" t="s">
        <v>627</v>
      </c>
      <c r="B258" s="52"/>
      <c r="C258" s="76"/>
      <c r="D258" s="76"/>
      <c r="E258" s="77"/>
      <c r="F258" s="7"/>
      <c r="G258" s="8">
        <f t="shared" ref="G258:G259" si="11">F258/$F$267</f>
        <v>0</v>
      </c>
    </row>
    <row r="259" spans="1:7" hidden="1" x14ac:dyDescent="0.25">
      <c r="A259" s="75" t="s">
        <v>613</v>
      </c>
      <c r="B259" s="52"/>
      <c r="C259" s="76"/>
      <c r="D259" s="76"/>
      <c r="E259" s="77"/>
      <c r="F259" s="7"/>
      <c r="G259" s="8">
        <f t="shared" si="11"/>
        <v>0</v>
      </c>
    </row>
    <row r="260" spans="1:7" hidden="1" x14ac:dyDescent="0.25">
      <c r="A260" s="127" t="s">
        <v>662</v>
      </c>
      <c r="B260" s="128"/>
      <c r="C260" s="128"/>
      <c r="D260" s="128"/>
      <c r="E260" s="129"/>
      <c r="F260" s="7"/>
      <c r="G260" s="8">
        <f>F260/$F$267</f>
        <v>0</v>
      </c>
    </row>
    <row r="261" spans="1:7" hidden="1" x14ac:dyDescent="0.25">
      <c r="A261" s="113" t="s">
        <v>571</v>
      </c>
      <c r="B261" s="114"/>
      <c r="C261" s="114"/>
      <c r="D261" s="114"/>
      <c r="E261" s="115"/>
      <c r="F261" s="7"/>
      <c r="G261" s="8">
        <f>F261/$F$267</f>
        <v>0</v>
      </c>
    </row>
    <row r="262" spans="1:7" hidden="1" x14ac:dyDescent="0.25">
      <c r="A262" s="113" t="s">
        <v>572</v>
      </c>
      <c r="B262" s="114"/>
      <c r="C262" s="114"/>
      <c r="D262" s="114"/>
      <c r="E262" s="115"/>
      <c r="F262" s="55"/>
      <c r="G262" s="8">
        <f t="shared" ref="G262:G264" si="12">F262/$F$267</f>
        <v>0</v>
      </c>
    </row>
    <row r="263" spans="1:7" ht="15" hidden="1" customHeight="1" x14ac:dyDescent="0.25">
      <c r="A263" s="113" t="s">
        <v>573</v>
      </c>
      <c r="B263" s="114"/>
      <c r="C263" s="114"/>
      <c r="D263" s="114"/>
      <c r="E263" s="115"/>
      <c r="F263" s="55"/>
      <c r="G263" s="8">
        <f t="shared" si="12"/>
        <v>0</v>
      </c>
    </row>
    <row r="264" spans="1:7" ht="15" hidden="1" customHeight="1" x14ac:dyDescent="0.25">
      <c r="A264" s="113" t="s">
        <v>682</v>
      </c>
      <c r="B264" s="114"/>
      <c r="C264" s="114"/>
      <c r="D264" s="114"/>
      <c r="E264" s="115"/>
      <c r="F264" s="7"/>
      <c r="G264" s="8">
        <f t="shared" si="12"/>
        <v>0</v>
      </c>
    </row>
    <row r="265" spans="1:7" ht="15" customHeight="1" x14ac:dyDescent="0.25">
      <c r="A265" s="101" t="s">
        <v>222</v>
      </c>
      <c r="B265" s="108"/>
      <c r="C265" s="108"/>
      <c r="D265" s="108"/>
      <c r="E265" s="102"/>
      <c r="F265" s="7">
        <f>SUM(F264)</f>
        <v>0</v>
      </c>
      <c r="G265" s="8"/>
    </row>
    <row r="266" spans="1:7" ht="15" customHeight="1" x14ac:dyDescent="0.25"/>
    <row r="267" spans="1:7" ht="15" customHeight="1" x14ac:dyDescent="0.25">
      <c r="A267" s="103" t="s">
        <v>26</v>
      </c>
      <c r="B267" s="104"/>
      <c r="C267" s="104"/>
      <c r="D267" s="104"/>
      <c r="E267" s="105"/>
      <c r="F267" s="7">
        <f>F174+F195+F199+F203+F215+F225+F237+F251+F265+F191</f>
        <v>5515374990.8600006</v>
      </c>
      <c r="G267" s="8">
        <f>F267/$F$267</f>
        <v>1</v>
      </c>
    </row>
    <row r="268" spans="1:7" ht="15" customHeight="1" x14ac:dyDescent="0.25"/>
  </sheetData>
  <mergeCells count="62">
    <mergeCell ref="D233:E233"/>
    <mergeCell ref="B234:C234"/>
    <mergeCell ref="A264:E264"/>
    <mergeCell ref="B237:C237"/>
    <mergeCell ref="D237:E237"/>
    <mergeCell ref="A260:E260"/>
    <mergeCell ref="B250:C250"/>
    <mergeCell ref="B242:C242"/>
    <mergeCell ref="A262:E262"/>
    <mergeCell ref="A263:E263"/>
    <mergeCell ref="B246:C246"/>
    <mergeCell ref="B247:C247"/>
    <mergeCell ref="B248:C248"/>
    <mergeCell ref="B249:C249"/>
    <mergeCell ref="D223:E223"/>
    <mergeCell ref="D224:E224"/>
    <mergeCell ref="D213:E213"/>
    <mergeCell ref="D214:E214"/>
    <mergeCell ref="D234:E234"/>
    <mergeCell ref="B225:E225"/>
    <mergeCell ref="B230:C230"/>
    <mergeCell ref="D230:E230"/>
    <mergeCell ref="D218:E218"/>
    <mergeCell ref="D219:E219"/>
    <mergeCell ref="D220:E220"/>
    <mergeCell ref="D221:E221"/>
    <mergeCell ref="D222:E222"/>
    <mergeCell ref="B229:C229"/>
    <mergeCell ref="D229:E229"/>
    <mergeCell ref="B233:C233"/>
    <mergeCell ref="A1:G1"/>
    <mergeCell ref="B240:C240"/>
    <mergeCell ref="D215:E215"/>
    <mergeCell ref="B228:C228"/>
    <mergeCell ref="D228:E228"/>
    <mergeCell ref="B215:C215"/>
    <mergeCell ref="D207:E207"/>
    <mergeCell ref="D202:E202"/>
    <mergeCell ref="D206:E206"/>
    <mergeCell ref="D208:E208"/>
    <mergeCell ref="D209:E209"/>
    <mergeCell ref="D211:E211"/>
    <mergeCell ref="D210:E210"/>
    <mergeCell ref="D203:E203"/>
    <mergeCell ref="D212:E212"/>
    <mergeCell ref="B235:C235"/>
    <mergeCell ref="B232:C232"/>
    <mergeCell ref="D231:E231"/>
    <mergeCell ref="D232:E232"/>
    <mergeCell ref="A267:E267"/>
    <mergeCell ref="B245:C245"/>
    <mergeCell ref="B236:C236"/>
    <mergeCell ref="D235:E235"/>
    <mergeCell ref="D236:E236"/>
    <mergeCell ref="A265:E265"/>
    <mergeCell ref="B251:C251"/>
    <mergeCell ref="A254:E254"/>
    <mergeCell ref="A261:E261"/>
    <mergeCell ref="B243:C243"/>
    <mergeCell ref="B241:C241"/>
    <mergeCell ref="B244:C244"/>
    <mergeCell ref="B231:C2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1"/>
  <sheetViews>
    <sheetView zoomScale="80" zoomScaleNormal="80" workbookViewId="0">
      <selection activeCell="A2" sqref="A2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5.570312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16" t="s">
        <v>704</v>
      </c>
      <c r="B1" s="117"/>
      <c r="C1" s="117"/>
      <c r="D1" s="117"/>
      <c r="E1" s="117"/>
      <c r="F1" s="117"/>
      <c r="G1" s="117"/>
    </row>
    <row r="2" spans="1:8" ht="18.75" x14ac:dyDescent="0.3">
      <c r="A2" s="4"/>
      <c r="B2" s="4"/>
      <c r="C2" s="4"/>
    </row>
    <row r="3" spans="1:8" x14ac:dyDescent="0.25">
      <c r="A3" s="3" t="s">
        <v>359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358</v>
      </c>
    </row>
    <row r="5" spans="1:8" ht="30" x14ac:dyDescent="0.25">
      <c r="A5" s="5" t="s">
        <v>310</v>
      </c>
      <c r="B5" s="5" t="s">
        <v>141</v>
      </c>
      <c r="C5" s="5" t="s">
        <v>142</v>
      </c>
      <c r="D5" s="89" t="s">
        <v>322</v>
      </c>
      <c r="E5" s="6">
        <v>1002</v>
      </c>
      <c r="F5" s="7">
        <v>993462.96</v>
      </c>
      <c r="G5" s="8">
        <f t="shared" ref="G5:G36" si="0">F5/$F$211</f>
        <v>5.8089623963518953E-4</v>
      </c>
      <c r="H5" s="98"/>
    </row>
    <row r="6" spans="1:8" x14ac:dyDescent="0.25">
      <c r="A6" s="81" t="s">
        <v>516</v>
      </c>
      <c r="B6" s="81" t="s">
        <v>115</v>
      </c>
      <c r="C6" s="81" t="s">
        <v>116</v>
      </c>
      <c r="D6" s="81" t="s">
        <v>517</v>
      </c>
      <c r="E6" s="6">
        <v>30800</v>
      </c>
      <c r="F6" s="7">
        <v>28884548</v>
      </c>
      <c r="G6" s="8">
        <f t="shared" si="0"/>
        <v>1.6889331552695366E-2</v>
      </c>
      <c r="H6" s="98"/>
    </row>
    <row r="7" spans="1:8" x14ac:dyDescent="0.25">
      <c r="A7" s="96" t="s">
        <v>352</v>
      </c>
      <c r="B7" s="96" t="s">
        <v>216</v>
      </c>
      <c r="C7" s="96" t="s">
        <v>217</v>
      </c>
      <c r="D7" s="96" t="s">
        <v>49</v>
      </c>
      <c r="E7" s="6">
        <v>9840</v>
      </c>
      <c r="F7" s="7">
        <v>9987088.0199999996</v>
      </c>
      <c r="G7" s="8">
        <f t="shared" si="0"/>
        <v>5.839635808589835E-3</v>
      </c>
      <c r="H7" s="98"/>
    </row>
    <row r="8" spans="1:8" ht="30" x14ac:dyDescent="0.25">
      <c r="A8" s="5" t="s">
        <v>457</v>
      </c>
      <c r="B8" s="5" t="s">
        <v>141</v>
      </c>
      <c r="C8" s="5" t="s">
        <v>142</v>
      </c>
      <c r="D8" s="5" t="s">
        <v>454</v>
      </c>
      <c r="E8" s="6">
        <v>1000</v>
      </c>
      <c r="F8" s="7">
        <v>1006860</v>
      </c>
      <c r="G8" s="8">
        <f t="shared" si="0"/>
        <v>5.8872973768351363E-4</v>
      </c>
      <c r="H8" s="98"/>
    </row>
    <row r="9" spans="1:8" ht="30" x14ac:dyDescent="0.25">
      <c r="A9" s="5" t="s">
        <v>277</v>
      </c>
      <c r="B9" s="5" t="s">
        <v>181</v>
      </c>
      <c r="C9" s="5" t="s">
        <v>182</v>
      </c>
      <c r="D9" s="5" t="s">
        <v>82</v>
      </c>
      <c r="E9" s="6">
        <v>4140</v>
      </c>
      <c r="F9" s="7">
        <v>4187237.4</v>
      </c>
      <c r="G9" s="8">
        <f t="shared" si="0"/>
        <v>2.4483554576809063E-3</v>
      </c>
      <c r="H9" s="98"/>
    </row>
    <row r="10" spans="1:8" x14ac:dyDescent="0.25">
      <c r="A10" s="5" t="s">
        <v>309</v>
      </c>
      <c r="B10" s="5" t="s">
        <v>121</v>
      </c>
      <c r="C10" s="5" t="s">
        <v>122</v>
      </c>
      <c r="D10" s="5" t="s">
        <v>321</v>
      </c>
      <c r="E10" s="6">
        <v>5000</v>
      </c>
      <c r="F10" s="7">
        <v>5142451.05</v>
      </c>
      <c r="G10" s="8">
        <f t="shared" si="0"/>
        <v>3.0068866155342441E-3</v>
      </c>
      <c r="H10" s="98"/>
    </row>
    <row r="11" spans="1:8" ht="30" x14ac:dyDescent="0.25">
      <c r="A11" s="5" t="s">
        <v>273</v>
      </c>
      <c r="B11" s="5" t="s">
        <v>181</v>
      </c>
      <c r="C11" s="5" t="s">
        <v>182</v>
      </c>
      <c r="D11" s="5" t="s">
        <v>81</v>
      </c>
      <c r="E11" s="6">
        <v>4000</v>
      </c>
      <c r="F11" s="7">
        <v>4040960</v>
      </c>
      <c r="G11" s="8">
        <f t="shared" si="0"/>
        <v>2.3628243457775372E-3</v>
      </c>
      <c r="H11" s="98"/>
    </row>
    <row r="12" spans="1:8" x14ac:dyDescent="0.25">
      <c r="A12" s="96" t="s">
        <v>36</v>
      </c>
      <c r="B12" s="96" t="s">
        <v>115</v>
      </c>
      <c r="C12" s="96" t="s">
        <v>116</v>
      </c>
      <c r="D12" s="96" t="s">
        <v>93</v>
      </c>
      <c r="E12" s="6">
        <v>25000</v>
      </c>
      <c r="F12" s="7">
        <v>25081000</v>
      </c>
      <c r="G12" s="8">
        <f t="shared" si="0"/>
        <v>1.4665326411656243E-2</v>
      </c>
      <c r="H12" s="98"/>
    </row>
    <row r="13" spans="1:8" ht="30" x14ac:dyDescent="0.25">
      <c r="A13" s="5" t="s">
        <v>260</v>
      </c>
      <c r="B13" s="5" t="s">
        <v>169</v>
      </c>
      <c r="C13" s="5" t="s">
        <v>170</v>
      </c>
      <c r="D13" s="5" t="s">
        <v>60</v>
      </c>
      <c r="E13" s="6">
        <v>5144</v>
      </c>
      <c r="F13" s="7">
        <v>5263649.4400000004</v>
      </c>
      <c r="G13" s="8">
        <f t="shared" si="0"/>
        <v>3.0777535646159082E-3</v>
      </c>
      <c r="H13" s="98"/>
    </row>
    <row r="14" spans="1:8" ht="30" x14ac:dyDescent="0.25">
      <c r="A14" s="5" t="s">
        <v>263</v>
      </c>
      <c r="B14" s="5" t="s">
        <v>169</v>
      </c>
      <c r="C14" s="5" t="s">
        <v>170</v>
      </c>
      <c r="D14" s="5" t="s">
        <v>61</v>
      </c>
      <c r="E14" s="6">
        <v>22100</v>
      </c>
      <c r="F14" s="7">
        <v>22387742</v>
      </c>
      <c r="G14" s="8">
        <f t="shared" si="0"/>
        <v>1.3090528449820412E-2</v>
      </c>
      <c r="H14" s="98"/>
    </row>
    <row r="15" spans="1:8" ht="30" x14ac:dyDescent="0.25">
      <c r="A15" s="67" t="s">
        <v>244</v>
      </c>
      <c r="B15" s="67" t="s">
        <v>141</v>
      </c>
      <c r="C15" s="67" t="s">
        <v>142</v>
      </c>
      <c r="D15" s="67" t="s">
        <v>74</v>
      </c>
      <c r="E15" s="6">
        <v>4700</v>
      </c>
      <c r="F15" s="7">
        <v>4575225.9000000004</v>
      </c>
      <c r="G15" s="8">
        <f t="shared" si="0"/>
        <v>2.6752195379196888E-3</v>
      </c>
      <c r="H15" s="98"/>
    </row>
    <row r="16" spans="1:8" ht="30" x14ac:dyDescent="0.25">
      <c r="A16" s="73" t="s">
        <v>264</v>
      </c>
      <c r="B16" s="73" t="s">
        <v>169</v>
      </c>
      <c r="C16" s="73" t="s">
        <v>170</v>
      </c>
      <c r="D16" s="73" t="s">
        <v>409</v>
      </c>
      <c r="E16" s="6">
        <v>2440</v>
      </c>
      <c r="F16" s="7">
        <v>2434412.4</v>
      </c>
      <c r="G16" s="8">
        <f t="shared" si="0"/>
        <v>1.4234461331917971E-3</v>
      </c>
      <c r="H16" s="98"/>
    </row>
    <row r="17" spans="1:8" x14ac:dyDescent="0.25">
      <c r="A17" s="5" t="s">
        <v>307</v>
      </c>
      <c r="B17" s="5" t="s">
        <v>334</v>
      </c>
      <c r="C17" s="5" t="s">
        <v>335</v>
      </c>
      <c r="D17" s="5" t="s">
        <v>319</v>
      </c>
      <c r="E17" s="6">
        <v>142</v>
      </c>
      <c r="F17" s="7">
        <v>56864.53</v>
      </c>
      <c r="G17" s="8">
        <f t="shared" si="0"/>
        <v>3.3249746568933403E-5</v>
      </c>
      <c r="H17" s="98"/>
    </row>
    <row r="18" spans="1:8" x14ac:dyDescent="0.25">
      <c r="A18" s="5" t="s">
        <v>305</v>
      </c>
      <c r="B18" s="5" t="s">
        <v>117</v>
      </c>
      <c r="C18" s="89" t="s">
        <v>118</v>
      </c>
      <c r="D18" s="5" t="s">
        <v>317</v>
      </c>
      <c r="E18" s="6">
        <v>2500</v>
      </c>
      <c r="F18" s="7">
        <v>876287.5</v>
      </c>
      <c r="G18" s="8">
        <f t="shared" si="0"/>
        <v>5.1238157242351659E-4</v>
      </c>
      <c r="H18" s="98"/>
    </row>
    <row r="19" spans="1:8" x14ac:dyDescent="0.25">
      <c r="A19" s="5" t="s">
        <v>308</v>
      </c>
      <c r="B19" s="5" t="s">
        <v>336</v>
      </c>
      <c r="C19" s="73">
        <v>1028900508735</v>
      </c>
      <c r="D19" s="5" t="s">
        <v>320</v>
      </c>
      <c r="E19" s="6">
        <v>14717</v>
      </c>
      <c r="F19" s="7">
        <v>737321.7</v>
      </c>
      <c r="G19" s="8">
        <f t="shared" si="0"/>
        <v>4.311256888041657E-4</v>
      </c>
      <c r="H19" s="98"/>
    </row>
    <row r="20" spans="1:8" ht="30" x14ac:dyDescent="0.25">
      <c r="A20" s="5" t="s">
        <v>272</v>
      </c>
      <c r="B20" s="5" t="s">
        <v>181</v>
      </c>
      <c r="C20" s="72" t="s">
        <v>182</v>
      </c>
      <c r="D20" s="5" t="s">
        <v>77</v>
      </c>
      <c r="E20" s="6">
        <v>1800</v>
      </c>
      <c r="F20" s="7">
        <v>1811700</v>
      </c>
      <c r="G20" s="8">
        <f t="shared" si="0"/>
        <v>1.0593346301980629E-3</v>
      </c>
      <c r="H20" s="98"/>
    </row>
    <row r="21" spans="1:8" x14ac:dyDescent="0.25">
      <c r="A21" s="5" t="s">
        <v>27</v>
      </c>
      <c r="B21" s="5" t="s">
        <v>115</v>
      </c>
      <c r="C21" s="71" t="s">
        <v>116</v>
      </c>
      <c r="D21" s="5" t="s">
        <v>84</v>
      </c>
      <c r="E21" s="6">
        <v>13000</v>
      </c>
      <c r="F21" s="7">
        <v>10873980</v>
      </c>
      <c r="G21" s="8">
        <f t="shared" si="0"/>
        <v>6.3582180173765695E-3</v>
      </c>
      <c r="H21" s="98"/>
    </row>
    <row r="22" spans="1:8" ht="30" x14ac:dyDescent="0.25">
      <c r="A22" s="5" t="s">
        <v>261</v>
      </c>
      <c r="B22" s="5" t="s">
        <v>169</v>
      </c>
      <c r="C22" s="63" t="s">
        <v>170</v>
      </c>
      <c r="D22" s="5" t="s">
        <v>58</v>
      </c>
      <c r="E22" s="6">
        <v>21849</v>
      </c>
      <c r="F22" s="7">
        <v>22156196.940000001</v>
      </c>
      <c r="G22" s="8">
        <f t="shared" si="0"/>
        <v>1.2955139753839131E-2</v>
      </c>
      <c r="H22" s="98"/>
    </row>
    <row r="23" spans="1:8" x14ac:dyDescent="0.25">
      <c r="A23" s="5" t="s">
        <v>280</v>
      </c>
      <c r="B23" s="5" t="s">
        <v>185</v>
      </c>
      <c r="C23" s="5" t="s">
        <v>186</v>
      </c>
      <c r="D23" s="5" t="s">
        <v>408</v>
      </c>
      <c r="E23" s="6">
        <v>5591</v>
      </c>
      <c r="F23" s="7">
        <v>5773713.8799999999</v>
      </c>
      <c r="G23" s="8">
        <f t="shared" si="0"/>
        <v>3.3759977137159699E-3</v>
      </c>
      <c r="H23" s="98"/>
    </row>
    <row r="24" spans="1:8" x14ac:dyDescent="0.25">
      <c r="A24" s="67" t="s">
        <v>575</v>
      </c>
      <c r="B24" s="67" t="s">
        <v>115</v>
      </c>
      <c r="C24" s="67" t="s">
        <v>116</v>
      </c>
      <c r="D24" s="67" t="s">
        <v>574</v>
      </c>
      <c r="E24" s="6">
        <v>3800</v>
      </c>
      <c r="F24" s="7">
        <v>3773628</v>
      </c>
      <c r="G24" s="8">
        <f t="shared" si="0"/>
        <v>2.2065103614754404E-3</v>
      </c>
      <c r="H24" s="98"/>
    </row>
    <row r="25" spans="1:8" ht="30" x14ac:dyDescent="0.25">
      <c r="A25" s="5" t="s">
        <v>274</v>
      </c>
      <c r="B25" s="5" t="s">
        <v>181</v>
      </c>
      <c r="C25" s="5" t="s">
        <v>182</v>
      </c>
      <c r="D25" s="5" t="s">
        <v>78</v>
      </c>
      <c r="E25" s="6">
        <v>10098</v>
      </c>
      <c r="F25" s="7">
        <v>10238766.119999999</v>
      </c>
      <c r="G25" s="8">
        <f t="shared" si="0"/>
        <v>5.9867966668955422E-3</v>
      </c>
      <c r="H25" s="98"/>
    </row>
    <row r="26" spans="1:8" x14ac:dyDescent="0.25">
      <c r="A26" s="5" t="s">
        <v>306</v>
      </c>
      <c r="B26" s="5" t="s">
        <v>332</v>
      </c>
      <c r="C26" s="5" t="s">
        <v>333</v>
      </c>
      <c r="D26" s="5" t="s">
        <v>318</v>
      </c>
      <c r="E26" s="6">
        <v>138</v>
      </c>
      <c r="F26" s="7">
        <v>48128.19</v>
      </c>
      <c r="G26" s="8">
        <f t="shared" si="0"/>
        <v>2.8141446351908214E-5</v>
      </c>
      <c r="H26" s="98"/>
    </row>
    <row r="27" spans="1:8" x14ac:dyDescent="0.25">
      <c r="A27" s="81" t="s">
        <v>711</v>
      </c>
      <c r="B27" s="81" t="s">
        <v>717</v>
      </c>
      <c r="C27" s="9" t="s">
        <v>126</v>
      </c>
      <c r="D27" s="81" t="s">
        <v>712</v>
      </c>
      <c r="E27" s="6">
        <v>5000</v>
      </c>
      <c r="F27" s="7">
        <v>4978350</v>
      </c>
      <c r="G27" s="8">
        <f t="shared" si="0"/>
        <v>2.9109336845209066E-3</v>
      </c>
      <c r="H27" s="98"/>
    </row>
    <row r="28" spans="1:8" ht="30" x14ac:dyDescent="0.25">
      <c r="A28" s="5" t="s">
        <v>241</v>
      </c>
      <c r="B28" s="5" t="s">
        <v>141</v>
      </c>
      <c r="C28" s="5" t="s">
        <v>142</v>
      </c>
      <c r="D28" s="5" t="s">
        <v>70</v>
      </c>
      <c r="E28" s="6">
        <v>4737</v>
      </c>
      <c r="F28" s="7">
        <v>4569073.3499999996</v>
      </c>
      <c r="G28" s="8">
        <f t="shared" si="0"/>
        <v>2.6716220276922636E-3</v>
      </c>
      <c r="H28" s="98"/>
    </row>
    <row r="29" spans="1:8" x14ac:dyDescent="0.25">
      <c r="A29" s="84" t="s">
        <v>592</v>
      </c>
      <c r="B29" s="84" t="s">
        <v>587</v>
      </c>
      <c r="C29" s="9" t="s">
        <v>586</v>
      </c>
      <c r="D29" s="84" t="s">
        <v>591</v>
      </c>
      <c r="E29" s="6">
        <v>8500</v>
      </c>
      <c r="F29" s="7">
        <v>8649600</v>
      </c>
      <c r="G29" s="8">
        <f t="shared" si="0"/>
        <v>5.0575817284104234E-3</v>
      </c>
      <c r="H29" s="98"/>
    </row>
    <row r="30" spans="1:8" x14ac:dyDescent="0.25">
      <c r="A30" s="71" t="s">
        <v>436</v>
      </c>
      <c r="B30" s="71" t="s">
        <v>197</v>
      </c>
      <c r="C30" s="96" t="s">
        <v>198</v>
      </c>
      <c r="D30" s="71" t="s">
        <v>434</v>
      </c>
      <c r="E30" s="6">
        <v>4000</v>
      </c>
      <c r="F30" s="7">
        <v>3987200</v>
      </c>
      <c r="G30" s="8">
        <f t="shared" si="0"/>
        <v>2.3313898755454635E-3</v>
      </c>
      <c r="H30" s="98"/>
    </row>
    <row r="31" spans="1:8" ht="30" x14ac:dyDescent="0.25">
      <c r="A31" s="5" t="s">
        <v>275</v>
      </c>
      <c r="B31" s="5" t="s">
        <v>181</v>
      </c>
      <c r="C31" s="89" t="s">
        <v>182</v>
      </c>
      <c r="D31" s="5" t="s">
        <v>79</v>
      </c>
      <c r="E31" s="6">
        <v>4000</v>
      </c>
      <c r="F31" s="7">
        <v>3864800</v>
      </c>
      <c r="G31" s="8">
        <f t="shared" si="0"/>
        <v>2.2598203227849386E-3</v>
      </c>
      <c r="H31" s="98"/>
    </row>
    <row r="32" spans="1:8" x14ac:dyDescent="0.25">
      <c r="A32" s="84" t="s">
        <v>515</v>
      </c>
      <c r="B32" s="84" t="s">
        <v>115</v>
      </c>
      <c r="C32" s="84" t="s">
        <v>116</v>
      </c>
      <c r="D32" s="84" t="s">
        <v>509</v>
      </c>
      <c r="E32" s="6">
        <v>72800</v>
      </c>
      <c r="F32" s="7">
        <v>71702904</v>
      </c>
      <c r="G32" s="8">
        <f t="shared" si="0"/>
        <v>4.1926019370186675E-2</v>
      </c>
      <c r="H32" s="98"/>
    </row>
    <row r="33" spans="1:8" x14ac:dyDescent="0.25">
      <c r="A33" s="5" t="s">
        <v>311</v>
      </c>
      <c r="B33" s="5" t="s">
        <v>147</v>
      </c>
      <c r="C33" s="5" t="s">
        <v>148</v>
      </c>
      <c r="D33" s="5" t="s">
        <v>323</v>
      </c>
      <c r="E33" s="6">
        <v>20000</v>
      </c>
      <c r="F33" s="7">
        <v>19063433.600000001</v>
      </c>
      <c r="G33" s="8">
        <f t="shared" si="0"/>
        <v>1.1146743601568322E-2</v>
      </c>
      <c r="H33" s="98"/>
    </row>
    <row r="34" spans="1:8" x14ac:dyDescent="0.25">
      <c r="A34" s="5" t="s">
        <v>313</v>
      </c>
      <c r="B34" s="5" t="s">
        <v>147</v>
      </c>
      <c r="C34" s="5" t="s">
        <v>148</v>
      </c>
      <c r="D34" s="5" t="s">
        <v>325</v>
      </c>
      <c r="E34" s="6">
        <v>5500</v>
      </c>
      <c r="F34" s="7">
        <v>5259430</v>
      </c>
      <c r="G34" s="8">
        <f t="shared" si="0"/>
        <v>3.0752863797000596E-3</v>
      </c>
      <c r="H34" s="98"/>
    </row>
    <row r="35" spans="1:8" ht="16.5" customHeight="1" x14ac:dyDescent="0.25">
      <c r="A35" s="5" t="s">
        <v>276</v>
      </c>
      <c r="B35" s="5" t="s">
        <v>181</v>
      </c>
      <c r="C35" s="5" t="s">
        <v>182</v>
      </c>
      <c r="D35" s="5" t="s">
        <v>80</v>
      </c>
      <c r="E35" s="6">
        <v>12170</v>
      </c>
      <c r="F35" s="7">
        <v>11983799</v>
      </c>
      <c r="G35" s="8">
        <f t="shared" si="0"/>
        <v>7.0071497941341923E-3</v>
      </c>
      <c r="H35" s="98"/>
    </row>
    <row r="36" spans="1:8" x14ac:dyDescent="0.25">
      <c r="A36" s="5" t="s">
        <v>268</v>
      </c>
      <c r="B36" s="5" t="s">
        <v>171</v>
      </c>
      <c r="C36" s="67" t="s">
        <v>172</v>
      </c>
      <c r="D36" s="5" t="s">
        <v>55</v>
      </c>
      <c r="E36" s="6">
        <v>29647</v>
      </c>
      <c r="F36" s="7">
        <v>30216815.34</v>
      </c>
      <c r="G36" s="8">
        <f t="shared" si="0"/>
        <v>1.7668333004339599E-2</v>
      </c>
      <c r="H36" s="98"/>
    </row>
    <row r="37" spans="1:8" x14ac:dyDescent="0.25">
      <c r="A37" s="5" t="s">
        <v>282</v>
      </c>
      <c r="B37" s="5" t="s">
        <v>185</v>
      </c>
      <c r="C37" s="5" t="s">
        <v>186</v>
      </c>
      <c r="D37" s="5" t="s">
        <v>95</v>
      </c>
      <c r="E37" s="6">
        <v>23998</v>
      </c>
      <c r="F37" s="7">
        <v>24405486.039999999</v>
      </c>
      <c r="G37" s="8">
        <f t="shared" ref="G37:G68" si="1">F37/$F$211</f>
        <v>1.427034085609504E-2</v>
      </c>
      <c r="H37" s="98"/>
    </row>
    <row r="38" spans="1:8" x14ac:dyDescent="0.25">
      <c r="A38" s="5" t="s">
        <v>38</v>
      </c>
      <c r="B38" s="5" t="s">
        <v>115</v>
      </c>
      <c r="C38" s="5" t="s">
        <v>116</v>
      </c>
      <c r="D38" s="5" t="s">
        <v>65</v>
      </c>
      <c r="E38" s="6">
        <v>50324</v>
      </c>
      <c r="F38" s="7">
        <v>68695881.719999999</v>
      </c>
      <c r="G38" s="8">
        <f t="shared" si="1"/>
        <v>4.0167757607764018E-2</v>
      </c>
      <c r="H38" s="98"/>
    </row>
    <row r="39" spans="1:8" ht="30" x14ac:dyDescent="0.25">
      <c r="A39" s="45" t="s">
        <v>243</v>
      </c>
      <c r="B39" s="45" t="s">
        <v>141</v>
      </c>
      <c r="C39" s="45" t="s">
        <v>142</v>
      </c>
      <c r="D39" s="45" t="s">
        <v>71</v>
      </c>
      <c r="E39" s="6">
        <v>630</v>
      </c>
      <c r="F39" s="7">
        <v>649914.48</v>
      </c>
      <c r="G39" s="8">
        <f t="shared" si="1"/>
        <v>3.8001706426625065E-4</v>
      </c>
      <c r="H39" s="98"/>
    </row>
    <row r="40" spans="1:8" ht="30" x14ac:dyDescent="0.25">
      <c r="A40" s="5" t="s">
        <v>245</v>
      </c>
      <c r="B40" s="5" t="s">
        <v>141</v>
      </c>
      <c r="C40" s="5" t="s">
        <v>142</v>
      </c>
      <c r="D40" s="89" t="s">
        <v>72</v>
      </c>
      <c r="E40" s="6">
        <v>2000</v>
      </c>
      <c r="F40" s="7">
        <v>1995411.8</v>
      </c>
      <c r="G40" s="8">
        <f t="shared" si="1"/>
        <v>1.1667543308747867E-3</v>
      </c>
      <c r="H40" s="98"/>
    </row>
    <row r="41" spans="1:8" ht="30" x14ac:dyDescent="0.25">
      <c r="A41" s="5" t="s">
        <v>287</v>
      </c>
      <c r="B41" s="5" t="s">
        <v>199</v>
      </c>
      <c r="C41" s="5" t="s">
        <v>200</v>
      </c>
      <c r="D41" s="5" t="s">
        <v>103</v>
      </c>
      <c r="E41" s="6">
        <v>5735</v>
      </c>
      <c r="F41" s="7">
        <v>5802730.3499999996</v>
      </c>
      <c r="G41" s="8">
        <f t="shared" si="1"/>
        <v>3.392964182511633E-3</v>
      </c>
      <c r="H41" s="98"/>
    </row>
    <row r="42" spans="1:8" x14ac:dyDescent="0.25">
      <c r="A42" s="5" t="s">
        <v>29</v>
      </c>
      <c r="B42" s="5" t="s">
        <v>115</v>
      </c>
      <c r="C42" s="5" t="s">
        <v>116</v>
      </c>
      <c r="D42" s="5" t="s">
        <v>86</v>
      </c>
      <c r="E42" s="6">
        <v>40961</v>
      </c>
      <c r="F42" s="7">
        <v>39321331.170000002</v>
      </c>
      <c r="G42" s="8">
        <f t="shared" si="1"/>
        <v>2.299191246556688E-2</v>
      </c>
      <c r="H42" s="98"/>
    </row>
    <row r="43" spans="1:8" x14ac:dyDescent="0.25">
      <c r="A43" s="5" t="s">
        <v>30</v>
      </c>
      <c r="B43" s="5" t="s">
        <v>115</v>
      </c>
      <c r="C43" s="5" t="s">
        <v>116</v>
      </c>
      <c r="D43" s="5" t="s">
        <v>87</v>
      </c>
      <c r="E43" s="6">
        <v>88150</v>
      </c>
      <c r="F43" s="7">
        <v>86891218</v>
      </c>
      <c r="G43" s="8">
        <f t="shared" si="1"/>
        <v>5.080690858723258E-2</v>
      </c>
      <c r="H43" s="98"/>
    </row>
    <row r="44" spans="1:8" x14ac:dyDescent="0.25">
      <c r="A44" s="5" t="s">
        <v>31</v>
      </c>
      <c r="B44" s="5" t="s">
        <v>115</v>
      </c>
      <c r="C44" s="5" t="s">
        <v>116</v>
      </c>
      <c r="D44" s="5" t="s">
        <v>88</v>
      </c>
      <c r="E44" s="6">
        <v>10000</v>
      </c>
      <c r="F44" s="7">
        <v>8734900</v>
      </c>
      <c r="G44" s="8">
        <f t="shared" si="1"/>
        <v>5.1074582222868353E-3</v>
      </c>
      <c r="H44" s="98"/>
    </row>
    <row r="45" spans="1:8" x14ac:dyDescent="0.25">
      <c r="A45" s="55" t="s">
        <v>286</v>
      </c>
      <c r="B45" s="55" t="s">
        <v>193</v>
      </c>
      <c r="C45" s="55" t="s">
        <v>194</v>
      </c>
      <c r="D45" s="55" t="s">
        <v>99</v>
      </c>
      <c r="E45" s="6">
        <v>4545</v>
      </c>
      <c r="F45" s="7">
        <v>4521956.8499999996</v>
      </c>
      <c r="G45" s="8">
        <f t="shared" si="1"/>
        <v>2.6440721352687237E-3</v>
      </c>
      <c r="H45" s="98"/>
    </row>
    <row r="46" spans="1:8" x14ac:dyDescent="0.25">
      <c r="A46" s="72" t="s">
        <v>32</v>
      </c>
      <c r="B46" s="72" t="s">
        <v>115</v>
      </c>
      <c r="C46" s="72" t="s">
        <v>116</v>
      </c>
      <c r="D46" s="72" t="s">
        <v>89</v>
      </c>
      <c r="E46" s="6">
        <v>55126</v>
      </c>
      <c r="F46" s="7">
        <v>52675649.299999997</v>
      </c>
      <c r="G46" s="8">
        <f t="shared" si="1"/>
        <v>3.0800430243229201E-2</v>
      </c>
      <c r="H46" s="98"/>
    </row>
    <row r="47" spans="1:8" x14ac:dyDescent="0.25">
      <c r="A47" s="5" t="s">
        <v>270</v>
      </c>
      <c r="B47" s="5" t="s">
        <v>175</v>
      </c>
      <c r="C47" s="5" t="s">
        <v>176</v>
      </c>
      <c r="D47" s="5" t="s">
        <v>64</v>
      </c>
      <c r="E47" s="6">
        <v>2000</v>
      </c>
      <c r="F47" s="7">
        <v>1935060</v>
      </c>
      <c r="G47" s="8">
        <f t="shared" si="1"/>
        <v>1.1314655127841605E-3</v>
      </c>
      <c r="H47" s="98"/>
    </row>
    <row r="48" spans="1:8" ht="30" x14ac:dyDescent="0.25">
      <c r="A48" s="38" t="s">
        <v>290</v>
      </c>
      <c r="B48" s="38" t="s">
        <v>399</v>
      </c>
      <c r="C48" s="38" t="s">
        <v>206</v>
      </c>
      <c r="D48" s="38" t="s">
        <v>44</v>
      </c>
      <c r="E48" s="6">
        <v>17548</v>
      </c>
      <c r="F48" s="7">
        <v>17108422.600000001</v>
      </c>
      <c r="G48" s="8">
        <f t="shared" si="1"/>
        <v>1.000361236862791E-2</v>
      </c>
      <c r="H48" s="98"/>
    </row>
    <row r="49" spans="1:8" ht="30" x14ac:dyDescent="0.25">
      <c r="A49" s="51" t="s">
        <v>266</v>
      </c>
      <c r="B49" s="51" t="s">
        <v>169</v>
      </c>
      <c r="C49" s="51" t="s">
        <v>170</v>
      </c>
      <c r="D49" s="51" t="s">
        <v>415</v>
      </c>
      <c r="E49" s="6">
        <v>3000</v>
      </c>
      <c r="F49" s="7">
        <v>1724760</v>
      </c>
      <c r="G49" s="8">
        <f t="shared" si="1"/>
        <v>1.0084991978696312E-3</v>
      </c>
      <c r="H49" s="98"/>
    </row>
    <row r="50" spans="1:8" x14ac:dyDescent="0.25">
      <c r="A50" s="66" t="s">
        <v>500</v>
      </c>
      <c r="B50" s="66" t="s">
        <v>175</v>
      </c>
      <c r="C50" s="66" t="s">
        <v>176</v>
      </c>
      <c r="D50" s="66" t="s">
        <v>499</v>
      </c>
      <c r="E50" s="6">
        <v>2500</v>
      </c>
      <c r="F50" s="7">
        <v>2501675</v>
      </c>
      <c r="G50" s="8">
        <f t="shared" si="1"/>
        <v>1.4627758243642649E-3</v>
      </c>
      <c r="H50" s="98"/>
    </row>
    <row r="51" spans="1:8" x14ac:dyDescent="0.25">
      <c r="A51" s="66" t="s">
        <v>267</v>
      </c>
      <c r="B51" s="66" t="s">
        <v>171</v>
      </c>
      <c r="C51" s="66" t="s">
        <v>172</v>
      </c>
      <c r="D51" s="66" t="s">
        <v>56</v>
      </c>
      <c r="E51" s="6">
        <v>2813</v>
      </c>
      <c r="F51" s="7">
        <v>2718820.76</v>
      </c>
      <c r="G51" s="8">
        <f t="shared" si="1"/>
        <v>1.5897449822649533E-3</v>
      </c>
      <c r="H51" s="98"/>
    </row>
    <row r="52" spans="1:8" ht="30" x14ac:dyDescent="0.25">
      <c r="A52" s="5" t="s">
        <v>236</v>
      </c>
      <c r="B52" s="5" t="s">
        <v>131</v>
      </c>
      <c r="C52" s="5" t="s">
        <v>132</v>
      </c>
      <c r="D52" s="81" t="s">
        <v>83</v>
      </c>
      <c r="E52" s="6">
        <v>5000</v>
      </c>
      <c r="F52" s="7">
        <v>5070950</v>
      </c>
      <c r="G52" s="8">
        <f t="shared" si="1"/>
        <v>2.9650786239459443E-3</v>
      </c>
      <c r="H52" s="98"/>
    </row>
    <row r="53" spans="1:8" x14ac:dyDescent="0.25">
      <c r="A53" s="5" t="s">
        <v>461</v>
      </c>
      <c r="B53" s="5" t="s">
        <v>133</v>
      </c>
      <c r="C53" s="5" t="s">
        <v>134</v>
      </c>
      <c r="D53" s="71" t="s">
        <v>460</v>
      </c>
      <c r="E53" s="6">
        <v>1499</v>
      </c>
      <c r="F53" s="7">
        <v>1407006</v>
      </c>
      <c r="G53" s="8">
        <f t="shared" si="1"/>
        <v>8.2270253391646282E-4</v>
      </c>
      <c r="H53" s="98"/>
    </row>
    <row r="54" spans="1:8" x14ac:dyDescent="0.25">
      <c r="A54" s="5" t="s">
        <v>540</v>
      </c>
      <c r="B54" s="5" t="s">
        <v>216</v>
      </c>
      <c r="C54" s="5" t="s">
        <v>217</v>
      </c>
      <c r="D54" s="5" t="s">
        <v>51</v>
      </c>
      <c r="E54" s="6">
        <v>136</v>
      </c>
      <c r="F54" s="7">
        <v>125802.72</v>
      </c>
      <c r="G54" s="8">
        <f t="shared" si="1"/>
        <v>7.3559186327267449E-5</v>
      </c>
      <c r="H54" s="98"/>
    </row>
    <row r="55" spans="1:8" x14ac:dyDescent="0.25">
      <c r="A55" s="5" t="s">
        <v>34</v>
      </c>
      <c r="B55" s="5" t="s">
        <v>115</v>
      </c>
      <c r="C55" s="5" t="s">
        <v>116</v>
      </c>
      <c r="D55" s="5" t="s">
        <v>91</v>
      </c>
      <c r="E55" s="6">
        <v>22100</v>
      </c>
      <c r="F55" s="7">
        <v>19164678</v>
      </c>
      <c r="G55" s="8">
        <f t="shared" si="1"/>
        <v>1.1205943082185213E-2</v>
      </c>
      <c r="H55" s="98"/>
    </row>
    <row r="56" spans="1:8" x14ac:dyDescent="0.25">
      <c r="A56" s="5" t="s">
        <v>238</v>
      </c>
      <c r="B56" s="5" t="s">
        <v>137</v>
      </c>
      <c r="C56" s="5">
        <v>1064205128745</v>
      </c>
      <c r="D56" s="5" t="s">
        <v>104</v>
      </c>
      <c r="E56" s="6">
        <v>2350</v>
      </c>
      <c r="F56" s="7">
        <v>1438111.88</v>
      </c>
      <c r="G56" s="8">
        <f t="shared" si="1"/>
        <v>8.4089071953592808E-4</v>
      </c>
      <c r="H56" s="98"/>
    </row>
    <row r="57" spans="1:8" x14ac:dyDescent="0.25">
      <c r="A57" s="5" t="s">
        <v>314</v>
      </c>
      <c r="B57" s="5" t="s">
        <v>337</v>
      </c>
      <c r="C57" s="38" t="s">
        <v>338</v>
      </c>
      <c r="D57" s="5" t="s">
        <v>326</v>
      </c>
      <c r="E57" s="6">
        <v>2314</v>
      </c>
      <c r="F57" s="7">
        <v>1727586.12</v>
      </c>
      <c r="G57" s="8">
        <f t="shared" si="1"/>
        <v>1.0101516827098892E-3</v>
      </c>
      <c r="H57" s="98"/>
    </row>
    <row r="58" spans="1:8" x14ac:dyDescent="0.25">
      <c r="A58" s="5" t="s">
        <v>458</v>
      </c>
      <c r="B58" s="5" t="s">
        <v>115</v>
      </c>
      <c r="C58" s="5" t="s">
        <v>116</v>
      </c>
      <c r="D58" s="5" t="s">
        <v>455</v>
      </c>
      <c r="E58" s="6">
        <v>24450</v>
      </c>
      <c r="F58" s="7">
        <v>24737043</v>
      </c>
      <c r="G58" s="8">
        <f t="shared" si="1"/>
        <v>1.4464208367057779E-2</v>
      </c>
      <c r="H58" s="98"/>
    </row>
    <row r="59" spans="1:8" x14ac:dyDescent="0.25">
      <c r="A59" s="5" t="s">
        <v>256</v>
      </c>
      <c r="B59" s="5" t="s">
        <v>163</v>
      </c>
      <c r="C59" s="5" t="s">
        <v>164</v>
      </c>
      <c r="D59" s="5" t="s">
        <v>101</v>
      </c>
      <c r="E59" s="6">
        <v>5000</v>
      </c>
      <c r="F59" s="7">
        <v>4734550</v>
      </c>
      <c r="G59" s="8">
        <f t="shared" si="1"/>
        <v>2.7683792975681616E-3</v>
      </c>
      <c r="H59" s="98"/>
    </row>
    <row r="60" spans="1:8" ht="30" x14ac:dyDescent="0.25">
      <c r="A60" s="5" t="s">
        <v>437</v>
      </c>
      <c r="B60" s="5" t="s">
        <v>135</v>
      </c>
      <c r="C60" s="5" t="s">
        <v>136</v>
      </c>
      <c r="D60" s="97" t="s">
        <v>435</v>
      </c>
      <c r="E60" s="6">
        <v>4600</v>
      </c>
      <c r="F60" s="7">
        <v>4202790</v>
      </c>
      <c r="G60" s="8">
        <f t="shared" si="1"/>
        <v>2.4574493516863259E-3</v>
      </c>
      <c r="H60" s="98"/>
    </row>
    <row r="61" spans="1:8" x14ac:dyDescent="0.25">
      <c r="A61" s="5" t="s">
        <v>588</v>
      </c>
      <c r="B61" s="5" t="s">
        <v>115</v>
      </c>
      <c r="C61" s="5" t="s">
        <v>116</v>
      </c>
      <c r="D61" s="96" t="s">
        <v>577</v>
      </c>
      <c r="E61" s="6">
        <v>73000</v>
      </c>
      <c r="F61" s="7">
        <v>74372400</v>
      </c>
      <c r="G61" s="8">
        <f t="shared" si="1"/>
        <v>4.3486923249402447E-2</v>
      </c>
      <c r="H61" s="98"/>
    </row>
    <row r="62" spans="1:8" x14ac:dyDescent="0.25">
      <c r="A62" s="5" t="s">
        <v>281</v>
      </c>
      <c r="B62" s="5" t="s">
        <v>185</v>
      </c>
      <c r="C62" s="5" t="s">
        <v>186</v>
      </c>
      <c r="D62" s="89" t="s">
        <v>96</v>
      </c>
      <c r="E62" s="6">
        <v>950</v>
      </c>
      <c r="F62" s="7">
        <v>837928.5</v>
      </c>
      <c r="G62" s="8">
        <f t="shared" si="1"/>
        <v>4.8995235286190732E-4</v>
      </c>
      <c r="H62" s="98"/>
    </row>
    <row r="63" spans="1:8" ht="30" x14ac:dyDescent="0.25">
      <c r="A63" s="5" t="s">
        <v>246</v>
      </c>
      <c r="B63" s="5" t="s">
        <v>141</v>
      </c>
      <c r="C63" s="5" t="s">
        <v>142</v>
      </c>
      <c r="D63" s="5" t="s">
        <v>73</v>
      </c>
      <c r="E63" s="6">
        <v>13000</v>
      </c>
      <c r="F63" s="7">
        <v>12045540</v>
      </c>
      <c r="G63" s="8">
        <f t="shared" si="1"/>
        <v>7.043250903259907E-3</v>
      </c>
      <c r="H63" s="98"/>
    </row>
    <row r="64" spans="1:8" x14ac:dyDescent="0.25">
      <c r="A64" s="5" t="s">
        <v>315</v>
      </c>
      <c r="B64" s="5" t="s">
        <v>339</v>
      </c>
      <c r="C64" s="9" t="s">
        <v>340</v>
      </c>
      <c r="D64" s="5" t="s">
        <v>327</v>
      </c>
      <c r="E64" s="6">
        <v>11990</v>
      </c>
      <c r="F64" s="7">
        <v>11386867.75</v>
      </c>
      <c r="G64" s="8">
        <f t="shared" si="1"/>
        <v>6.6581130082577124E-3</v>
      </c>
      <c r="H64" s="98"/>
    </row>
    <row r="65" spans="1:8" x14ac:dyDescent="0.25">
      <c r="A65" s="5" t="s">
        <v>394</v>
      </c>
      <c r="B65" s="5" t="s">
        <v>115</v>
      </c>
      <c r="C65" s="96" t="s">
        <v>116</v>
      </c>
      <c r="D65" s="81" t="s">
        <v>393</v>
      </c>
      <c r="E65" s="6">
        <v>23044</v>
      </c>
      <c r="F65" s="7">
        <v>20850672.079999998</v>
      </c>
      <c r="G65" s="8">
        <f t="shared" si="1"/>
        <v>1.2191775126813419E-2</v>
      </c>
      <c r="H65" s="98"/>
    </row>
    <row r="66" spans="1:8" x14ac:dyDescent="0.25">
      <c r="A66" s="5" t="s">
        <v>312</v>
      </c>
      <c r="B66" s="5" t="s">
        <v>147</v>
      </c>
      <c r="C66" s="89" t="s">
        <v>148</v>
      </c>
      <c r="D66" s="71" t="s">
        <v>324</v>
      </c>
      <c r="E66" s="6">
        <v>3000</v>
      </c>
      <c r="F66" s="7">
        <v>2805660</v>
      </c>
      <c r="G66" s="8">
        <f t="shared" si="1"/>
        <v>1.6405214983504428E-3</v>
      </c>
      <c r="H66" s="98"/>
    </row>
    <row r="67" spans="1:8" x14ac:dyDescent="0.25">
      <c r="A67" s="5" t="s">
        <v>250</v>
      </c>
      <c r="B67" s="89" t="s">
        <v>147</v>
      </c>
      <c r="C67" s="89" t="s">
        <v>148</v>
      </c>
      <c r="D67" s="89" t="s">
        <v>53</v>
      </c>
      <c r="E67" s="6">
        <v>1000</v>
      </c>
      <c r="F67" s="7">
        <v>865930</v>
      </c>
      <c r="G67" s="8">
        <f t="shared" si="1"/>
        <v>5.0632534985229813E-4</v>
      </c>
      <c r="H67" s="98"/>
    </row>
    <row r="68" spans="1:8" x14ac:dyDescent="0.25">
      <c r="A68" s="73" t="s">
        <v>234</v>
      </c>
      <c r="B68" s="73" t="s">
        <v>129</v>
      </c>
      <c r="C68" s="84">
        <v>1027700103210</v>
      </c>
      <c r="D68" s="73" t="s">
        <v>76</v>
      </c>
      <c r="E68" s="6">
        <v>23500</v>
      </c>
      <c r="F68" s="7">
        <v>22095405</v>
      </c>
      <c r="G68" s="8">
        <f t="shared" si="1"/>
        <v>1.2919593577717851E-2</v>
      </c>
      <c r="H68" s="98"/>
    </row>
    <row r="69" spans="1:8" ht="30" x14ac:dyDescent="0.25">
      <c r="A69" s="5" t="s">
        <v>271</v>
      </c>
      <c r="B69" s="5" t="s">
        <v>179</v>
      </c>
      <c r="C69" s="72" t="s">
        <v>180</v>
      </c>
      <c r="D69" s="67" t="s">
        <v>98</v>
      </c>
      <c r="E69" s="6">
        <v>3250</v>
      </c>
      <c r="F69" s="7">
        <v>3058575</v>
      </c>
      <c r="G69" s="8">
        <f t="shared" ref="G69:G100" si="2">F69/$F$211</f>
        <v>1.7884055950532871E-3</v>
      </c>
      <c r="H69" s="98"/>
    </row>
    <row r="70" spans="1:8" x14ac:dyDescent="0.25">
      <c r="A70" s="5" t="s">
        <v>512</v>
      </c>
      <c r="B70" s="5" t="s">
        <v>155</v>
      </c>
      <c r="C70" s="73" t="s">
        <v>156</v>
      </c>
      <c r="D70" s="89" t="s">
        <v>511</v>
      </c>
      <c r="E70" s="6">
        <v>460</v>
      </c>
      <c r="F70" s="7">
        <v>453486.4</v>
      </c>
      <c r="G70" s="8">
        <f t="shared" si="2"/>
        <v>2.6516191855376211E-4</v>
      </c>
      <c r="H70" s="98"/>
    </row>
    <row r="71" spans="1:8" x14ac:dyDescent="0.25">
      <c r="A71" s="5" t="s">
        <v>39</v>
      </c>
      <c r="B71" s="5" t="s">
        <v>115</v>
      </c>
      <c r="C71" s="67" t="s">
        <v>116</v>
      </c>
      <c r="D71" s="66" t="s">
        <v>66</v>
      </c>
      <c r="E71" s="6">
        <v>31000</v>
      </c>
      <c r="F71" s="7">
        <v>37936292.399999999</v>
      </c>
      <c r="G71" s="8">
        <f t="shared" si="2"/>
        <v>2.218205457892564E-2</v>
      </c>
      <c r="H71" s="98"/>
    </row>
    <row r="72" spans="1:8" x14ac:dyDescent="0.25">
      <c r="A72" s="5" t="s">
        <v>484</v>
      </c>
      <c r="B72" s="5" t="s">
        <v>207</v>
      </c>
      <c r="C72" s="5" t="s">
        <v>208</v>
      </c>
      <c r="D72" s="63" t="s">
        <v>483</v>
      </c>
      <c r="E72" s="6">
        <v>13750</v>
      </c>
      <c r="F72" s="7">
        <v>13909637.5</v>
      </c>
      <c r="G72" s="8">
        <f t="shared" si="2"/>
        <v>8.1332233246407277E-3</v>
      </c>
      <c r="H72" s="98"/>
    </row>
    <row r="73" spans="1:8" x14ac:dyDescent="0.25">
      <c r="A73" s="5" t="s">
        <v>304</v>
      </c>
      <c r="B73" s="5" t="s">
        <v>330</v>
      </c>
      <c r="C73" s="66" t="s">
        <v>331</v>
      </c>
      <c r="D73" s="5" t="s">
        <v>316</v>
      </c>
      <c r="E73" s="6">
        <v>28800</v>
      </c>
      <c r="F73" s="7">
        <v>27051264</v>
      </c>
      <c r="G73" s="8">
        <f t="shared" si="2"/>
        <v>1.5817376356919009E-2</v>
      </c>
      <c r="H73" s="98"/>
    </row>
    <row r="74" spans="1:8" ht="30" x14ac:dyDescent="0.25">
      <c r="A74" s="5" t="s">
        <v>289</v>
      </c>
      <c r="B74" s="5" t="s">
        <v>201</v>
      </c>
      <c r="C74" s="63" t="s">
        <v>202</v>
      </c>
      <c r="D74" s="5" t="s">
        <v>105</v>
      </c>
      <c r="E74" s="6">
        <v>9800</v>
      </c>
      <c r="F74" s="7">
        <v>10038924</v>
      </c>
      <c r="G74" s="8">
        <f t="shared" si="2"/>
        <v>5.8699452686021185E-3</v>
      </c>
      <c r="H74" s="98"/>
    </row>
    <row r="75" spans="1:8" x14ac:dyDescent="0.25">
      <c r="A75" s="5" t="s">
        <v>526</v>
      </c>
      <c r="B75" s="5" t="s">
        <v>207</v>
      </c>
      <c r="C75" s="5" t="s">
        <v>208</v>
      </c>
      <c r="D75" s="5" t="s">
        <v>527</v>
      </c>
      <c r="E75" s="6">
        <v>10000</v>
      </c>
      <c r="F75" s="7">
        <v>10065100</v>
      </c>
      <c r="G75" s="8">
        <f t="shared" si="2"/>
        <v>5.8852508618460683E-3</v>
      </c>
      <c r="H75" s="98"/>
    </row>
    <row r="76" spans="1:8" x14ac:dyDescent="0.25">
      <c r="A76" s="5" t="s">
        <v>607</v>
      </c>
      <c r="B76" s="5" t="s">
        <v>216</v>
      </c>
      <c r="C76" s="5" t="s">
        <v>217</v>
      </c>
      <c r="D76" s="55" t="s">
        <v>52</v>
      </c>
      <c r="E76" s="6">
        <v>9800</v>
      </c>
      <c r="F76" s="7">
        <v>9809996</v>
      </c>
      <c r="G76" s="8">
        <f t="shared" si="2"/>
        <v>5.7360868161972049E-3</v>
      </c>
      <c r="H76" s="98"/>
    </row>
    <row r="77" spans="1:8" ht="30" x14ac:dyDescent="0.25">
      <c r="A77" s="5" t="s">
        <v>248</v>
      </c>
      <c r="B77" s="5" t="s">
        <v>145</v>
      </c>
      <c r="C77" s="5" t="s">
        <v>146</v>
      </c>
      <c r="D77" s="32" t="s">
        <v>48</v>
      </c>
      <c r="E77" s="6">
        <v>2500</v>
      </c>
      <c r="F77" s="7">
        <v>2296875</v>
      </c>
      <c r="G77" s="8">
        <f t="shared" si="2"/>
        <v>1.343025461575413E-3</v>
      </c>
      <c r="H77" s="98"/>
    </row>
    <row r="78" spans="1:8" x14ac:dyDescent="0.25">
      <c r="A78" s="5" t="s">
        <v>356</v>
      </c>
      <c r="B78" s="5" t="s">
        <v>218</v>
      </c>
      <c r="C78" s="55" t="s">
        <v>219</v>
      </c>
      <c r="D78" s="5" t="s">
        <v>42</v>
      </c>
      <c r="E78" s="6">
        <v>6555</v>
      </c>
      <c r="F78" s="7">
        <v>5657915.4800000004</v>
      </c>
      <c r="G78" s="8">
        <f t="shared" si="2"/>
        <v>3.3082882390559672E-3</v>
      </c>
      <c r="H78" s="98"/>
    </row>
    <row r="79" spans="1:8" ht="30" x14ac:dyDescent="0.25">
      <c r="A79" s="73" t="s">
        <v>428</v>
      </c>
      <c r="B79" s="73" t="s">
        <v>141</v>
      </c>
      <c r="C79" s="73" t="s">
        <v>142</v>
      </c>
      <c r="D79" s="73" t="s">
        <v>425</v>
      </c>
      <c r="E79" s="6">
        <v>9900</v>
      </c>
      <c r="F79" s="7">
        <v>8893764</v>
      </c>
      <c r="G79" s="8">
        <f t="shared" si="2"/>
        <v>5.2003489529220317E-3</v>
      </c>
      <c r="H79" s="98"/>
    </row>
    <row r="80" spans="1:8" x14ac:dyDescent="0.25">
      <c r="A80" s="5" t="s">
        <v>521</v>
      </c>
      <c r="B80" s="5" t="s">
        <v>207</v>
      </c>
      <c r="C80" s="38" t="s">
        <v>208</v>
      </c>
      <c r="D80" s="5" t="s">
        <v>520</v>
      </c>
      <c r="E80" s="6">
        <v>3600</v>
      </c>
      <c r="F80" s="7">
        <v>3683160</v>
      </c>
      <c r="G80" s="8">
        <f t="shared" si="2"/>
        <v>2.1536120420380289E-3</v>
      </c>
      <c r="H80" s="98"/>
    </row>
    <row r="81" spans="1:8" x14ac:dyDescent="0.25">
      <c r="A81" s="5" t="s">
        <v>459</v>
      </c>
      <c r="B81" s="5" t="s">
        <v>127</v>
      </c>
      <c r="C81" s="9" t="s">
        <v>128</v>
      </c>
      <c r="D81" s="5" t="s">
        <v>456</v>
      </c>
      <c r="E81" s="6">
        <v>3000</v>
      </c>
      <c r="F81" s="7">
        <v>3011880</v>
      </c>
      <c r="G81" s="8">
        <f t="shared" si="2"/>
        <v>1.7611021615062878E-3</v>
      </c>
      <c r="H81" s="98"/>
    </row>
    <row r="82" spans="1:8" x14ac:dyDescent="0.25">
      <c r="A82" s="5" t="s">
        <v>465</v>
      </c>
      <c r="B82" s="5" t="s">
        <v>177</v>
      </c>
      <c r="C82" s="96">
        <v>1032304945947</v>
      </c>
      <c r="D82" s="5" t="s">
        <v>466</v>
      </c>
      <c r="E82" s="6">
        <v>3000</v>
      </c>
      <c r="F82" s="7">
        <v>2993610</v>
      </c>
      <c r="G82" s="8">
        <f t="shared" si="2"/>
        <v>1.7504193532633565E-3</v>
      </c>
      <c r="H82" s="98"/>
    </row>
    <row r="83" spans="1:8" x14ac:dyDescent="0.25">
      <c r="A83" s="5" t="s">
        <v>467</v>
      </c>
      <c r="B83" s="5" t="s">
        <v>431</v>
      </c>
      <c r="C83" s="9" t="s">
        <v>433</v>
      </c>
      <c r="D83" s="5" t="s">
        <v>468</v>
      </c>
      <c r="E83" s="6">
        <v>5000</v>
      </c>
      <c r="F83" s="7">
        <v>4969900</v>
      </c>
      <c r="G83" s="8">
        <f t="shared" si="2"/>
        <v>2.9059928126187297E-3</v>
      </c>
      <c r="H83" s="98"/>
    </row>
    <row r="84" spans="1:8" x14ac:dyDescent="0.25">
      <c r="A84" s="5" t="s">
        <v>489</v>
      </c>
      <c r="B84" s="5" t="s">
        <v>115</v>
      </c>
      <c r="C84" s="96" t="s">
        <v>116</v>
      </c>
      <c r="D84" s="5" t="s">
        <v>491</v>
      </c>
      <c r="E84" s="6">
        <v>10000</v>
      </c>
      <c r="F84" s="7">
        <v>7925100</v>
      </c>
      <c r="G84" s="8">
        <f t="shared" si="2"/>
        <v>4.6339531256734939E-3</v>
      </c>
      <c r="H84" s="98"/>
    </row>
    <row r="85" spans="1:8" x14ac:dyDescent="0.25">
      <c r="A85" s="5" t="s">
        <v>480</v>
      </c>
      <c r="B85" s="5" t="s">
        <v>478</v>
      </c>
      <c r="C85" s="9" t="s">
        <v>479</v>
      </c>
      <c r="D85" s="55" t="s">
        <v>477</v>
      </c>
      <c r="E85" s="6">
        <v>4000</v>
      </c>
      <c r="F85" s="7">
        <v>3837160</v>
      </c>
      <c r="G85" s="8">
        <f t="shared" si="2"/>
        <v>2.24365870155699E-3</v>
      </c>
      <c r="H85" s="98"/>
    </row>
    <row r="86" spans="1:8" x14ac:dyDescent="0.25">
      <c r="A86" s="5" t="s">
        <v>475</v>
      </c>
      <c r="B86" s="5" t="s">
        <v>474</v>
      </c>
      <c r="C86" s="9" t="s">
        <v>476</v>
      </c>
      <c r="D86" s="66" t="s">
        <v>469</v>
      </c>
      <c r="E86" s="6">
        <v>7033</v>
      </c>
      <c r="F86" s="7">
        <v>6761578.8799999999</v>
      </c>
      <c r="G86" s="8">
        <f t="shared" si="2"/>
        <v>3.9536207221945313E-3</v>
      </c>
      <c r="H86" s="98"/>
    </row>
    <row r="87" spans="1:8" ht="30" x14ac:dyDescent="0.25">
      <c r="A87" s="5" t="s">
        <v>472</v>
      </c>
      <c r="B87" s="5" t="s">
        <v>471</v>
      </c>
      <c r="C87" s="96" t="s">
        <v>473</v>
      </c>
      <c r="D87" s="5" t="s">
        <v>470</v>
      </c>
      <c r="E87" s="6">
        <v>8000</v>
      </c>
      <c r="F87" s="7">
        <v>7891680</v>
      </c>
      <c r="G87" s="8">
        <f t="shared" si="2"/>
        <v>4.6144118311207422E-3</v>
      </c>
      <c r="H87" s="98"/>
    </row>
    <row r="88" spans="1:8" ht="30" x14ac:dyDescent="0.25">
      <c r="A88" s="67" t="s">
        <v>481</v>
      </c>
      <c r="B88" s="67" t="s">
        <v>131</v>
      </c>
      <c r="C88" s="89" t="s">
        <v>132</v>
      </c>
      <c r="D88" s="67" t="s">
        <v>482</v>
      </c>
      <c r="E88" s="6">
        <v>6250</v>
      </c>
      <c r="F88" s="7">
        <v>6202198.1900000004</v>
      </c>
      <c r="G88" s="8">
        <f t="shared" si="2"/>
        <v>3.6265404460003011E-3</v>
      </c>
      <c r="H88" s="98"/>
    </row>
    <row r="89" spans="1:8" x14ac:dyDescent="0.25">
      <c r="A89" s="5" t="s">
        <v>519</v>
      </c>
      <c r="B89" s="5" t="s">
        <v>115</v>
      </c>
      <c r="C89" s="89" t="s">
        <v>116</v>
      </c>
      <c r="D89" s="71" t="s">
        <v>518</v>
      </c>
      <c r="E89" s="6">
        <v>15300</v>
      </c>
      <c r="F89" s="7">
        <v>17541185.57</v>
      </c>
      <c r="G89" s="8">
        <f t="shared" si="2"/>
        <v>1.0256656912861702E-2</v>
      </c>
      <c r="H89" s="98"/>
    </row>
    <row r="90" spans="1:8" x14ac:dyDescent="0.25">
      <c r="A90" s="5" t="s">
        <v>485</v>
      </c>
      <c r="B90" s="5" t="s">
        <v>155</v>
      </c>
      <c r="C90" s="84" t="s">
        <v>156</v>
      </c>
      <c r="D90" s="5" t="s">
        <v>486</v>
      </c>
      <c r="E90" s="6">
        <v>8000</v>
      </c>
      <c r="F90" s="7">
        <v>8065200</v>
      </c>
      <c r="G90" s="8">
        <f t="shared" si="2"/>
        <v>4.7158721970930158E-3</v>
      </c>
      <c r="H90" s="98"/>
    </row>
    <row r="91" spans="1:8" ht="30" x14ac:dyDescent="0.25">
      <c r="A91" s="5" t="s">
        <v>495</v>
      </c>
      <c r="B91" s="5" t="s">
        <v>131</v>
      </c>
      <c r="C91" s="84" t="s">
        <v>132</v>
      </c>
      <c r="D91" s="5" t="s">
        <v>493</v>
      </c>
      <c r="E91" s="6">
        <v>2500</v>
      </c>
      <c r="F91" s="7">
        <v>2561250</v>
      </c>
      <c r="G91" s="8">
        <f t="shared" si="2"/>
        <v>1.4976104330710319E-3</v>
      </c>
      <c r="H91" s="98"/>
    </row>
    <row r="92" spans="1:8" x14ac:dyDescent="0.25">
      <c r="A92" s="5" t="s">
        <v>487</v>
      </c>
      <c r="B92" s="5" t="s">
        <v>431</v>
      </c>
      <c r="C92" s="9" t="s">
        <v>433</v>
      </c>
      <c r="D92" s="5" t="s">
        <v>488</v>
      </c>
      <c r="E92" s="6">
        <v>68995</v>
      </c>
      <c r="F92" s="7">
        <v>70213451.700000003</v>
      </c>
      <c r="G92" s="8">
        <f t="shared" si="2"/>
        <v>4.1055108953772179E-2</v>
      </c>
      <c r="H92" s="98"/>
    </row>
    <row r="93" spans="1:8" x14ac:dyDescent="0.25">
      <c r="A93" s="5" t="s">
        <v>497</v>
      </c>
      <c r="B93" s="5" t="s">
        <v>496</v>
      </c>
      <c r="C93" s="9" t="s">
        <v>498</v>
      </c>
      <c r="D93" s="5" t="s">
        <v>494</v>
      </c>
      <c r="E93" s="6">
        <v>2000</v>
      </c>
      <c r="F93" s="7">
        <v>1900760</v>
      </c>
      <c r="G93" s="8">
        <f t="shared" si="2"/>
        <v>1.1114096658913009E-3</v>
      </c>
      <c r="H93" s="98"/>
    </row>
    <row r="94" spans="1:8" x14ac:dyDescent="0.25">
      <c r="A94" s="5" t="s">
        <v>578</v>
      </c>
      <c r="B94" s="5" t="s">
        <v>207</v>
      </c>
      <c r="C94" s="96" t="s">
        <v>208</v>
      </c>
      <c r="D94" s="5" t="s">
        <v>579</v>
      </c>
      <c r="E94" s="6">
        <v>20000</v>
      </c>
      <c r="F94" s="7">
        <v>20158800</v>
      </c>
      <c r="G94" s="8">
        <f t="shared" si="2"/>
        <v>1.1787224674745659E-2</v>
      </c>
      <c r="H94" s="98"/>
    </row>
    <row r="95" spans="1:8" x14ac:dyDescent="0.25">
      <c r="A95" s="5" t="s">
        <v>504</v>
      </c>
      <c r="B95" s="5" t="s">
        <v>149</v>
      </c>
      <c r="C95" s="89" t="s">
        <v>150</v>
      </c>
      <c r="D95" s="5" t="s">
        <v>503</v>
      </c>
      <c r="E95" s="6">
        <v>8000</v>
      </c>
      <c r="F95" s="7">
        <v>7861680</v>
      </c>
      <c r="G95" s="8">
        <f t="shared" si="2"/>
        <v>4.5968702740715938E-3</v>
      </c>
      <c r="H95" s="98"/>
    </row>
    <row r="96" spans="1:8" x14ac:dyDescent="0.25">
      <c r="A96" s="5" t="s">
        <v>514</v>
      </c>
      <c r="B96" s="5" t="s">
        <v>149</v>
      </c>
      <c r="C96" s="89" t="s">
        <v>150</v>
      </c>
      <c r="D96" s="5" t="s">
        <v>513</v>
      </c>
      <c r="E96" s="6">
        <v>11000</v>
      </c>
      <c r="F96" s="7">
        <v>10989550</v>
      </c>
      <c r="G96" s="8">
        <f t="shared" si="2"/>
        <v>6.4257939423155719E-3</v>
      </c>
      <c r="H96" s="98"/>
    </row>
    <row r="97" spans="1:8" x14ac:dyDescent="0.25">
      <c r="A97" s="5" t="s">
        <v>566</v>
      </c>
      <c r="B97" s="5" t="s">
        <v>216</v>
      </c>
      <c r="C97" s="84" t="s">
        <v>217</v>
      </c>
      <c r="D97" s="5" t="s">
        <v>563</v>
      </c>
      <c r="E97" s="6">
        <v>15000</v>
      </c>
      <c r="F97" s="7">
        <v>16184100</v>
      </c>
      <c r="G97" s="8">
        <f t="shared" si="2"/>
        <v>9.4631437813040061E-3</v>
      </c>
      <c r="H97" s="98"/>
    </row>
    <row r="98" spans="1:8" ht="30" x14ac:dyDescent="0.25">
      <c r="A98" s="5" t="s">
        <v>553</v>
      </c>
      <c r="B98" s="5" t="s">
        <v>554</v>
      </c>
      <c r="C98" s="9" t="s">
        <v>555</v>
      </c>
      <c r="D98" s="5" t="s">
        <v>552</v>
      </c>
      <c r="E98" s="6">
        <v>27500</v>
      </c>
      <c r="F98" s="7">
        <v>27848425</v>
      </c>
      <c r="G98" s="8">
        <f t="shared" si="2"/>
        <v>1.6283491195547548E-2</v>
      </c>
      <c r="H98" s="98"/>
    </row>
    <row r="99" spans="1:8" x14ac:dyDescent="0.25">
      <c r="A99" s="5" t="s">
        <v>543</v>
      </c>
      <c r="B99" s="5" t="s">
        <v>474</v>
      </c>
      <c r="C99" s="9" t="s">
        <v>476</v>
      </c>
      <c r="D99" s="5" t="s">
        <v>544</v>
      </c>
      <c r="E99" s="6">
        <v>2000</v>
      </c>
      <c r="F99" s="7">
        <v>2005580</v>
      </c>
      <c r="G99" s="8">
        <f t="shared" si="2"/>
        <v>1.172699866221025E-3</v>
      </c>
      <c r="H99" s="98"/>
    </row>
    <row r="100" spans="1:8" x14ac:dyDescent="0.25">
      <c r="A100" s="5" t="s">
        <v>545</v>
      </c>
      <c r="B100" s="5" t="s">
        <v>216</v>
      </c>
      <c r="C100" s="96" t="s">
        <v>217</v>
      </c>
      <c r="D100" s="5" t="s">
        <v>546</v>
      </c>
      <c r="E100" s="6">
        <v>23000</v>
      </c>
      <c r="F100" s="7">
        <v>22580020</v>
      </c>
      <c r="G100" s="8">
        <f t="shared" si="2"/>
        <v>1.320295696669695E-2</v>
      </c>
      <c r="H100" s="98"/>
    </row>
    <row r="101" spans="1:8" ht="30" x14ac:dyDescent="0.25">
      <c r="A101" s="63" t="s">
        <v>549</v>
      </c>
      <c r="B101" s="63" t="s">
        <v>199</v>
      </c>
      <c r="C101" s="89" t="s">
        <v>200</v>
      </c>
      <c r="D101" s="63" t="s">
        <v>548</v>
      </c>
      <c r="E101" s="6">
        <v>3000</v>
      </c>
      <c r="F101" s="7">
        <v>2836020</v>
      </c>
      <c r="G101" s="8">
        <f t="shared" ref="G101:G132" si="3">F101/$F$211</f>
        <v>1.6582735540841807E-3</v>
      </c>
      <c r="H101" s="98"/>
    </row>
    <row r="102" spans="1:8" ht="30" x14ac:dyDescent="0.25">
      <c r="A102" s="5" t="s">
        <v>576</v>
      </c>
      <c r="B102" s="5" t="s">
        <v>167</v>
      </c>
      <c r="C102" s="89" t="s">
        <v>168</v>
      </c>
      <c r="D102" s="5" t="s">
        <v>564</v>
      </c>
      <c r="E102" s="6">
        <v>28223</v>
      </c>
      <c r="F102" s="7">
        <v>28819351.989999998</v>
      </c>
      <c r="G102" s="8">
        <f t="shared" si="3"/>
        <v>1.6851210235068973E-2</v>
      </c>
      <c r="H102" s="98"/>
    </row>
    <row r="103" spans="1:8" x14ac:dyDescent="0.25">
      <c r="A103" s="5" t="s">
        <v>585</v>
      </c>
      <c r="B103" s="5" t="s">
        <v>587</v>
      </c>
      <c r="C103" s="9" t="s">
        <v>586</v>
      </c>
      <c r="D103" s="5" t="s">
        <v>584</v>
      </c>
      <c r="E103" s="6">
        <v>10000</v>
      </c>
      <c r="F103" s="7">
        <v>10057700</v>
      </c>
      <c r="G103" s="8">
        <f t="shared" si="3"/>
        <v>5.8809239444406122E-3</v>
      </c>
      <c r="H103" s="98"/>
    </row>
    <row r="104" spans="1:8" x14ac:dyDescent="0.25">
      <c r="A104" s="5" t="s">
        <v>594</v>
      </c>
      <c r="B104" s="5" t="s">
        <v>155</v>
      </c>
      <c r="C104" s="96" t="s">
        <v>156</v>
      </c>
      <c r="D104" s="5" t="s">
        <v>595</v>
      </c>
      <c r="E104" s="6">
        <v>15000</v>
      </c>
      <c r="F104" s="7">
        <v>14957850</v>
      </c>
      <c r="G104" s="8">
        <f t="shared" si="3"/>
        <v>8.7461326369200725E-3</v>
      </c>
      <c r="H104" s="98"/>
    </row>
    <row r="105" spans="1:8" x14ac:dyDescent="0.25">
      <c r="A105" s="5" t="s">
        <v>597</v>
      </c>
      <c r="B105" s="5" t="s">
        <v>216</v>
      </c>
      <c r="C105" s="81" t="s">
        <v>217</v>
      </c>
      <c r="D105" s="5" t="s">
        <v>596</v>
      </c>
      <c r="E105" s="6">
        <v>10000</v>
      </c>
      <c r="F105" s="7">
        <v>10046300</v>
      </c>
      <c r="G105" s="8">
        <f t="shared" si="3"/>
        <v>5.8742581527619362E-3</v>
      </c>
      <c r="H105" s="98"/>
    </row>
    <row r="106" spans="1:8" ht="30" x14ac:dyDescent="0.25">
      <c r="A106" s="89" t="s">
        <v>602</v>
      </c>
      <c r="B106" s="89" t="s">
        <v>189</v>
      </c>
      <c r="C106" s="89" t="s">
        <v>190</v>
      </c>
      <c r="D106" s="89" t="s">
        <v>603</v>
      </c>
      <c r="E106" s="6">
        <v>15000</v>
      </c>
      <c r="F106" s="7">
        <v>14828550</v>
      </c>
      <c r="G106" s="8">
        <f t="shared" si="3"/>
        <v>8.6705285260382427E-3</v>
      </c>
      <c r="H106" s="98"/>
    </row>
    <row r="107" spans="1:8" ht="30" x14ac:dyDescent="0.25">
      <c r="A107" s="73" t="s">
        <v>608</v>
      </c>
      <c r="B107" s="73" t="s">
        <v>510</v>
      </c>
      <c r="C107" s="11">
        <v>1057746555812</v>
      </c>
      <c r="D107" s="73" t="s">
        <v>605</v>
      </c>
      <c r="E107" s="6">
        <v>15000</v>
      </c>
      <c r="F107" s="7">
        <v>14740050</v>
      </c>
      <c r="G107" s="8">
        <f t="shared" si="3"/>
        <v>8.6187809327432554E-3</v>
      </c>
      <c r="H107" s="98"/>
    </row>
    <row r="108" spans="1:8" x14ac:dyDescent="0.25">
      <c r="A108" s="93" t="s">
        <v>672</v>
      </c>
      <c r="B108" s="93" t="s">
        <v>115</v>
      </c>
      <c r="C108" s="96" t="s">
        <v>116</v>
      </c>
      <c r="D108" s="93" t="s">
        <v>673</v>
      </c>
      <c r="E108" s="6">
        <v>26500</v>
      </c>
      <c r="F108" s="7">
        <v>25672140</v>
      </c>
      <c r="G108" s="8">
        <f t="shared" si="3"/>
        <v>1.5010976946124025E-2</v>
      </c>
      <c r="H108" s="98"/>
    </row>
    <row r="109" spans="1:8" ht="30" x14ac:dyDescent="0.25">
      <c r="A109" s="73" t="s">
        <v>623</v>
      </c>
      <c r="B109" s="73" t="s">
        <v>189</v>
      </c>
      <c r="C109" s="93" t="s">
        <v>190</v>
      </c>
      <c r="D109" s="73" t="s">
        <v>624</v>
      </c>
      <c r="E109" s="6">
        <v>12000</v>
      </c>
      <c r="F109" s="7">
        <v>11763720</v>
      </c>
      <c r="G109" s="8">
        <f t="shared" si="3"/>
        <v>6.8784655163402087E-3</v>
      </c>
      <c r="H109" s="98"/>
    </row>
    <row r="110" spans="1:8" x14ac:dyDescent="0.25">
      <c r="A110" s="5" t="s">
        <v>621</v>
      </c>
      <c r="B110" s="5" t="s">
        <v>185</v>
      </c>
      <c r="C110" s="84" t="s">
        <v>186</v>
      </c>
      <c r="D110" s="5" t="s">
        <v>622</v>
      </c>
      <c r="E110" s="6">
        <v>11000</v>
      </c>
      <c r="F110" s="7">
        <v>10744580</v>
      </c>
      <c r="G110" s="8">
        <f t="shared" si="3"/>
        <v>6.2825554346379103E-3</v>
      </c>
      <c r="H110" s="98"/>
    </row>
    <row r="111" spans="1:8" x14ac:dyDescent="0.25">
      <c r="A111" s="5" t="s">
        <v>628</v>
      </c>
      <c r="B111" s="5" t="s">
        <v>183</v>
      </c>
      <c r="C111" s="73" t="s">
        <v>184</v>
      </c>
      <c r="D111" s="5" t="s">
        <v>626</v>
      </c>
      <c r="E111" s="6">
        <v>13000</v>
      </c>
      <c r="F111" s="7">
        <v>13049400</v>
      </c>
      <c r="G111" s="8">
        <f t="shared" si="3"/>
        <v>7.630226485238506E-3</v>
      </c>
      <c r="H111" s="98"/>
    </row>
    <row r="112" spans="1:8" x14ac:dyDescent="0.25">
      <c r="A112" s="5" t="s">
        <v>616</v>
      </c>
      <c r="B112" s="5" t="s">
        <v>617</v>
      </c>
      <c r="C112" s="9" t="s">
        <v>618</v>
      </c>
      <c r="D112" s="5" t="s">
        <v>615</v>
      </c>
      <c r="E112" s="39">
        <v>7000</v>
      </c>
      <c r="F112" s="7">
        <v>7122500</v>
      </c>
      <c r="G112" s="8">
        <f t="shared" si="3"/>
        <v>4.164658002751947E-3</v>
      </c>
      <c r="H112" s="98"/>
    </row>
    <row r="113" spans="1:8" x14ac:dyDescent="0.25">
      <c r="A113" s="71" t="s">
        <v>642</v>
      </c>
      <c r="B113" s="71" t="s">
        <v>587</v>
      </c>
      <c r="C113" s="9" t="s">
        <v>586</v>
      </c>
      <c r="D113" s="71" t="s">
        <v>641</v>
      </c>
      <c r="E113" s="6">
        <v>9000</v>
      </c>
      <c r="F113" s="7">
        <v>9137430</v>
      </c>
      <c r="G113" s="8">
        <f t="shared" si="3"/>
        <v>5.3428249875866231E-3</v>
      </c>
      <c r="H113" s="98"/>
    </row>
    <row r="114" spans="1:8" x14ac:dyDescent="0.25">
      <c r="A114" s="5" t="s">
        <v>646</v>
      </c>
      <c r="B114" s="5" t="s">
        <v>647</v>
      </c>
      <c r="C114" s="9" t="s">
        <v>648</v>
      </c>
      <c r="D114" s="5" t="s">
        <v>645</v>
      </c>
      <c r="E114" s="6">
        <v>4000</v>
      </c>
      <c r="F114" s="7">
        <v>4069160</v>
      </c>
      <c r="G114" s="8">
        <f t="shared" si="3"/>
        <v>2.3793134094037367E-3</v>
      </c>
      <c r="H114" s="98"/>
    </row>
    <row r="115" spans="1:8" x14ac:dyDescent="0.25">
      <c r="A115" s="93" t="s">
        <v>665</v>
      </c>
      <c r="B115" s="93" t="s">
        <v>631</v>
      </c>
      <c r="C115" s="9" t="s">
        <v>215</v>
      </c>
      <c r="D115" s="93" t="s">
        <v>664</v>
      </c>
      <c r="E115" s="6">
        <v>4000</v>
      </c>
      <c r="F115" s="7">
        <v>3928960</v>
      </c>
      <c r="G115" s="8">
        <f t="shared" si="3"/>
        <v>2.2973358661273835E-3</v>
      </c>
      <c r="H115" s="98"/>
    </row>
    <row r="116" spans="1:8" ht="30" x14ac:dyDescent="0.25">
      <c r="A116" s="72" t="s">
        <v>666</v>
      </c>
      <c r="B116" s="72" t="s">
        <v>167</v>
      </c>
      <c r="C116" s="93" t="s">
        <v>168</v>
      </c>
      <c r="D116" s="72" t="s">
        <v>655</v>
      </c>
      <c r="E116" s="6">
        <v>15000</v>
      </c>
      <c r="F116" s="7">
        <v>15188700</v>
      </c>
      <c r="G116" s="8">
        <f t="shared" si="3"/>
        <v>8.881114918413268E-3</v>
      </c>
      <c r="H116" s="98"/>
    </row>
    <row r="117" spans="1:8" x14ac:dyDescent="0.25">
      <c r="A117" s="81" t="s">
        <v>656</v>
      </c>
      <c r="B117" s="81" t="s">
        <v>207</v>
      </c>
      <c r="C117" s="93" t="s">
        <v>208</v>
      </c>
      <c r="D117" s="81" t="s">
        <v>657</v>
      </c>
      <c r="E117" s="6">
        <v>18000</v>
      </c>
      <c r="F117" s="7">
        <v>18082260</v>
      </c>
      <c r="G117" s="8">
        <f t="shared" si="3"/>
        <v>1.0573033178917715E-2</v>
      </c>
      <c r="H117" s="98"/>
    </row>
    <row r="118" spans="1:8" ht="30" x14ac:dyDescent="0.25">
      <c r="A118" s="81" t="s">
        <v>690</v>
      </c>
      <c r="B118" s="81" t="s">
        <v>189</v>
      </c>
      <c r="C118" s="89" t="s">
        <v>190</v>
      </c>
      <c r="D118" s="81" t="s">
        <v>689</v>
      </c>
      <c r="E118" s="6">
        <v>20000</v>
      </c>
      <c r="F118" s="7">
        <v>20182000</v>
      </c>
      <c r="G118" s="8">
        <f t="shared" si="3"/>
        <v>1.1800790145530333E-2</v>
      </c>
      <c r="H118" s="98"/>
    </row>
    <row r="119" spans="1:8" x14ac:dyDescent="0.25">
      <c r="A119" s="73" t="s">
        <v>687</v>
      </c>
      <c r="B119" s="73" t="s">
        <v>686</v>
      </c>
      <c r="C119" s="9" t="s">
        <v>688</v>
      </c>
      <c r="D119" s="73" t="s">
        <v>685</v>
      </c>
      <c r="E119" s="39">
        <v>10000</v>
      </c>
      <c r="F119" s="7">
        <v>9802200</v>
      </c>
      <c r="G119" s="8">
        <f t="shared" si="3"/>
        <v>5.7315283502386996E-3</v>
      </c>
      <c r="H119" s="98"/>
    </row>
    <row r="120" spans="1:8" x14ac:dyDescent="0.25">
      <c r="A120" s="93" t="s">
        <v>684</v>
      </c>
      <c r="B120" s="93" t="s">
        <v>587</v>
      </c>
      <c r="C120" s="9" t="s">
        <v>586</v>
      </c>
      <c r="D120" s="93" t="s">
        <v>683</v>
      </c>
      <c r="E120" s="6">
        <v>10000</v>
      </c>
      <c r="F120" s="7">
        <v>9908400</v>
      </c>
      <c r="G120" s="8">
        <f t="shared" si="3"/>
        <v>5.7936254621926845E-3</v>
      </c>
      <c r="H120" s="98"/>
    </row>
    <row r="121" spans="1:8" ht="16.5" customHeight="1" x14ac:dyDescent="0.25">
      <c r="A121" s="5" t="s">
        <v>222</v>
      </c>
      <c r="B121" s="5"/>
      <c r="C121" s="5"/>
      <c r="D121" s="5"/>
      <c r="E121" s="6"/>
      <c r="F121" s="7">
        <f>SUM(F5:F120)</f>
        <v>1501454139.5500002</v>
      </c>
      <c r="G121" s="8">
        <f t="shared" si="3"/>
        <v>0.87792811485320421</v>
      </c>
    </row>
    <row r="122" spans="1:8" ht="16.5" customHeight="1" x14ac:dyDescent="0.25">
      <c r="A122" s="13"/>
      <c r="B122" s="13"/>
      <c r="C122" s="13"/>
      <c r="D122" s="13"/>
      <c r="E122" s="14"/>
      <c r="F122" s="15"/>
      <c r="G122" s="16"/>
    </row>
    <row r="123" spans="1:8" ht="16.5" customHeight="1" x14ac:dyDescent="0.25">
      <c r="A123" s="17" t="s">
        <v>360</v>
      </c>
      <c r="B123" s="13"/>
      <c r="C123" s="13"/>
      <c r="D123" s="13"/>
      <c r="E123" s="14"/>
      <c r="F123" s="15"/>
      <c r="G123" s="16"/>
    </row>
    <row r="124" spans="1:8" ht="45" x14ac:dyDescent="0.25">
      <c r="A124" s="5" t="s">
        <v>0</v>
      </c>
      <c r="B124" s="5" t="s">
        <v>20</v>
      </c>
      <c r="C124" s="5" t="s">
        <v>1</v>
      </c>
      <c r="D124" s="5" t="s">
        <v>22</v>
      </c>
      <c r="E124" s="5" t="s">
        <v>10</v>
      </c>
      <c r="F124" s="5" t="s">
        <v>6</v>
      </c>
      <c r="G124" s="5" t="s">
        <v>358</v>
      </c>
    </row>
    <row r="125" spans="1:8" ht="30" x14ac:dyDescent="0.25">
      <c r="A125" s="5" t="s">
        <v>293</v>
      </c>
      <c r="B125" s="5" t="s">
        <v>209</v>
      </c>
      <c r="C125" s="5" t="s">
        <v>210</v>
      </c>
      <c r="D125" s="5" t="s">
        <v>106</v>
      </c>
      <c r="E125" s="6">
        <v>27005</v>
      </c>
      <c r="F125" s="7">
        <v>2194426.2999999998</v>
      </c>
      <c r="G125" s="8">
        <f t="shared" ref="G125:G140" si="4">F125/$F$211</f>
        <v>1.2831218043867104E-3</v>
      </c>
      <c r="H125" s="43"/>
    </row>
    <row r="126" spans="1:8" ht="30" x14ac:dyDescent="0.25">
      <c r="A126" s="5" t="s">
        <v>294</v>
      </c>
      <c r="B126" s="5" t="s">
        <v>167</v>
      </c>
      <c r="C126" s="5" t="s">
        <v>168</v>
      </c>
      <c r="D126" s="5" t="s">
        <v>108</v>
      </c>
      <c r="E126" s="6">
        <v>390</v>
      </c>
      <c r="F126" s="7">
        <v>6564480</v>
      </c>
      <c r="G126" s="8">
        <f t="shared" si="4"/>
        <v>3.8383733472664235E-3</v>
      </c>
      <c r="H126" s="43"/>
    </row>
    <row r="127" spans="1:8" x14ac:dyDescent="0.25">
      <c r="A127" s="5" t="s">
        <v>297</v>
      </c>
      <c r="B127" s="5" t="s">
        <v>175</v>
      </c>
      <c r="C127" s="5" t="s">
        <v>176</v>
      </c>
      <c r="D127" s="5" t="s">
        <v>110</v>
      </c>
      <c r="E127" s="6">
        <v>20000</v>
      </c>
      <c r="F127" s="7">
        <v>5680000</v>
      </c>
      <c r="G127" s="8">
        <f t="shared" si="4"/>
        <v>3.3212014679720688E-3</v>
      </c>
      <c r="H127" s="43"/>
    </row>
    <row r="128" spans="1:8" ht="30" x14ac:dyDescent="0.25">
      <c r="A128" s="5" t="s">
        <v>296</v>
      </c>
      <c r="B128" s="5" t="s">
        <v>213</v>
      </c>
      <c r="C128" s="5" t="s">
        <v>214</v>
      </c>
      <c r="D128" s="5" t="s">
        <v>109</v>
      </c>
      <c r="E128" s="6">
        <v>1940</v>
      </c>
      <c r="F128" s="7">
        <v>13250200</v>
      </c>
      <c r="G128" s="8">
        <f t="shared" si="4"/>
        <v>7.7476379737541389E-3</v>
      </c>
      <c r="H128" s="43"/>
    </row>
    <row r="129" spans="1:8" x14ac:dyDescent="0.25">
      <c r="A129" s="5" t="s">
        <v>300</v>
      </c>
      <c r="B129" s="5" t="s">
        <v>341</v>
      </c>
      <c r="C129" s="5" t="s">
        <v>342</v>
      </c>
      <c r="D129" s="5" t="s">
        <v>328</v>
      </c>
      <c r="E129" s="6">
        <v>43</v>
      </c>
      <c r="F129" s="7">
        <v>2139.9</v>
      </c>
      <c r="G129" s="8">
        <f t="shared" si="4"/>
        <v>1.2512392643157448E-6</v>
      </c>
      <c r="H129" s="43"/>
    </row>
    <row r="130" spans="1:8" ht="16.5" customHeight="1" x14ac:dyDescent="0.25">
      <c r="A130" s="5" t="s">
        <v>303</v>
      </c>
      <c r="B130" s="5" t="s">
        <v>207</v>
      </c>
      <c r="C130" s="5" t="s">
        <v>208</v>
      </c>
      <c r="D130" s="5" t="s">
        <v>113</v>
      </c>
      <c r="E130" s="6">
        <v>58000</v>
      </c>
      <c r="F130" s="7">
        <v>15360720</v>
      </c>
      <c r="G130" s="8">
        <f t="shared" si="4"/>
        <v>8.9816982065330838E-3</v>
      </c>
      <c r="H130" s="43"/>
    </row>
    <row r="131" spans="1:8" ht="30" x14ac:dyDescent="0.25">
      <c r="A131" s="5" t="s">
        <v>301</v>
      </c>
      <c r="B131" s="5" t="s">
        <v>195</v>
      </c>
      <c r="C131" s="5" t="s">
        <v>196</v>
      </c>
      <c r="D131" s="5" t="s">
        <v>114</v>
      </c>
      <c r="E131" s="6">
        <v>4200</v>
      </c>
      <c r="F131" s="7">
        <v>2478420</v>
      </c>
      <c r="G131" s="8">
        <f t="shared" si="4"/>
        <v>1.4491781940583336E-3</v>
      </c>
      <c r="H131" s="43"/>
    </row>
    <row r="132" spans="1:8" ht="30" x14ac:dyDescent="0.25">
      <c r="A132" s="5" t="s">
        <v>443</v>
      </c>
      <c r="B132" s="5" t="s">
        <v>442</v>
      </c>
      <c r="C132" s="5" t="s">
        <v>445</v>
      </c>
      <c r="D132" s="5" t="s">
        <v>440</v>
      </c>
      <c r="E132" s="6">
        <v>4900</v>
      </c>
      <c r="F132" s="7">
        <v>1001070</v>
      </c>
      <c r="G132" s="8">
        <f t="shared" si="4"/>
        <v>5.8534421717302795E-4</v>
      </c>
      <c r="H132" s="43"/>
    </row>
    <row r="133" spans="1:8" ht="16.5" customHeight="1" x14ac:dyDescent="0.25">
      <c r="A133" s="5" t="s">
        <v>444</v>
      </c>
      <c r="B133" s="5" t="s">
        <v>191</v>
      </c>
      <c r="C133" s="5" t="s">
        <v>192</v>
      </c>
      <c r="D133" s="5" t="s">
        <v>441</v>
      </c>
      <c r="E133" s="6">
        <v>1000</v>
      </c>
      <c r="F133" s="7">
        <v>1426400</v>
      </c>
      <c r="G133" s="8">
        <f t="shared" si="4"/>
        <v>8.3404256583016886E-4</v>
      </c>
      <c r="H133" s="43"/>
    </row>
    <row r="134" spans="1:8" ht="30" x14ac:dyDescent="0.25">
      <c r="A134" s="5" t="s">
        <v>464</v>
      </c>
      <c r="B134" s="5" t="s">
        <v>463</v>
      </c>
      <c r="C134" s="18">
        <v>1027402166835</v>
      </c>
      <c r="D134" s="5" t="s">
        <v>462</v>
      </c>
      <c r="E134" s="6">
        <v>10000</v>
      </c>
      <c r="F134" s="7">
        <v>557550</v>
      </c>
      <c r="G134" s="8">
        <f t="shared" si="4"/>
        <v>3.2600983775842024E-4</v>
      </c>
      <c r="H134" s="43"/>
    </row>
    <row r="135" spans="1:8" x14ac:dyDescent="0.25">
      <c r="A135" s="5" t="s">
        <v>396</v>
      </c>
      <c r="B135" s="5" t="s">
        <v>205</v>
      </c>
      <c r="C135" s="5" t="s">
        <v>206</v>
      </c>
      <c r="D135" s="5" t="s">
        <v>395</v>
      </c>
      <c r="E135" s="6">
        <v>41500</v>
      </c>
      <c r="F135" s="7">
        <v>762438</v>
      </c>
      <c r="G135" s="8">
        <f t="shared" si="4"/>
        <v>4.4581165578128312E-4</v>
      </c>
      <c r="H135" s="43"/>
    </row>
    <row r="136" spans="1:8" ht="30" x14ac:dyDescent="0.25">
      <c r="A136" s="5" t="s">
        <v>298</v>
      </c>
      <c r="B136" s="5" t="s">
        <v>181</v>
      </c>
      <c r="C136" s="5" t="s">
        <v>182</v>
      </c>
      <c r="D136" s="5" t="s">
        <v>112</v>
      </c>
      <c r="E136" s="6">
        <v>2704</v>
      </c>
      <c r="F136" s="7">
        <v>1503829.6</v>
      </c>
      <c r="G136" s="8">
        <f t="shared" si="4"/>
        <v>8.7931709068659323E-4</v>
      </c>
      <c r="H136" s="43"/>
    </row>
    <row r="137" spans="1:8" x14ac:dyDescent="0.25">
      <c r="A137" s="5" t="s">
        <v>508</v>
      </c>
      <c r="B137" s="5" t="s">
        <v>183</v>
      </c>
      <c r="C137" s="5" t="s">
        <v>184</v>
      </c>
      <c r="D137" s="5" t="s">
        <v>505</v>
      </c>
      <c r="E137" s="6">
        <v>20</v>
      </c>
      <c r="F137" s="7">
        <v>233140</v>
      </c>
      <c r="G137" s="8">
        <f t="shared" si="4"/>
        <v>1.363212870146141E-4</v>
      </c>
      <c r="H137" s="43"/>
    </row>
    <row r="138" spans="1:8" ht="30" x14ac:dyDescent="0.25">
      <c r="A138" s="5" t="s">
        <v>302</v>
      </c>
      <c r="B138" s="5" t="s">
        <v>343</v>
      </c>
      <c r="C138" s="5" t="s">
        <v>344</v>
      </c>
      <c r="D138" s="5" t="s">
        <v>329</v>
      </c>
      <c r="E138" s="6">
        <v>3</v>
      </c>
      <c r="F138" s="7">
        <v>516.75</v>
      </c>
      <c r="G138" s="8">
        <f t="shared" si="4"/>
        <v>3.0215332017157861E-7</v>
      </c>
    </row>
    <row r="139" spans="1:8" ht="16.5" customHeight="1" x14ac:dyDescent="0.25">
      <c r="A139" s="5" t="s">
        <v>507</v>
      </c>
      <c r="B139" s="5" t="s">
        <v>149</v>
      </c>
      <c r="C139" s="5" t="s">
        <v>150</v>
      </c>
      <c r="D139" s="5" t="s">
        <v>506</v>
      </c>
      <c r="E139" s="6">
        <v>130000</v>
      </c>
      <c r="F139" s="7">
        <v>768430</v>
      </c>
      <c r="G139" s="8">
        <f t="shared" si="4"/>
        <v>4.4931528944256637E-4</v>
      </c>
      <c r="H139" s="43"/>
    </row>
    <row r="140" spans="1:8" ht="16.5" customHeight="1" x14ac:dyDescent="0.25">
      <c r="A140" s="5" t="s">
        <v>222</v>
      </c>
      <c r="B140" s="5"/>
      <c r="C140" s="5"/>
      <c r="D140" s="5"/>
      <c r="E140" s="6"/>
      <c r="F140" s="7">
        <f>SUM(F125:F139)</f>
        <v>51783760.550000004</v>
      </c>
      <c r="G140" s="8">
        <f t="shared" si="4"/>
        <v>3.0278926330241922E-2</v>
      </c>
    </row>
    <row r="142" spans="1:8" x14ac:dyDescent="0.25">
      <c r="A142" s="3" t="s">
        <v>361</v>
      </c>
    </row>
    <row r="143" spans="1:8" ht="45" customHeight="1" x14ac:dyDescent="0.25">
      <c r="A143" s="5" t="s">
        <v>3</v>
      </c>
      <c r="B143" s="5" t="s">
        <v>1</v>
      </c>
      <c r="C143" s="5" t="s">
        <v>369</v>
      </c>
      <c r="D143" s="5" t="s">
        <v>7</v>
      </c>
      <c r="E143" s="5" t="s">
        <v>5</v>
      </c>
      <c r="F143" s="5" t="s">
        <v>12</v>
      </c>
      <c r="G143" s="5" t="s">
        <v>358</v>
      </c>
    </row>
    <row r="144" spans="1:8" ht="16.5" customHeight="1" x14ac:dyDescent="0.25">
      <c r="A144" s="93" t="s">
        <v>224</v>
      </c>
      <c r="B144" s="11">
        <v>1027700167110</v>
      </c>
      <c r="C144" s="56" t="s">
        <v>697</v>
      </c>
      <c r="D144" s="57">
        <v>45225</v>
      </c>
      <c r="E144" s="2">
        <v>28500000</v>
      </c>
      <c r="F144" s="58">
        <v>28681813.809999999</v>
      </c>
      <c r="G144" s="59">
        <f t="shared" ref="G144:G153" si="5">F144/$F$211</f>
        <v>1.6770789107372105E-2</v>
      </c>
      <c r="H144" s="42"/>
    </row>
    <row r="145" spans="1:8" ht="16.5" customHeight="1" x14ac:dyDescent="0.25">
      <c r="A145" s="93" t="s">
        <v>224</v>
      </c>
      <c r="B145" s="11">
        <v>1027700167110</v>
      </c>
      <c r="C145" s="56" t="s">
        <v>698</v>
      </c>
      <c r="D145" s="57">
        <v>45210</v>
      </c>
      <c r="E145" s="2">
        <v>9000000</v>
      </c>
      <c r="F145" s="58">
        <v>9102574.4100000001</v>
      </c>
      <c r="G145" s="59">
        <f t="shared" si="5"/>
        <v>5.3224442769043995E-3</v>
      </c>
      <c r="H145" s="42"/>
    </row>
    <row r="146" spans="1:8" ht="16.5" customHeight="1" x14ac:dyDescent="0.25">
      <c r="A146" s="93" t="s">
        <v>224</v>
      </c>
      <c r="B146" s="11">
        <v>1027700167110</v>
      </c>
      <c r="C146" s="56" t="s">
        <v>699</v>
      </c>
      <c r="D146" s="57">
        <v>45239</v>
      </c>
      <c r="E146" s="2">
        <v>7500000</v>
      </c>
      <c r="F146" s="58">
        <v>7543521.3499999996</v>
      </c>
      <c r="G146" s="59">
        <f t="shared" si="5"/>
        <v>4.4108370037497608E-3</v>
      </c>
      <c r="H146" s="42"/>
    </row>
    <row r="147" spans="1:8" ht="16.5" customHeight="1" x14ac:dyDescent="0.25">
      <c r="A147" s="60" t="s">
        <v>556</v>
      </c>
      <c r="B147" s="61">
        <v>1027739609391</v>
      </c>
      <c r="C147" s="56" t="s">
        <v>719</v>
      </c>
      <c r="D147" s="57">
        <v>45196</v>
      </c>
      <c r="E147" s="2">
        <v>13000000</v>
      </c>
      <c r="F147" s="58">
        <v>13062827.4</v>
      </c>
      <c r="G147" s="59">
        <f t="shared" si="5"/>
        <v>7.6380777353425638E-3</v>
      </c>
      <c r="H147" s="42"/>
    </row>
    <row r="148" spans="1:8" ht="16.5" customHeight="1" x14ac:dyDescent="0.25">
      <c r="A148" s="60" t="s">
        <v>556</v>
      </c>
      <c r="B148" s="61">
        <v>1027739609391</v>
      </c>
      <c r="C148" s="56" t="s">
        <v>720</v>
      </c>
      <c r="D148" s="57">
        <v>45195</v>
      </c>
      <c r="E148" s="2">
        <v>15000000</v>
      </c>
      <c r="F148" s="58">
        <v>15093205.48</v>
      </c>
      <c r="G148" s="59">
        <f t="shared" si="5"/>
        <v>8.8252774993979009E-3</v>
      </c>
      <c r="H148" s="42"/>
    </row>
    <row r="149" spans="1:8" ht="16.5" customHeight="1" x14ac:dyDescent="0.25">
      <c r="A149" s="60" t="s">
        <v>589</v>
      </c>
      <c r="B149" s="61">
        <v>1027739460737</v>
      </c>
      <c r="C149" s="56" t="s">
        <v>718</v>
      </c>
      <c r="D149" s="57">
        <v>45257</v>
      </c>
      <c r="E149" s="2">
        <v>4500000</v>
      </c>
      <c r="F149" s="58">
        <v>4505307.8099999996</v>
      </c>
      <c r="G149" s="59">
        <f t="shared" si="5"/>
        <v>2.6343371324362721E-3</v>
      </c>
      <c r="H149" s="42"/>
    </row>
    <row r="150" spans="1:8" ht="16.5" customHeight="1" x14ac:dyDescent="0.25">
      <c r="A150" s="93" t="s">
        <v>224</v>
      </c>
      <c r="B150" s="11">
        <v>1027700167110</v>
      </c>
      <c r="C150" s="56" t="s">
        <v>700</v>
      </c>
      <c r="D150" s="57">
        <v>45195</v>
      </c>
      <c r="E150" s="2">
        <v>5000000</v>
      </c>
      <c r="F150" s="58">
        <v>5036846.1900000004</v>
      </c>
      <c r="G150" s="59">
        <f t="shared" si="5"/>
        <v>2.9451374929890008E-3</v>
      </c>
      <c r="H150" s="42"/>
    </row>
    <row r="151" spans="1:8" ht="16.5" customHeight="1" x14ac:dyDescent="0.25">
      <c r="A151" s="60" t="s">
        <v>589</v>
      </c>
      <c r="B151" s="61">
        <v>1027739460737</v>
      </c>
      <c r="C151" s="56" t="s">
        <v>667</v>
      </c>
      <c r="D151" s="57">
        <v>45180</v>
      </c>
      <c r="E151" s="2">
        <v>7500000</v>
      </c>
      <c r="F151" s="58">
        <v>7630350</v>
      </c>
      <c r="G151" s="59">
        <f t="shared" si="5"/>
        <v>4.4616073276656119E-3</v>
      </c>
      <c r="H151" s="42"/>
    </row>
    <row r="152" spans="1:8" ht="16.5" customHeight="1" x14ac:dyDescent="0.25">
      <c r="A152" s="91" t="s">
        <v>224</v>
      </c>
      <c r="B152" s="11">
        <v>1027700167110</v>
      </c>
      <c r="C152" s="56" t="s">
        <v>668</v>
      </c>
      <c r="D152" s="57">
        <v>45195</v>
      </c>
      <c r="E152" s="2">
        <v>19500000</v>
      </c>
      <c r="F152" s="58">
        <v>19765662.93</v>
      </c>
      <c r="G152" s="59">
        <f t="shared" si="5"/>
        <v>1.1557350130027658E-2</v>
      </c>
      <c r="H152" s="42"/>
    </row>
    <row r="153" spans="1:8" ht="17.25" customHeight="1" x14ac:dyDescent="0.25">
      <c r="A153" s="5" t="s">
        <v>222</v>
      </c>
      <c r="B153" s="5"/>
      <c r="C153" s="5"/>
      <c r="D153" s="5"/>
      <c r="E153" s="6"/>
      <c r="F153" s="7">
        <f>SUM(F144:F152)</f>
        <v>110422109.38</v>
      </c>
      <c r="G153" s="8">
        <f t="shared" si="5"/>
        <v>6.4565857705885271E-2</v>
      </c>
      <c r="H153" s="42"/>
    </row>
    <row r="155" spans="1:8" x14ac:dyDescent="0.25">
      <c r="A155" s="3" t="s">
        <v>362</v>
      </c>
    </row>
    <row r="156" spans="1:8" ht="58.5" customHeight="1" x14ac:dyDescent="0.25">
      <c r="A156" s="5" t="s">
        <v>11</v>
      </c>
      <c r="B156" s="5" t="s">
        <v>8</v>
      </c>
      <c r="C156" s="5" t="s">
        <v>9</v>
      </c>
      <c r="D156" s="5" t="s">
        <v>17</v>
      </c>
      <c r="E156" s="5" t="s">
        <v>10</v>
      </c>
      <c r="F156" s="5" t="s">
        <v>6</v>
      </c>
      <c r="G156" s="5" t="s">
        <v>358</v>
      </c>
    </row>
    <row r="157" spans="1:8" ht="45" customHeight="1" x14ac:dyDescent="0.25">
      <c r="A157" s="5" t="s">
        <v>345</v>
      </c>
      <c r="B157" s="5" t="s">
        <v>346</v>
      </c>
      <c r="C157" s="5" t="s">
        <v>347</v>
      </c>
      <c r="D157" s="5" t="s">
        <v>348</v>
      </c>
      <c r="E157" s="20">
        <v>6063</v>
      </c>
      <c r="F157" s="7">
        <v>4999913.58</v>
      </c>
      <c r="G157" s="8">
        <f>F157/$F$211</f>
        <v>2.9235423101460355E-3</v>
      </c>
    </row>
    <row r="158" spans="1:8" ht="17.25" customHeight="1" x14ac:dyDescent="0.25">
      <c r="A158" s="5" t="s">
        <v>222</v>
      </c>
      <c r="B158" s="5"/>
      <c r="C158" s="5"/>
      <c r="D158" s="5"/>
      <c r="E158" s="6"/>
      <c r="F158" s="7">
        <f>F157</f>
        <v>4999913.58</v>
      </c>
      <c r="G158" s="8">
        <f>F158/$F$211</f>
        <v>2.9235423101460355E-3</v>
      </c>
    </row>
    <row r="160" spans="1:8" x14ac:dyDescent="0.25">
      <c r="A160" s="3" t="s">
        <v>363</v>
      </c>
    </row>
    <row r="161" spans="1:23" ht="42.75" customHeight="1" x14ac:dyDescent="0.25">
      <c r="A161" s="5" t="s">
        <v>15</v>
      </c>
      <c r="B161" s="5" t="s">
        <v>14</v>
      </c>
      <c r="C161" s="5" t="s">
        <v>16</v>
      </c>
      <c r="D161" s="101" t="s">
        <v>13</v>
      </c>
      <c r="E161" s="102"/>
      <c r="F161" s="5" t="s">
        <v>6</v>
      </c>
      <c r="G161" s="5" t="s">
        <v>358</v>
      </c>
    </row>
    <row r="162" spans="1:23" ht="17.25" customHeight="1" x14ac:dyDescent="0.25">
      <c r="A162" s="5" t="s">
        <v>222</v>
      </c>
      <c r="B162" s="5"/>
      <c r="C162" s="5"/>
      <c r="D162" s="101"/>
      <c r="E162" s="102"/>
      <c r="F162" s="7"/>
      <c r="G162" s="8"/>
    </row>
    <row r="164" spans="1:23" x14ac:dyDescent="0.25">
      <c r="A164" s="3" t="s">
        <v>364</v>
      </c>
    </row>
    <row r="165" spans="1:23" ht="47.25" customHeight="1" x14ac:dyDescent="0.25">
      <c r="A165" s="5" t="s">
        <v>3</v>
      </c>
      <c r="B165" s="5" t="s">
        <v>1</v>
      </c>
      <c r="C165" s="5" t="s">
        <v>369</v>
      </c>
      <c r="D165" s="101" t="s">
        <v>4</v>
      </c>
      <c r="E165" s="102"/>
      <c r="F165" s="10" t="s">
        <v>18</v>
      </c>
      <c r="G165" s="5" t="s">
        <v>358</v>
      </c>
    </row>
    <row r="166" spans="1:23" x14ac:dyDescent="0.25">
      <c r="A166" s="5" t="s">
        <v>224</v>
      </c>
      <c r="B166" s="11">
        <v>1027700167110</v>
      </c>
      <c r="C166" s="23" t="s">
        <v>384</v>
      </c>
      <c r="D166" s="121" t="s">
        <v>223</v>
      </c>
      <c r="E166" s="121"/>
      <c r="F166" s="7">
        <v>812394.55</v>
      </c>
      <c r="G166" s="8">
        <f t="shared" ref="G166:G172" si="6">F166/$F$211</f>
        <v>4.7502217817473741E-4</v>
      </c>
      <c r="V166" s="43"/>
      <c r="W166" s="43"/>
    </row>
    <row r="167" spans="1:23" x14ac:dyDescent="0.25">
      <c r="A167" s="5" t="s">
        <v>224</v>
      </c>
      <c r="B167" s="11">
        <v>1027700167110</v>
      </c>
      <c r="C167" s="23" t="s">
        <v>385</v>
      </c>
      <c r="D167" s="121" t="s">
        <v>223</v>
      </c>
      <c r="E167" s="121"/>
      <c r="F167" s="7">
        <v>2363561.13</v>
      </c>
      <c r="G167" s="8">
        <f t="shared" si="6"/>
        <v>1.3820180800348102E-3</v>
      </c>
      <c r="V167" s="43"/>
      <c r="W167" s="43"/>
    </row>
    <row r="168" spans="1:23" ht="30" x14ac:dyDescent="0.25">
      <c r="A168" s="5" t="s">
        <v>349</v>
      </c>
      <c r="B168" s="11">
        <v>1021600000124</v>
      </c>
      <c r="C168" s="23" t="s">
        <v>386</v>
      </c>
      <c r="D168" s="121" t="s">
        <v>223</v>
      </c>
      <c r="E168" s="121"/>
      <c r="F168" s="7">
        <v>21337.94</v>
      </c>
      <c r="G168" s="8">
        <f t="shared" si="6"/>
        <v>1.2476689727376747E-5</v>
      </c>
      <c r="V168" s="43"/>
      <c r="W168" s="43"/>
    </row>
    <row r="169" spans="1:23" ht="30" x14ac:dyDescent="0.25">
      <c r="A169" s="5" t="s">
        <v>349</v>
      </c>
      <c r="B169" s="11">
        <v>1021600000124</v>
      </c>
      <c r="C169" s="23" t="s">
        <v>387</v>
      </c>
      <c r="D169" s="121" t="s">
        <v>223</v>
      </c>
      <c r="E169" s="121"/>
      <c r="F169" s="7">
        <v>634101.47</v>
      </c>
      <c r="G169" s="8">
        <f t="shared" si="6"/>
        <v>3.7077090369845892E-4</v>
      </c>
      <c r="V169" s="43"/>
      <c r="W169" s="43"/>
    </row>
    <row r="170" spans="1:23" ht="30" x14ac:dyDescent="0.25">
      <c r="A170" s="5" t="s">
        <v>349</v>
      </c>
      <c r="B170" s="11">
        <v>1021600000124</v>
      </c>
      <c r="C170" s="23" t="s">
        <v>388</v>
      </c>
      <c r="D170" s="121" t="s">
        <v>223</v>
      </c>
      <c r="E170" s="121"/>
      <c r="F170" s="7">
        <v>69530.45</v>
      </c>
      <c r="G170" s="8">
        <f t="shared" si="6"/>
        <v>4.0655745177598334E-5</v>
      </c>
      <c r="V170" s="43"/>
      <c r="W170" s="43"/>
    </row>
    <row r="171" spans="1:23" x14ac:dyDescent="0.25">
      <c r="A171" s="5" t="s">
        <v>225</v>
      </c>
      <c r="B171" s="11">
        <v>1027700167110</v>
      </c>
      <c r="C171" s="68" t="s">
        <v>561</v>
      </c>
      <c r="D171" s="121" t="s">
        <v>223</v>
      </c>
      <c r="E171" s="121"/>
      <c r="F171" s="7">
        <v>182621.28</v>
      </c>
      <c r="G171" s="8">
        <f t="shared" si="6"/>
        <v>1.0678205338361588E-4</v>
      </c>
      <c r="V171" s="43"/>
      <c r="W171" s="43"/>
    </row>
    <row r="172" spans="1:23" x14ac:dyDescent="0.25">
      <c r="A172" s="5" t="s">
        <v>222</v>
      </c>
      <c r="B172" s="119"/>
      <c r="C172" s="119"/>
      <c r="D172" s="118"/>
      <c r="E172" s="118"/>
      <c r="F172" s="7">
        <f>SUM(F166:F171)</f>
        <v>4083546.82</v>
      </c>
      <c r="G172" s="8">
        <f t="shared" si="6"/>
        <v>2.3877256501965973E-3</v>
      </c>
    </row>
    <row r="174" spans="1:23" ht="15.75" x14ac:dyDescent="0.25">
      <c r="A174" s="3" t="s">
        <v>365</v>
      </c>
      <c r="B174" s="26"/>
    </row>
    <row r="175" spans="1:23" ht="44.25" customHeight="1" x14ac:dyDescent="0.25">
      <c r="A175" s="5" t="s">
        <v>19</v>
      </c>
      <c r="B175" s="12" t="s">
        <v>1</v>
      </c>
      <c r="C175" s="12" t="s">
        <v>374</v>
      </c>
      <c r="D175" s="125" t="s">
        <v>377</v>
      </c>
      <c r="E175" s="126"/>
      <c r="F175" s="10" t="s">
        <v>18</v>
      </c>
      <c r="G175" s="5" t="s">
        <v>358</v>
      </c>
    </row>
    <row r="176" spans="1:23" ht="29.25" customHeight="1" x14ac:dyDescent="0.25">
      <c r="A176" s="5" t="s">
        <v>350</v>
      </c>
      <c r="B176" s="27">
        <v>1027700075941</v>
      </c>
      <c r="C176" s="5" t="s">
        <v>389</v>
      </c>
      <c r="D176" s="122" t="s">
        <v>390</v>
      </c>
      <c r="E176" s="123"/>
      <c r="F176" s="7">
        <v>666483.69999999995</v>
      </c>
      <c r="G176" s="8">
        <f>F176/$F$211</f>
        <v>3.8970539486258025E-4</v>
      </c>
    </row>
    <row r="177" spans="1:7" ht="30" x14ac:dyDescent="0.25">
      <c r="A177" s="5" t="s">
        <v>351</v>
      </c>
      <c r="B177" s="27">
        <v>1027708015576</v>
      </c>
      <c r="C177" s="5" t="s">
        <v>375</v>
      </c>
      <c r="D177" s="122" t="s">
        <v>391</v>
      </c>
      <c r="E177" s="123"/>
      <c r="F177" s="7">
        <v>32879.21</v>
      </c>
      <c r="G177" s="8">
        <f>F177/$F$211</f>
        <v>1.9225084598197523E-5</v>
      </c>
    </row>
    <row r="178" spans="1:7" ht="45" x14ac:dyDescent="0.25">
      <c r="A178" s="5" t="s">
        <v>226</v>
      </c>
      <c r="B178" s="27">
        <v>1047796383030</v>
      </c>
      <c r="C178" s="5" t="s">
        <v>376</v>
      </c>
      <c r="D178" s="122" t="s">
        <v>392</v>
      </c>
      <c r="E178" s="123"/>
      <c r="F178" s="7">
        <v>4927.0600000000004</v>
      </c>
      <c r="G178" s="8">
        <f>F178/$F$211</f>
        <v>2.8809434691525462E-6</v>
      </c>
    </row>
    <row r="179" spans="1:7" x14ac:dyDescent="0.25">
      <c r="A179" s="5" t="s">
        <v>222</v>
      </c>
      <c r="B179" s="124"/>
      <c r="C179" s="125"/>
      <c r="D179" s="125"/>
      <c r="E179" s="126"/>
      <c r="F179" s="7">
        <f>SUM(F176:F178)</f>
        <v>704289.97</v>
      </c>
      <c r="G179" s="8">
        <f>F179/$F$211</f>
        <v>4.1181142292993033E-4</v>
      </c>
    </row>
    <row r="181" spans="1:7" x14ac:dyDescent="0.25">
      <c r="A181" s="3" t="s">
        <v>366</v>
      </c>
    </row>
    <row r="182" spans="1:7" ht="47.25" customHeight="1" x14ac:dyDescent="0.25">
      <c r="A182" s="5" t="s">
        <v>20</v>
      </c>
      <c r="B182" s="119" t="s">
        <v>1</v>
      </c>
      <c r="C182" s="119"/>
      <c r="D182" s="119" t="s">
        <v>22</v>
      </c>
      <c r="E182" s="119"/>
      <c r="F182" s="29" t="s">
        <v>21</v>
      </c>
      <c r="G182" s="5" t="s">
        <v>358</v>
      </c>
    </row>
    <row r="183" spans="1:7" hidden="1" x14ac:dyDescent="0.25">
      <c r="A183" s="91" t="s">
        <v>681</v>
      </c>
      <c r="B183" s="99" t="s">
        <v>174</v>
      </c>
      <c r="C183" s="100"/>
      <c r="D183" s="101" t="s">
        <v>537</v>
      </c>
      <c r="E183" s="102"/>
      <c r="F183" s="37">
        <v>0</v>
      </c>
      <c r="G183" s="8">
        <f t="shared" ref="G183" si="7">F183/$F$211</f>
        <v>0</v>
      </c>
    </row>
    <row r="184" spans="1:7" ht="24.75" hidden="1" customHeight="1" x14ac:dyDescent="0.25">
      <c r="A184" s="89" t="s">
        <v>659</v>
      </c>
      <c r="B184" s="99" t="s">
        <v>178</v>
      </c>
      <c r="C184" s="100"/>
      <c r="D184" s="101" t="s">
        <v>466</v>
      </c>
      <c r="E184" s="102"/>
      <c r="F184" s="37"/>
      <c r="G184" s="8">
        <f t="shared" ref="G184:G188" si="8">F184/$F$211</f>
        <v>0</v>
      </c>
    </row>
    <row r="185" spans="1:7" ht="24.75" hidden="1" customHeight="1" x14ac:dyDescent="0.25">
      <c r="A185" s="89" t="s">
        <v>658</v>
      </c>
      <c r="B185" s="99" t="s">
        <v>340</v>
      </c>
      <c r="C185" s="100"/>
      <c r="D185" s="101" t="s">
        <v>548</v>
      </c>
      <c r="E185" s="102"/>
      <c r="F185" s="37"/>
      <c r="G185" s="8">
        <f t="shared" si="8"/>
        <v>0</v>
      </c>
    </row>
    <row r="186" spans="1:7" ht="24.75" hidden="1" customHeight="1" x14ac:dyDescent="0.25">
      <c r="A186" s="89" t="s">
        <v>660</v>
      </c>
      <c r="B186" s="99" t="s">
        <v>130</v>
      </c>
      <c r="C186" s="100"/>
      <c r="D186" s="101" t="s">
        <v>76</v>
      </c>
      <c r="E186" s="102"/>
      <c r="F186" s="37"/>
      <c r="G186" s="8">
        <f t="shared" si="8"/>
        <v>0</v>
      </c>
    </row>
    <row r="187" spans="1:7" ht="24.75" hidden="1" customHeight="1" x14ac:dyDescent="0.25">
      <c r="A187" s="89" t="s">
        <v>661</v>
      </c>
      <c r="B187" s="99" t="s">
        <v>138</v>
      </c>
      <c r="C187" s="100"/>
      <c r="D187" s="101" t="s">
        <v>104</v>
      </c>
      <c r="E187" s="102"/>
      <c r="F187" s="37"/>
      <c r="G187" s="8">
        <f t="shared" si="8"/>
        <v>0</v>
      </c>
    </row>
    <row r="188" spans="1:7" ht="25.5" hidden="1" customHeight="1" x14ac:dyDescent="0.25">
      <c r="A188" s="89" t="s">
        <v>669</v>
      </c>
      <c r="B188" s="99" t="s">
        <v>670</v>
      </c>
      <c r="C188" s="100"/>
      <c r="D188" s="101" t="s">
        <v>320</v>
      </c>
      <c r="E188" s="102"/>
      <c r="F188" s="37"/>
      <c r="G188" s="8">
        <f t="shared" si="8"/>
        <v>0</v>
      </c>
    </row>
    <row r="189" spans="1:7" ht="15" customHeight="1" x14ac:dyDescent="0.25">
      <c r="A189" s="5" t="s">
        <v>222</v>
      </c>
      <c r="B189" s="106"/>
      <c r="C189" s="107"/>
      <c r="D189" s="101"/>
      <c r="E189" s="102"/>
      <c r="F189" s="7"/>
      <c r="G189" s="8"/>
    </row>
    <row r="191" spans="1:7" x14ac:dyDescent="0.25">
      <c r="A191" s="3" t="s">
        <v>367</v>
      </c>
    </row>
    <row r="192" spans="1:7" ht="42" customHeight="1" x14ac:dyDescent="0.25">
      <c r="A192" s="5" t="s">
        <v>23</v>
      </c>
      <c r="B192" s="101" t="s">
        <v>20</v>
      </c>
      <c r="C192" s="102"/>
      <c r="D192" s="5" t="s">
        <v>22</v>
      </c>
      <c r="E192" s="5" t="s">
        <v>24</v>
      </c>
      <c r="F192" s="5" t="s">
        <v>21</v>
      </c>
      <c r="G192" s="5" t="s">
        <v>358</v>
      </c>
    </row>
    <row r="193" spans="1:7" ht="42" customHeight="1" x14ac:dyDescent="0.25">
      <c r="A193" s="71" t="s">
        <v>227</v>
      </c>
      <c r="B193" s="106" t="s">
        <v>115</v>
      </c>
      <c r="C193" s="107"/>
      <c r="D193" s="96" t="s">
        <v>92</v>
      </c>
      <c r="E193" s="6">
        <v>10364</v>
      </c>
      <c r="F193" s="7">
        <v>6499506.7800000003</v>
      </c>
      <c r="G193" s="8">
        <f>F193/$F$211</f>
        <v>3.800382299089862E-3</v>
      </c>
    </row>
    <row r="194" spans="1:7" ht="42" customHeight="1" x14ac:dyDescent="0.25">
      <c r="A194" s="5" t="s">
        <v>227</v>
      </c>
      <c r="B194" s="106" t="s">
        <v>115</v>
      </c>
      <c r="C194" s="107"/>
      <c r="D194" s="96" t="s">
        <v>84</v>
      </c>
      <c r="E194" s="6">
        <v>6500</v>
      </c>
      <c r="F194" s="7">
        <v>5000040.55</v>
      </c>
      <c r="G194" s="8">
        <f>F194/$F$211</f>
        <v>2.9236165518626532E-3</v>
      </c>
    </row>
    <row r="195" spans="1:7" ht="42" customHeight="1" x14ac:dyDescent="0.25">
      <c r="A195" s="32" t="s">
        <v>227</v>
      </c>
      <c r="B195" s="106" t="s">
        <v>115</v>
      </c>
      <c r="C195" s="107"/>
      <c r="D195" s="6" t="s">
        <v>716</v>
      </c>
      <c r="E195" s="6">
        <v>27242</v>
      </c>
      <c r="F195" s="7">
        <v>25277156.699999999</v>
      </c>
      <c r="G195" s="8">
        <f>E195/$F$211</f>
        <v>1.5928903237763223E-5</v>
      </c>
    </row>
    <row r="196" spans="1:7" ht="42" hidden="1" customHeight="1" x14ac:dyDescent="0.25">
      <c r="A196" s="5" t="s">
        <v>227</v>
      </c>
      <c r="B196" s="106" t="s">
        <v>115</v>
      </c>
      <c r="C196" s="107"/>
      <c r="D196" s="71"/>
      <c r="E196" s="6"/>
      <c r="F196" s="7"/>
      <c r="G196" s="8">
        <f>F196/$F$211</f>
        <v>0</v>
      </c>
    </row>
    <row r="197" spans="1:7" x14ac:dyDescent="0.25">
      <c r="A197" s="5" t="s">
        <v>222</v>
      </c>
      <c r="B197" s="109"/>
      <c r="C197" s="109"/>
      <c r="D197" s="30"/>
      <c r="E197" s="1"/>
      <c r="F197" s="7">
        <f>SUM(F193:F196)</f>
        <v>36776704.030000001</v>
      </c>
      <c r="G197" s="8">
        <f>F197/$F$211</f>
        <v>2.150402172739618E-2</v>
      </c>
    </row>
    <row r="199" spans="1:7" x14ac:dyDescent="0.25">
      <c r="A199" s="3" t="s">
        <v>368</v>
      </c>
    </row>
    <row r="200" spans="1:7" ht="45" x14ac:dyDescent="0.25">
      <c r="A200" s="110" t="s">
        <v>25</v>
      </c>
      <c r="B200" s="111"/>
      <c r="C200" s="111"/>
      <c r="D200" s="111"/>
      <c r="E200" s="112"/>
      <c r="F200" s="5" t="s">
        <v>21</v>
      </c>
      <c r="G200" s="5" t="s">
        <v>358</v>
      </c>
    </row>
    <row r="201" spans="1:7" ht="15" hidden="1" customHeight="1" x14ac:dyDescent="0.25">
      <c r="A201" s="90" t="s">
        <v>701</v>
      </c>
      <c r="B201" s="53"/>
      <c r="C201" s="53"/>
      <c r="D201" s="53"/>
      <c r="E201" s="54"/>
      <c r="F201" s="7"/>
      <c r="G201" s="8">
        <f t="shared" ref="G201:G208" si="9">F201/$F$211</f>
        <v>0</v>
      </c>
    </row>
    <row r="202" spans="1:7" hidden="1" x14ac:dyDescent="0.25">
      <c r="A202" s="86" t="s">
        <v>702</v>
      </c>
      <c r="B202" s="53"/>
      <c r="C202" s="53"/>
      <c r="D202" s="53"/>
      <c r="E202" s="54"/>
      <c r="F202" s="7"/>
      <c r="G202" s="8">
        <f t="shared" si="9"/>
        <v>0</v>
      </c>
    </row>
    <row r="203" spans="1:7" hidden="1" x14ac:dyDescent="0.25">
      <c r="A203" s="78" t="s">
        <v>614</v>
      </c>
      <c r="B203" s="79"/>
      <c r="C203" s="79"/>
      <c r="D203" s="79"/>
      <c r="E203" s="80"/>
      <c r="F203" s="7"/>
      <c r="G203" s="8">
        <f t="shared" ref="G203:G204" si="10">F203/$F$211</f>
        <v>0</v>
      </c>
    </row>
    <row r="204" spans="1:7" hidden="1" x14ac:dyDescent="0.25">
      <c r="A204" s="113" t="s">
        <v>634</v>
      </c>
      <c r="B204" s="114"/>
      <c r="C204" s="114"/>
      <c r="D204" s="114"/>
      <c r="E204" s="115"/>
      <c r="F204" s="7"/>
      <c r="G204" s="8">
        <f t="shared" si="10"/>
        <v>0</v>
      </c>
    </row>
    <row r="205" spans="1:7" hidden="1" x14ac:dyDescent="0.25">
      <c r="A205" s="113" t="s">
        <v>590</v>
      </c>
      <c r="B205" s="114"/>
      <c r="C205" s="114"/>
      <c r="D205" s="114"/>
      <c r="E205" s="115"/>
      <c r="F205" s="7"/>
      <c r="G205" s="8">
        <f t="shared" si="9"/>
        <v>0</v>
      </c>
    </row>
    <row r="206" spans="1:7" hidden="1" x14ac:dyDescent="0.25">
      <c r="A206" s="78" t="s">
        <v>611</v>
      </c>
      <c r="B206" s="64"/>
      <c r="C206" s="64"/>
      <c r="D206" s="64"/>
      <c r="E206" s="65"/>
      <c r="F206" s="7"/>
      <c r="G206" s="8">
        <f t="shared" si="9"/>
        <v>0</v>
      </c>
    </row>
    <row r="207" spans="1:7" hidden="1" x14ac:dyDescent="0.25">
      <c r="A207" s="78" t="s">
        <v>612</v>
      </c>
      <c r="B207" s="64"/>
      <c r="C207" s="64"/>
      <c r="D207" s="64"/>
      <c r="E207" s="65"/>
      <c r="F207" s="7"/>
      <c r="G207" s="8">
        <f t="shared" si="9"/>
        <v>0</v>
      </c>
    </row>
    <row r="208" spans="1:7" hidden="1" x14ac:dyDescent="0.25">
      <c r="A208" s="86" t="s">
        <v>671</v>
      </c>
      <c r="B208" s="87"/>
      <c r="C208" s="87"/>
      <c r="D208" s="87"/>
      <c r="E208" s="88"/>
      <c r="F208" s="7"/>
      <c r="G208" s="8">
        <f t="shared" si="9"/>
        <v>0</v>
      </c>
    </row>
    <row r="209" spans="1:7" x14ac:dyDescent="0.25">
      <c r="A209" s="101" t="s">
        <v>222</v>
      </c>
      <c r="B209" s="108"/>
      <c r="C209" s="108"/>
      <c r="D209" s="108"/>
      <c r="E209" s="102"/>
      <c r="F209" s="7"/>
      <c r="G209" s="8"/>
    </row>
    <row r="211" spans="1:7" x14ac:dyDescent="0.25">
      <c r="A211" s="103" t="s">
        <v>26</v>
      </c>
      <c r="B211" s="104"/>
      <c r="C211" s="104"/>
      <c r="D211" s="104"/>
      <c r="E211" s="105"/>
      <c r="F211" s="7">
        <f>F121+F140+F153+F158+F172+F179+F197+F189+F209</f>
        <v>1710224463.8799999</v>
      </c>
      <c r="G211" s="8">
        <f>F211/$F$211</f>
        <v>1</v>
      </c>
    </row>
  </sheetData>
  <mergeCells count="44">
    <mergeCell ref="B183:C183"/>
    <mergeCell ref="D183:E183"/>
    <mergeCell ref="D186:E186"/>
    <mergeCell ref="D187:E187"/>
    <mergeCell ref="B185:C185"/>
    <mergeCell ref="D185:E185"/>
    <mergeCell ref="D189:E189"/>
    <mergeCell ref="A211:E211"/>
    <mergeCell ref="B192:C192"/>
    <mergeCell ref="B197:C197"/>
    <mergeCell ref="A200:E200"/>
    <mergeCell ref="A209:E209"/>
    <mergeCell ref="B194:C194"/>
    <mergeCell ref="A205:E205"/>
    <mergeCell ref="B196:C196"/>
    <mergeCell ref="B193:C193"/>
    <mergeCell ref="B195:C195"/>
    <mergeCell ref="A204:E204"/>
    <mergeCell ref="A1:G1"/>
    <mergeCell ref="D161:E161"/>
    <mergeCell ref="D165:E165"/>
    <mergeCell ref="D166:E166"/>
    <mergeCell ref="D162:E162"/>
    <mergeCell ref="D167:E167"/>
    <mergeCell ref="D168:E168"/>
    <mergeCell ref="D169:E169"/>
    <mergeCell ref="D170:E170"/>
    <mergeCell ref="D171:E171"/>
    <mergeCell ref="B182:C182"/>
    <mergeCell ref="D182:E182"/>
    <mergeCell ref="B189:C189"/>
    <mergeCell ref="B172:C172"/>
    <mergeCell ref="D172:E172"/>
    <mergeCell ref="B179:E179"/>
    <mergeCell ref="D175:E175"/>
    <mergeCell ref="D176:E176"/>
    <mergeCell ref="D177:E177"/>
    <mergeCell ref="D178:E178"/>
    <mergeCell ref="B188:C188"/>
    <mergeCell ref="D188:E188"/>
    <mergeCell ref="B184:C184"/>
    <mergeCell ref="B186:C186"/>
    <mergeCell ref="B187:C187"/>
    <mergeCell ref="D184:E1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2024-02-26T12:40:11Z</dcterms:modified>
</cp:coreProperties>
</file>