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  <sheet name="Лист1" sheetId="5" r:id="rId3"/>
  </sheets>
  <definedNames>
    <definedName name="_xlnm._FilterDatabase" localSheetId="2" hidden="1">Лист1!$A$2</definedName>
    <definedName name="_xlnm._FilterDatabase" localSheetId="0" hidden="1">'Пенсионные накопления'!$A$4:$G$4</definedName>
    <definedName name="_xlnm._FilterDatabase" localSheetId="1" hidden="1">'Пенсионные резервы'!$A$4:$I$4</definedName>
  </definedNames>
  <calcPr calcId="145621"/>
</workbook>
</file>

<file path=xl/calcChain.xml><?xml version="1.0" encoding="utf-8"?>
<calcChain xmlns="http://schemas.openxmlformats.org/spreadsheetml/2006/main">
  <c r="F196" i="1" l="1"/>
  <c r="F210" i="1"/>
  <c r="F218" i="4" l="1"/>
  <c r="F203" i="4"/>
  <c r="F135" i="4"/>
  <c r="F165" i="4"/>
  <c r="F220" i="4" l="1"/>
  <c r="F259" i="1"/>
  <c r="F248" i="1"/>
  <c r="F153" i="4" l="1"/>
  <c r="F179" i="4" l="1"/>
  <c r="F171" i="4"/>
  <c r="F209" i="4" l="1"/>
  <c r="F196" i="4"/>
  <c r="F189" i="4"/>
  <c r="G203" i="4" l="1"/>
  <c r="G217" i="4"/>
  <c r="G216" i="4"/>
  <c r="G201" i="4"/>
  <c r="G200" i="4"/>
  <c r="G218" i="4"/>
  <c r="G202" i="4"/>
  <c r="G141" i="4"/>
  <c r="G147" i="4" l="1"/>
  <c r="G140" i="4"/>
  <c r="G149" i="4"/>
  <c r="G49" i="4"/>
  <c r="G110" i="4"/>
  <c r="G73" i="4"/>
  <c r="G6" i="4"/>
  <c r="G86" i="4"/>
  <c r="G50" i="4"/>
  <c r="G128" i="4"/>
  <c r="G78" i="4"/>
  <c r="G77" i="4"/>
  <c r="G163" i="4"/>
  <c r="G17" i="4"/>
  <c r="G27" i="4"/>
  <c r="G7" i="4"/>
  <c r="G220" i="4"/>
  <c r="G160" i="4"/>
  <c r="G24" i="4"/>
  <c r="G124" i="4"/>
  <c r="G46" i="4"/>
  <c r="G10" i="4"/>
  <c r="G171" i="4"/>
  <c r="G135" i="4"/>
  <c r="G178" i="4"/>
  <c r="G80" i="4"/>
  <c r="G98" i="4"/>
  <c r="G81" i="4"/>
  <c r="G45" i="4"/>
  <c r="G43" i="4"/>
  <c r="G40" i="4"/>
  <c r="G55" i="4"/>
  <c r="G101" i="4"/>
  <c r="G108" i="4"/>
  <c r="G103" i="4"/>
  <c r="G215" i="4"/>
  <c r="G125" i="4"/>
  <c r="G37" i="4"/>
  <c r="G74" i="4"/>
  <c r="G105" i="4"/>
  <c r="G92" i="4"/>
  <c r="G109" i="4"/>
  <c r="G123" i="4"/>
  <c r="G15" i="4"/>
  <c r="G95" i="4"/>
  <c r="G126" i="4"/>
  <c r="G165" i="4"/>
  <c r="G143" i="4"/>
  <c r="G153" i="4"/>
  <c r="G152" i="4"/>
  <c r="G145" i="4"/>
  <c r="G150" i="4"/>
  <c r="G213" i="4"/>
  <c r="G185" i="4"/>
  <c r="G184" i="4"/>
  <c r="G175" i="4"/>
  <c r="G170" i="4"/>
  <c r="G159" i="4"/>
  <c r="G164" i="4"/>
  <c r="G72" i="4"/>
  <c r="G12" i="4"/>
  <c r="G36" i="4"/>
  <c r="G56" i="4"/>
  <c r="G20" i="4"/>
  <c r="G102" i="4"/>
  <c r="G93" i="4"/>
  <c r="G89" i="4"/>
  <c r="G13" i="4"/>
  <c r="G11" i="4"/>
  <c r="G42" i="4"/>
  <c r="G91" i="4"/>
  <c r="G97" i="4"/>
  <c r="G32" i="4"/>
  <c r="G107" i="4"/>
  <c r="G193" i="4"/>
  <c r="G115" i="4"/>
  <c r="G104" i="4"/>
  <c r="G22" i="4"/>
  <c r="G26" i="4"/>
  <c r="G90" i="4"/>
  <c r="G38" i="4"/>
  <c r="G99" i="4"/>
  <c r="G48" i="4"/>
  <c r="G131" i="4"/>
  <c r="G25" i="4"/>
  <c r="G207" i="4"/>
  <c r="G44" i="4"/>
  <c r="G23" i="4"/>
  <c r="G64" i="4"/>
  <c r="G54" i="4"/>
  <c r="G9" i="4"/>
  <c r="G111" i="4"/>
  <c r="G122" i="4"/>
  <c r="G148" i="4"/>
  <c r="G151" i="4"/>
  <c r="G142" i="4"/>
  <c r="G183" i="4"/>
  <c r="G188" i="4"/>
  <c r="G176" i="4"/>
  <c r="G169" i="4"/>
  <c r="G158" i="4"/>
  <c r="G162" i="4"/>
  <c r="G34" i="4"/>
  <c r="G119" i="4"/>
  <c r="G94" i="4"/>
  <c r="G75" i="4"/>
  <c r="G65" i="4"/>
  <c r="G85" i="4"/>
  <c r="G70" i="4"/>
  <c r="G100" i="4"/>
  <c r="G209" i="4"/>
  <c r="G41" i="4"/>
  <c r="G208" i="4"/>
  <c r="G84" i="4"/>
  <c r="G130" i="4"/>
  <c r="G39" i="4"/>
  <c r="G129" i="4"/>
  <c r="G133" i="4"/>
  <c r="G114" i="4"/>
  <c r="G83" i="4"/>
  <c r="G60" i="4"/>
  <c r="G58" i="4"/>
  <c r="G62" i="4"/>
  <c r="G18" i="4"/>
  <c r="G28" i="4"/>
  <c r="G33" i="4"/>
  <c r="G194" i="4"/>
  <c r="G189" i="4"/>
  <c r="G120" i="4"/>
  <c r="G106" i="4"/>
  <c r="G127" i="4"/>
  <c r="G16" i="4"/>
  <c r="G121" i="4"/>
  <c r="G68" i="4"/>
  <c r="G19" i="4"/>
  <c r="G196" i="4"/>
  <c r="G57" i="4"/>
  <c r="G66" i="4"/>
  <c r="G116" i="4"/>
  <c r="G71" i="4"/>
  <c r="G30" i="4"/>
  <c r="G118" i="4"/>
  <c r="G87" i="4"/>
  <c r="G53" i="4"/>
  <c r="G31" i="4"/>
  <c r="G63" i="4"/>
  <c r="G61" i="4"/>
  <c r="G29" i="4"/>
  <c r="G112" i="4"/>
  <c r="G88" i="4"/>
  <c r="G69" i="4"/>
  <c r="G157" i="4"/>
  <c r="G179" i="4"/>
  <c r="G187" i="4"/>
  <c r="G214" i="4"/>
  <c r="G146" i="4"/>
  <c r="G76" i="4"/>
  <c r="G14" i="4"/>
  <c r="G21" i="4"/>
  <c r="G195" i="4"/>
  <c r="G113" i="4"/>
  <c r="G5" i="4"/>
  <c r="G117" i="4"/>
  <c r="G47" i="4"/>
  <c r="G35" i="4"/>
  <c r="G59" i="4"/>
  <c r="G132" i="4"/>
  <c r="G96" i="4"/>
  <c r="G79" i="4"/>
  <c r="G67" i="4"/>
  <c r="G82" i="4"/>
  <c r="G8" i="4"/>
  <c r="G52" i="4"/>
  <c r="G51" i="4"/>
  <c r="G134" i="4"/>
  <c r="G161" i="4"/>
  <c r="G177" i="4"/>
  <c r="G186" i="4"/>
  <c r="G139" i="4"/>
  <c r="G144" i="4"/>
  <c r="F254" i="1"/>
  <c r="F242" i="1"/>
  <c r="F232" i="1"/>
  <c r="F261" i="1" l="1"/>
  <c r="G195" i="1" s="1"/>
  <c r="G147" i="1" l="1"/>
  <c r="G57" i="1"/>
  <c r="G109" i="1"/>
  <c r="G148" i="1"/>
  <c r="G151" i="1"/>
  <c r="G114" i="1"/>
  <c r="G177" i="1"/>
  <c r="G63" i="1"/>
  <c r="G162" i="1"/>
  <c r="G61" i="1"/>
  <c r="G58" i="1"/>
  <c r="G116" i="1"/>
  <c r="G185" i="1"/>
  <c r="G92" i="1"/>
  <c r="G51" i="1"/>
  <c r="G38" i="1"/>
  <c r="G50" i="1"/>
  <c r="G143" i="1"/>
  <c r="G113" i="1"/>
  <c r="G40" i="1"/>
  <c r="G180" i="1"/>
  <c r="G261" i="1"/>
  <c r="G60" i="1"/>
  <c r="G20" i="1"/>
  <c r="G164" i="1"/>
  <c r="G174" i="1"/>
  <c r="G127" i="1"/>
  <c r="G253" i="1"/>
  <c r="G119" i="1"/>
  <c r="G196" i="1"/>
  <c r="G190" i="1"/>
  <c r="G156" i="1"/>
  <c r="G6" i="1"/>
  <c r="G181" i="1"/>
  <c r="G73" i="1"/>
  <c r="G133" i="1"/>
  <c r="G124" i="1"/>
  <c r="G200" i="1"/>
  <c r="G47" i="1"/>
  <c r="G192" i="1"/>
  <c r="G64" i="1"/>
  <c r="G56" i="1"/>
  <c r="G24" i="1"/>
  <c r="G80" i="1"/>
  <c r="G171" i="1"/>
  <c r="G16" i="1"/>
  <c r="G100" i="1"/>
  <c r="G140" i="1"/>
  <c r="G65" i="1"/>
  <c r="G17" i="1"/>
  <c r="G111" i="1"/>
  <c r="G207" i="1"/>
  <c r="G99" i="1"/>
  <c r="G68" i="1"/>
  <c r="G54" i="1"/>
  <c r="G184" i="1"/>
  <c r="G153" i="1"/>
  <c r="G35" i="1"/>
  <c r="G139" i="1"/>
  <c r="G209" i="1"/>
  <c r="G59" i="1"/>
  <c r="G152" i="1"/>
  <c r="G74" i="1"/>
  <c r="G94" i="1"/>
  <c r="G242" i="1"/>
  <c r="G5" i="1"/>
  <c r="G91" i="1"/>
  <c r="G201" i="1"/>
  <c r="G163" i="1"/>
  <c r="G226" i="1"/>
  <c r="G10" i="1"/>
  <c r="G32" i="1"/>
  <c r="G131" i="1"/>
  <c r="G33" i="1"/>
  <c r="G96" i="1"/>
  <c r="G208" i="1"/>
  <c r="G202" i="1"/>
  <c r="G79" i="1"/>
  <c r="G138" i="1"/>
  <c r="G178" i="1"/>
  <c r="G187" i="1"/>
  <c r="G167" i="1"/>
  <c r="G81" i="1"/>
  <c r="G7" i="1"/>
  <c r="G182" i="1"/>
  <c r="G135" i="1"/>
  <c r="G141" i="1"/>
  <c r="G62" i="1"/>
  <c r="G87" i="1"/>
  <c r="G12" i="1"/>
  <c r="G71" i="1"/>
  <c r="G85" i="1"/>
  <c r="G130" i="1"/>
  <c r="G18" i="1"/>
  <c r="G25" i="1"/>
  <c r="G84" i="1"/>
  <c r="G55" i="1"/>
  <c r="G137" i="1"/>
  <c r="G193" i="1"/>
  <c r="G103" i="1"/>
  <c r="G134" i="1"/>
  <c r="G46" i="1"/>
  <c r="G77" i="1"/>
  <c r="G107" i="1"/>
  <c r="G125" i="1"/>
  <c r="G93" i="1"/>
  <c r="G95" i="1"/>
  <c r="G159" i="1"/>
  <c r="G123" i="1"/>
  <c r="G254" i="1"/>
  <c r="G78" i="1"/>
  <c r="G150" i="1"/>
  <c r="G27" i="1"/>
  <c r="G43" i="1"/>
  <c r="G188" i="1"/>
  <c r="G176" i="1"/>
  <c r="G9" i="1"/>
  <c r="G142" i="1"/>
  <c r="G160" i="1"/>
  <c r="G97" i="1"/>
  <c r="G70" i="1"/>
  <c r="G37" i="1"/>
  <c r="G14" i="1"/>
  <c r="G34" i="1"/>
  <c r="G186" i="1"/>
  <c r="G101" i="1"/>
  <c r="G102" i="1"/>
  <c r="G69" i="1"/>
  <c r="G106" i="1"/>
  <c r="G238" i="1"/>
  <c r="G173" i="1"/>
  <c r="G149" i="1"/>
  <c r="G75" i="1"/>
  <c r="G39" i="1"/>
  <c r="G22" i="1"/>
  <c r="G128" i="1"/>
  <c r="G30" i="1"/>
  <c r="G136" i="1"/>
  <c r="G89" i="1"/>
  <c r="G83" i="1"/>
  <c r="G194" i="1"/>
  <c r="G206" i="1"/>
  <c r="G120" i="1"/>
  <c r="G11" i="1"/>
  <c r="G110" i="1"/>
  <c r="G231" i="1"/>
  <c r="G53" i="1"/>
  <c r="G232" i="1"/>
  <c r="G105" i="1"/>
  <c r="G175" i="1"/>
  <c r="G189" i="1"/>
  <c r="G145" i="1"/>
  <c r="G240" i="1"/>
  <c r="G48" i="1"/>
  <c r="G252" i="1"/>
  <c r="G13" i="1"/>
  <c r="G117" i="1"/>
  <c r="G204" i="1"/>
  <c r="G76" i="1"/>
  <c r="G169" i="1"/>
  <c r="G126" i="1"/>
  <c r="G21" i="1"/>
  <c r="G44" i="1"/>
  <c r="G26" i="1"/>
  <c r="G191" i="1"/>
  <c r="G19" i="1"/>
  <c r="G129" i="1"/>
  <c r="G31" i="1"/>
  <c r="G205" i="1"/>
  <c r="G23" i="1"/>
  <c r="G52" i="1"/>
  <c r="G239" i="1"/>
  <c r="G154" i="1"/>
  <c r="G29" i="1"/>
  <c r="G86" i="1"/>
  <c r="G165" i="1"/>
  <c r="G42" i="1"/>
  <c r="G144" i="1"/>
  <c r="G115" i="1"/>
  <c r="G230" i="1"/>
  <c r="G118" i="1"/>
  <c r="G166" i="1"/>
  <c r="G15" i="1"/>
  <c r="G183" i="1"/>
  <c r="G155" i="1"/>
  <c r="G203" i="1"/>
  <c r="G98" i="1"/>
  <c r="G66" i="1"/>
  <c r="G112" i="1"/>
  <c r="G41" i="1"/>
  <c r="G146" i="1"/>
  <c r="G237" i="1"/>
  <c r="G161" i="1"/>
  <c r="G157" i="1"/>
  <c r="G236" i="1"/>
  <c r="G210" i="1"/>
  <c r="G67" i="1"/>
  <c r="G36" i="1"/>
  <c r="G170" i="1"/>
  <c r="G108" i="1"/>
  <c r="G49" i="1"/>
  <c r="G168" i="1"/>
  <c r="G45" i="1"/>
  <c r="G8" i="1"/>
  <c r="G241" i="1"/>
  <c r="G28" i="1"/>
  <c r="G90" i="1"/>
  <c r="G88" i="1"/>
  <c r="G122" i="1"/>
  <c r="G179" i="1"/>
  <c r="G248" i="1"/>
  <c r="G104" i="1"/>
  <c r="G227" i="1"/>
  <c r="G132" i="1"/>
  <c r="G158" i="1"/>
  <c r="G172" i="1"/>
  <c r="G229" i="1"/>
  <c r="G121" i="1"/>
  <c r="G228" i="1"/>
  <c r="G72" i="1"/>
  <c r="G82" i="1"/>
  <c r="G259" i="1"/>
  <c r="G258" i="1"/>
  <c r="G247" i="1"/>
  <c r="G246" i="1"/>
</calcChain>
</file>

<file path=xl/sharedStrings.xml><?xml version="1.0" encoding="utf-8"?>
<sst xmlns="http://schemas.openxmlformats.org/spreadsheetml/2006/main" count="1681" uniqueCount="794">
  <si>
    <t>Наименование ценной бумаги</t>
  </si>
  <si>
    <t>ОГРН</t>
  </si>
  <si>
    <t>Доля от общей стоимости портфеля по ОПС, %</t>
  </si>
  <si>
    <t>2. Депозиты в кредитных организациях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</si>
  <si>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</si>
  <si>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</si>
  <si>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</si>
  <si>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</si>
  <si>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</si>
  <si>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 xml:space="preserve"> 3. Инвестиционные паи паевых инвестиционных фондов, выданные в соответствии с законодательством Российской Федерации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</si>
  <si>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</si>
  <si>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</si>
  <si>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</si>
  <si>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</si>
  <si>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</si>
  <si>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4. Объекты недвижимого имущества</t>
  </si>
  <si>
    <t>Кадастровый номер</t>
  </si>
  <si>
    <t>Адрес</t>
  </si>
  <si>
    <t>Вид объекта недвижимого имущества</t>
  </si>
  <si>
    <t>Площадь (кв.м.)</t>
  </si>
  <si>
    <t>5. Денежные средства на счетах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</si>
  <si>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</si>
  <si>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</si>
  <si>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6. Денежные средства на специальных брокерских счетах</t>
  </si>
  <si>
    <t>Наименование брокера</t>
  </si>
  <si>
    <t>7. Дебиторская задолженность по процентному (купонному) доходу по облигациям</t>
  </si>
  <si>
    <t>Наименование эмитента</t>
  </si>
  <si>
    <t>Сумма дебиторской задолженности (руб.)</t>
  </si>
  <si>
    <t>ISIN</t>
  </si>
  <si>
    <t>8. Дебиторская задолженность по сделкам РЕПО</t>
  </si>
  <si>
    <t>Наименование контрагента</t>
  </si>
  <si>
    <t>Количество  (шт.)</t>
  </si>
  <si>
    <t>9. Прочая дебиторская задолженность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</si>
  <si>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</si>
  <si>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</si>
  <si>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</si>
  <si>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26205RMFS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</si>
  <si>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</si>
  <si>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</si>
  <si>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</si>
  <si>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</si>
  <si>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</si>
  <si>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</si>
  <si>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</si>
  <si>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</si>
  <si>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</si>
  <si>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</si>
  <si>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</si>
  <si>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</si>
  <si>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</si>
  <si>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</si>
  <si>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</si>
  <si>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</si>
  <si>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</si>
  <si>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</si>
  <si>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</si>
  <si>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</si>
  <si>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</si>
  <si>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</si>
  <si>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</si>
  <si>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</si>
  <si>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</si>
  <si>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RU000A101QP6</t>
  </si>
  <si>
    <t>RU000A100N12</t>
  </si>
  <si>
    <t>RU000A101XN7</t>
  </si>
  <si>
    <t>RU000A0JTM28</t>
  </si>
  <si>
    <t>RU000A100691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</si>
  <si>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</si>
  <si>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</si>
  <si>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</si>
  <si>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</si>
  <si>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</si>
  <si>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</si>
  <si>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</si>
  <si>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</si>
  <si>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</si>
  <si>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</si>
  <si>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</si>
  <si>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</si>
  <si>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</si>
  <si>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</si>
  <si>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</si>
  <si>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</si>
  <si>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</si>
  <si>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</si>
  <si>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</si>
  <si>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</si>
  <si>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</si>
  <si>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</si>
  <si>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</si>
  <si>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</si>
  <si>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</si>
  <si>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</si>
  <si>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</si>
  <si>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</si>
  <si>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</si>
  <si>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</si>
  <si>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</si>
  <si>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</si>
  <si>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</si>
  <si>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</si>
  <si>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</si>
  <si>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</si>
  <si>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</si>
  <si>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</si>
  <si>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</si>
  <si>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RU000A0JXMH7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</si>
  <si>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</si>
  <si>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</si>
  <si>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</si>
  <si>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</si>
  <si>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</si>
  <si>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</si>
  <si>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</si>
  <si>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</si>
  <si>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</si>
  <si>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</si>
  <si>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</si>
  <si>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</si>
  <si>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</si>
  <si>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</si>
  <si>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</si>
  <si>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</si>
  <si>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</si>
  <si>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</si>
  <si>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</si>
  <si>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</si>
  <si>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</si>
  <si>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</si>
  <si>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</si>
  <si>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</si>
  <si>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</si>
  <si>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</si>
  <si>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</si>
  <si>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</si>
  <si>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</si>
  <si>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</si>
  <si>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</si>
  <si>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</si>
  <si>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</si>
  <si>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RU000A100GM6</t>
  </si>
  <si>
    <t>RU000A1011R1</t>
  </si>
  <si>
    <t>RU000A0JUW31</t>
  </si>
  <si>
    <t>RU000A0ZYCK6</t>
  </si>
  <si>
    <t>RU000A0JREQ7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</si>
  <si>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</si>
  <si>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</si>
  <si>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</si>
  <si>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</si>
  <si>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</si>
  <si>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</si>
  <si>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</si>
  <si>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</si>
  <si>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</si>
  <si>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</si>
  <si>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</si>
  <si>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</si>
  <si>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</si>
  <si>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</si>
  <si>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</si>
  <si>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</si>
  <si>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</si>
  <si>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</si>
  <si>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</si>
  <si>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</si>
  <si>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</si>
  <si>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</si>
  <si>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</si>
  <si>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RU000A0JWBK6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</si>
  <si>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</si>
  <si>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</si>
  <si>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</si>
  <si>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</si>
  <si>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</si>
  <si>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</si>
  <si>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</si>
  <si>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</si>
  <si>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</si>
  <si>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</si>
  <si>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RU000A0JWEB9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</si>
  <si>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</si>
  <si>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</si>
  <si>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</si>
  <si>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</si>
  <si>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</si>
  <si>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</si>
  <si>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</si>
  <si>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</si>
  <si>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</si>
  <si>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RU000A100B40</t>
  </si>
  <si>
    <t>RU000A100MV5</t>
  </si>
  <si>
    <t>RU000A0JRCX7</t>
  </si>
  <si>
    <t>RU0007252813</t>
  </si>
  <si>
    <t>RU0007661625</t>
  </si>
  <si>
    <t>RU0007288411</t>
  </si>
  <si>
    <t>RU0009024277</t>
  </si>
  <si>
    <t>RU000A0JKQU8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</si>
  <si>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</si>
  <si>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</si>
  <si>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</si>
  <si>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</si>
  <si>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</si>
  <si>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</si>
  <si>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</si>
  <si>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</si>
  <si>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</si>
  <si>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</si>
  <si>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</si>
  <si>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</si>
  <si>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</si>
  <si>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</si>
  <si>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</si>
  <si>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</si>
  <si>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</si>
  <si>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</si>
  <si>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</si>
  <si>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</si>
  <si>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</si>
  <si>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</si>
  <si>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</si>
  <si>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</si>
  <si>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</si>
  <si>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</si>
  <si>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</si>
  <si>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</si>
  <si>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</si>
  <si>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</si>
  <si>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</si>
  <si>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</si>
  <si>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</si>
  <si>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</si>
  <si>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</si>
  <si>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</si>
  <si>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</si>
  <si>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</si>
  <si>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</si>
  <si>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</si>
  <si>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</si>
  <si>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</si>
  <si>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</si>
  <si>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</si>
  <si>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</si>
  <si>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</si>
  <si>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</si>
  <si>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</si>
  <si>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</si>
  <si>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</si>
  <si>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</si>
  <si>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</si>
  <si>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</si>
  <si>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</si>
  <si>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</si>
  <si>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</si>
  <si>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</si>
  <si>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</si>
  <si>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</si>
  <si>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</si>
  <si>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</si>
  <si>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</si>
  <si>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</si>
  <si>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</si>
  <si>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</si>
  <si>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</si>
  <si>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</si>
  <si>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</si>
  <si>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</si>
  <si>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</si>
  <si>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</si>
  <si>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</si>
  <si>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</si>
  <si>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</si>
  <si>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</si>
  <si>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</si>
  <si>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</si>
  <si>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</si>
  <si>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</si>
  <si>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</si>
  <si>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</si>
  <si>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</si>
  <si>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</si>
  <si>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</si>
  <si>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</si>
  <si>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</si>
  <si>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</si>
  <si>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</si>
  <si>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</si>
  <si>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</si>
  <si>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</si>
  <si>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</si>
  <si>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</si>
  <si>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</si>
  <si>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</si>
  <si>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</si>
  <si>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</si>
  <si>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</si>
  <si>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</si>
  <si>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</si>
  <si>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</si>
  <si>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</si>
  <si>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</si>
  <si>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</si>
  <si>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</si>
  <si>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</si>
  <si>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</si>
  <si>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</si>
  <si>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</si>
  <si>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</si>
  <si>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</si>
  <si>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"СИБУР Холдинг"</t>
  </si>
  <si>
    <t>1057747421247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</si>
  <si>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</si>
  <si>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</si>
  <si>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</si>
  <si>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</si>
  <si>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</si>
  <si>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</si>
  <si>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</si>
  <si>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</si>
  <si>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</si>
  <si>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</si>
  <si>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</si>
  <si>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</si>
  <si>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</si>
  <si>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</si>
  <si>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</si>
  <si>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</si>
  <si>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</si>
  <si>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</si>
  <si>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</si>
  <si>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</si>
  <si>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</si>
  <si>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</si>
  <si>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</si>
  <si>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</si>
  <si>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</si>
  <si>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</si>
  <si>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</si>
  <si>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</si>
  <si>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</si>
  <si>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</si>
  <si>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</si>
  <si>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</si>
  <si>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</si>
  <si>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</si>
  <si>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</si>
  <si>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</si>
  <si>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</si>
  <si>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</si>
  <si>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</si>
  <si>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</si>
  <si>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</si>
  <si>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</si>
  <si>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</si>
  <si>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</si>
  <si>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</si>
  <si>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</si>
  <si>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</si>
  <si>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"АЛЬФА-БАНК" 4B020401326B002P</t>
  </si>
  <si>
    <t>облигации АО "АЛЬФА-БАНК" 4B021501326B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</si>
  <si>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</si>
  <si>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</si>
  <si>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</si>
  <si>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</si>
  <si>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</si>
  <si>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4B02-02-00005-T-001P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</si>
  <si>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</si>
  <si>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</si>
  <si>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</si>
  <si>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</si>
  <si>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</si>
  <si>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</si>
  <si>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</si>
  <si>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</si>
  <si>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</si>
  <si>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</si>
  <si>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</si>
  <si>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</si>
  <si>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</si>
  <si>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</si>
  <si>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</si>
  <si>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</si>
  <si>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</si>
  <si>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</si>
  <si>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</si>
  <si>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</si>
  <si>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</si>
  <si>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</si>
  <si>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</si>
  <si>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"ХК "МЕТАЛЛОИНВЕСТ" 4B02-02-25642-H</t>
  </si>
  <si>
    <t>облигации АО "ХК "МЕТАЛЛОИНВЕСТ" 4B02-08-25642-H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</si>
  <si>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</si>
  <si>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</si>
  <si>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</si>
  <si>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</si>
  <si>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Банк "ВБРР" (АО) 4B020303287B001P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</si>
  <si>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</si>
  <si>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</si>
  <si>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</si>
  <si>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</si>
  <si>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</si>
  <si>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</si>
  <si>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</si>
  <si>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</si>
  <si>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</si>
  <si>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</si>
  <si>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</si>
  <si>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</si>
  <si>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</si>
  <si>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</si>
  <si>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</si>
  <si>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</si>
  <si>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</si>
  <si>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</si>
  <si>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</si>
  <si>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</si>
  <si>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</si>
  <si>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</si>
  <si>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</si>
  <si>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</si>
  <si>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</si>
  <si>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</si>
  <si>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</si>
  <si>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</si>
  <si>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</si>
  <si>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</si>
  <si>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</si>
  <si>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</si>
  <si>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</si>
  <si>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</si>
  <si>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</si>
  <si>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</si>
  <si>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</si>
  <si>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</si>
  <si>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</si>
  <si>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</si>
  <si>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</si>
  <si>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</si>
  <si>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</si>
  <si>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</si>
  <si>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</si>
  <si>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</si>
  <si>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</si>
  <si>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</si>
  <si>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</si>
  <si>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</si>
  <si>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</si>
  <si>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</si>
  <si>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</si>
  <si>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4B02-02-04715-A-001P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</si>
  <si>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</si>
  <si>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</si>
  <si>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</si>
  <si>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4B02-02-60525-P-003P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</si>
  <si>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</si>
  <si>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</si>
  <si>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</si>
  <si>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</si>
  <si>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</si>
  <si>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</si>
  <si>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</si>
  <si>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</si>
  <si>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</si>
  <si>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</si>
  <si>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</si>
  <si>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</si>
  <si>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</si>
  <si>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</si>
  <si>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</si>
  <si>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</si>
  <si>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</si>
  <si>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</si>
  <si>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</si>
  <si>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</si>
  <si>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</si>
  <si>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</si>
  <si>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</si>
  <si>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</si>
  <si>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</si>
  <si>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</si>
  <si>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"СИБУР Холдинг" 4-10-65134-D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</si>
  <si>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</si>
  <si>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</si>
  <si>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</si>
  <si>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</si>
  <si>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</si>
  <si>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</si>
  <si>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</si>
  <si>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4B02-05-00206-A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</si>
  <si>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</si>
  <si>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</si>
  <si>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</si>
  <si>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</si>
  <si>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</si>
  <si>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</si>
  <si>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</si>
  <si>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</si>
  <si>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</si>
  <si>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</si>
  <si>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</si>
  <si>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</si>
  <si>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</si>
  <si>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</si>
  <si>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</si>
  <si>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</si>
  <si>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</si>
  <si>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</si>
  <si>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</si>
  <si>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</si>
  <si>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</si>
  <si>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</si>
  <si>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</si>
  <si>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</si>
  <si>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</si>
  <si>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</si>
  <si>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</si>
  <si>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</si>
  <si>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</si>
  <si>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</si>
  <si>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</si>
  <si>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</si>
  <si>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</si>
  <si>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</si>
  <si>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</si>
  <si>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</si>
  <si>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</si>
  <si>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</si>
  <si>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</si>
  <si>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</si>
  <si>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</si>
  <si>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</si>
  <si>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</si>
  <si>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</si>
  <si>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"Россельхозбанк" 4B020503349B001P</t>
  </si>
  <si>
    <t>облигации АО "Теле2-Санкт-Петербург" 4-01-00740-D</t>
  </si>
  <si>
    <t>облигации Банк "ВБРР" (АО) 4B020203287B001P</t>
  </si>
  <si>
    <t>облигации Банк ГПБ (АО) 4B021900354B</t>
  </si>
  <si>
    <t>облигации ИНГ БАНК (ЕВРАЗИЯ) АО 4B020102495B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</si>
  <si>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</si>
  <si>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</si>
  <si>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</si>
  <si>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</si>
  <si>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</si>
  <si>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</si>
  <si>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</si>
  <si>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</si>
  <si>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</si>
  <si>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</si>
  <si>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4B02-04-00822-J-001P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</si>
  <si>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</si>
  <si>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</si>
  <si>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</si>
  <si>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</si>
  <si>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</si>
  <si>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</si>
  <si>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</si>
  <si>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</si>
  <si>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4B021901481B</t>
  </si>
  <si>
    <t>облигации ПАО Сбербанк 4B024401481B001P</t>
  </si>
  <si>
    <t>акции обыкновенные ПАО "Магнит" 1-01-60525-P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</si>
  <si>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</si>
  <si>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</si>
  <si>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</si>
  <si>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</si>
  <si>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</si>
  <si>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</si>
  <si>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</si>
  <si>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</si>
  <si>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</si>
  <si>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</si>
  <si>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</si>
  <si>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RU000A0ZYXJ4</t>
  </si>
  <si>
    <t>RU000A0JRKC4</t>
  </si>
  <si>
    <t>RU000A0ZYQX9</t>
  </si>
  <si>
    <t>RU000A0ZYRY5</t>
  </si>
  <si>
    <t>RU000A0JWC74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</si>
  <si>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</si>
  <si>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</si>
  <si>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</si>
  <si>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</si>
  <si>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</si>
  <si>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</si>
  <si>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</si>
  <si>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</si>
  <si>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</si>
  <si>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</si>
  <si>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RU000A0ZYTM6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</si>
  <si>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</si>
  <si>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</si>
  <si>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</si>
  <si>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</si>
  <si>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</si>
  <si>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</si>
  <si>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</si>
  <si>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</si>
  <si>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</si>
  <si>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</si>
  <si>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</si>
  <si>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</si>
  <si>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</si>
  <si>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</si>
  <si>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</si>
  <si>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</si>
  <si>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</si>
  <si>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</si>
  <si>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</si>
  <si>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</si>
  <si>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</si>
  <si>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</si>
  <si>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</si>
  <si>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</si>
  <si>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</si>
  <si>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</si>
  <si>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</si>
  <si>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</si>
  <si>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</si>
  <si>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</si>
  <si>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</si>
  <si>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"Газпромбанк" (Акционерное общество)</t>
  </si>
  <si>
    <t>1027700167110</t>
  </si>
  <si>
    <t>ИНГ БАНК (ЕВРАЗИЯ) АКЦИОНЕРНОЕ ОБЩЕСТВО</t>
  </si>
  <si>
    <t>1027739329375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</si>
  <si>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</si>
  <si>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</si>
  <si>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</si>
  <si>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</si>
  <si>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</si>
  <si>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</si>
  <si>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</si>
  <si>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</si>
  <si>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</si>
  <si>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</si>
  <si>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</si>
  <si>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</si>
  <si>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</si>
  <si>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</si>
  <si>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Банк ВТБ (публичное акционерное общество)</t>
  </si>
  <si>
    <t>Открытый паевой инвестиционный фонд рыночных финансовых инструментов "АК БАРС - Консервативный"</t>
  </si>
  <si>
    <t>Открытый</t>
  </si>
  <si>
    <t>Закрытый паевой инвестиционный фонд недвижимости "Арсагера-жилищное строительство"</t>
  </si>
  <si>
    <t>Закрытый</t>
  </si>
  <si>
    <t>Публичное акционерное общество "УК "Арсагера"</t>
  </si>
  <si>
    <t>Общество с ограниченной ответственностью Управляющая Компания "АК БАРС КАПИТАЛ"</t>
  </si>
  <si>
    <t>0311-74549820</t>
  </si>
  <si>
    <t>0402-75409534</t>
  </si>
  <si>
    <t>объект коммерческой недвижимости/Склад, 1-этажный/площадью 104.10000000 кв.м.</t>
  </si>
  <si>
    <t>Республика Татарстан, г. Казань, ул. Николая Ершова, д. 55В</t>
  </si>
  <si>
    <t>земельный участок/Земельный участок/площадью 1300.00000000 кв.м.</t>
  </si>
  <si>
    <t>Республика Татарстан, г. Казань, Советский район, ул. Николая Ершова</t>
  </si>
  <si>
    <t>земельный участок/Земельный участок/площадью 325.00000000 кв.м.</t>
  </si>
  <si>
    <t>объект коммерческой недвижимости/нежилое/площадью 872.1 кв.м.</t>
  </si>
  <si>
    <t>16:50:050139:351</t>
  </si>
  <si>
    <t>16:50:050139:28</t>
  </si>
  <si>
    <t>16:50:050139:27</t>
  </si>
  <si>
    <t>16:50:050139:1364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</si>
  <si>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</si>
  <si>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</si>
  <si>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</si>
  <si>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</si>
  <si>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</si>
  <si>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предварительная оплата по договору обслуживания объектов недвижимости (ФГКУ "УВО МВД ПО РЕСПУБЛИКЕ ТАТАРСТАН")</t>
  </si>
  <si>
    <t>облигации  ВЭБ.РФ 4-09-00004-T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</si>
  <si>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</si>
  <si>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</si>
  <si>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</si>
  <si>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</si>
  <si>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</si>
  <si>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</si>
  <si>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</si>
  <si>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</si>
  <si>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4B02-03-00011-T-002P</t>
  </si>
  <si>
    <t>облигации Государственная компания "Автодор" 4B02-04-00011-T-002P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</si>
  <si>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</si>
  <si>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</si>
  <si>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</si>
  <si>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Республика Татарстан, г. Казань. ул. Николая Ершова, д. 55В, пом. 1013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</si>
  <si>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</si>
  <si>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</si>
  <si>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</si>
  <si>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</si>
  <si>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</si>
  <si>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</si>
  <si>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</si>
  <si>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</si>
  <si>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</si>
  <si>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</si>
  <si>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</si>
  <si>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</si>
  <si>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</si>
  <si>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</si>
  <si>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</si>
  <si>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</si>
  <si>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</si>
  <si>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</si>
  <si>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</si>
  <si>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</si>
  <si>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</si>
  <si>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</si>
  <si>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</si>
  <si>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</si>
  <si>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</si>
  <si>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</si>
  <si>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</si>
  <si>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</si>
  <si>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</si>
  <si>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</si>
  <si>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</si>
  <si>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</si>
  <si>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</si>
  <si>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</si>
  <si>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</si>
  <si>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</si>
  <si>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</si>
  <si>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</si>
  <si>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42004810767000005032</t>
  </si>
  <si>
    <t>42004810143240000007</t>
  </si>
  <si>
    <t>42004810443240000008</t>
  </si>
  <si>
    <t>42003810025200000010</t>
  </si>
  <si>
    <t>42004810525200000001</t>
  </si>
  <si>
    <t>42006810825200000000</t>
  </si>
  <si>
    <t>42004810467000005031</t>
  </si>
  <si>
    <t>RU000A101QE0</t>
  </si>
  <si>
    <t>облигации федерального займа РФ 26234RMFS</t>
  </si>
  <si>
    <t>RU000A101FA1</t>
  </si>
  <si>
    <t>Списание УФССП России по Республике Татарстан суммы задолженности УК со счёта ДУ</t>
  </si>
  <si>
    <t>RU000A0ZYU88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</si>
  <si>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</si>
  <si>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</si>
  <si>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</si>
  <si>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</si>
  <si>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</si>
  <si>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</si>
  <si>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</si>
  <si>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переоценка по сделкам Т+ (продажа облигаций ПАО "Газпром нефть" 4B02-01-00146-A)</t>
  </si>
  <si>
    <t>переоценка по сделкам Т+ (продажа облигаций ПАО "РОСБАНК" 4B020502272B002P)</t>
  </si>
  <si>
    <t>Состав инвестиционного портфеля фонда по обязательному пенсионному страхованию на 29.01.2021</t>
  </si>
  <si>
    <t>"Акционерная финансовая корпорация "Система", Публичное акционерное общество</t>
  </si>
  <si>
    <t>Состав средств пенсионных резервов фонда на 29.01.2021</t>
  </si>
  <si>
    <t>RU000A0JR5F7</t>
  </si>
  <si>
    <t>RU000A0JV219</t>
  </si>
  <si>
    <t>RU000A0JVWD9</t>
  </si>
  <si>
    <t>RU000A0JXRD5</t>
  </si>
  <si>
    <t>RU000A0JVWB3</t>
  </si>
  <si>
    <t>RU000A0JUW72</t>
  </si>
  <si>
    <t>RU000A0JWG05</t>
  </si>
  <si>
    <t>RU000A0JXME4</t>
  </si>
  <si>
    <t>RU000A0JV0U1</t>
  </si>
  <si>
    <t>RU000A1005L6</t>
  </si>
  <si>
    <t>RU000A0ZYWY5</t>
  </si>
  <si>
    <t>RU000A0JWBE9</t>
  </si>
  <si>
    <t>RU000A0JUFV8</t>
  </si>
  <si>
    <t>RU000A0JWTN2</t>
  </si>
  <si>
    <t>RU000A100YU2</t>
  </si>
  <si>
    <t>RU000A0JWGV2</t>
  </si>
  <si>
    <t>RU000A0JWBF6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</si>
  <si>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</si>
  <si>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</si>
  <si>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</si>
  <si>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</si>
  <si>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</si>
  <si>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</si>
  <si>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</si>
  <si>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</si>
  <si>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</si>
  <si>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RU000A1004G9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</si>
  <si>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</si>
  <si>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</si>
  <si>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</si>
  <si>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</si>
  <si>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</si>
  <si>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</si>
  <si>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</si>
  <si>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</si>
  <si>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</si>
  <si>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</si>
  <si>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</si>
  <si>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</si>
  <si>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</si>
  <si>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</si>
  <si>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RU000A0ZZBJ7</t>
  </si>
  <si>
    <t>RU000A100998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</si>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</sst>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" fontId="0" fillId="0" borderId="4" xfId="0" quotePrefix="1" applyNumberFormat="1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tabSelected="1" workbookViewId="0">
      <selection activeCell="G255" sqref="G255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22.140625" customWidth="1"/>
    <col min="10" max="10" width="29" customWidth="1"/>
  </cols>
  <sheetData>
    <row r="1" spans="1:7" ht="33.75" customHeight="1" x14ac:dyDescent="0.25">
      <c r="A1" s="64" t="s">
        <v>734</v>
      </c>
      <c r="B1" s="65"/>
      <c r="C1" s="65"/>
      <c r="D1" s="65"/>
      <c r="E1" s="65"/>
      <c r="F1" s="65"/>
      <c r="G1" s="65"/>
    </row>
    <row r="2" spans="1:7" ht="18.75" x14ac:dyDescent="0.3">
      <c r="A2" s="1"/>
      <c r="B2" s="1"/>
      <c r="C2" s="1"/>
    </row>
    <row r="3" spans="1:7" x14ac:dyDescent="0.25">
      <c r="A3" t="s">
        <v>675</v>
      </c>
    </row>
    <row r="4" spans="1:7" ht="30" x14ac:dyDescent="0.25">
      <c r="A4" s="2" t="s">
        <v>0</v>
      </c>
      <c r="B4" s="2" t="s">
        <v>26</v>
      </c>
      <c r="C4" s="2" t="s">
        <v>1</v>
      </c>
      <c r="D4" s="2" t="s">
        <v>28</v>
      </c>
      <c r="E4" s="2" t="s">
        <v>12</v>
      </c>
      <c r="F4" s="2" t="s">
        <v>7</v>
      </c>
      <c r="G4" s="2" t="s">
        <v>2</v>
      </c>
    </row>
    <row r="5" spans="1:7" ht="30" x14ac:dyDescent="0.25">
      <c r="A5" s="3" t="s">
        <v>501</v>
      </c>
      <c r="B5" s="3" t="s">
        <v>735</v>
      </c>
      <c r="C5" s="3" t="s">
        <v>331</v>
      </c>
      <c r="D5" s="40" t="s">
        <v>746</v>
      </c>
      <c r="E5" s="8">
        <v>1296</v>
      </c>
      <c r="F5" s="9">
        <v>1402155.36</v>
      </c>
      <c r="G5" s="11">
        <f t="shared" ref="G5:G36" si="0">F5/$F$261</f>
        <v>2.7198897427214665E-4</v>
      </c>
    </row>
    <row r="6" spans="1:7" ht="30" x14ac:dyDescent="0.25">
      <c r="A6" s="3" t="s">
        <v>502</v>
      </c>
      <c r="B6" s="3" t="s">
        <v>735</v>
      </c>
      <c r="C6" s="3" t="s">
        <v>331</v>
      </c>
      <c r="D6" s="42" t="s">
        <v>63</v>
      </c>
      <c r="E6" s="8">
        <v>23250</v>
      </c>
      <c r="F6" s="9">
        <v>24847972.5</v>
      </c>
      <c r="G6" s="11">
        <f t="shared" si="0"/>
        <v>4.8199898141226705E-3</v>
      </c>
    </row>
    <row r="7" spans="1:7" ht="30" x14ac:dyDescent="0.25">
      <c r="A7" s="3" t="s">
        <v>504</v>
      </c>
      <c r="B7" s="3" t="s">
        <v>735</v>
      </c>
      <c r="C7" s="3" t="s">
        <v>331</v>
      </c>
      <c r="D7" s="42" t="s">
        <v>64</v>
      </c>
      <c r="E7" s="8">
        <v>34949</v>
      </c>
      <c r="F7" s="9">
        <v>35017849.530000001</v>
      </c>
      <c r="G7" s="11">
        <f t="shared" si="0"/>
        <v>6.7927344191595655E-3</v>
      </c>
    </row>
    <row r="8" spans="1:7" ht="30" x14ac:dyDescent="0.25">
      <c r="A8" s="3" t="s">
        <v>503</v>
      </c>
      <c r="B8" s="3" t="s">
        <v>735</v>
      </c>
      <c r="C8" s="3" t="s">
        <v>331</v>
      </c>
      <c r="D8" s="40" t="s">
        <v>790</v>
      </c>
      <c r="E8" s="8">
        <v>55000</v>
      </c>
      <c r="F8" s="9">
        <v>58201550</v>
      </c>
      <c r="G8" s="11">
        <f t="shared" si="0"/>
        <v>1.128989007719448E-2</v>
      </c>
    </row>
    <row r="9" spans="1:7" x14ac:dyDescent="0.25">
      <c r="A9" s="3" t="s">
        <v>358</v>
      </c>
      <c r="B9" s="3" t="s">
        <v>208</v>
      </c>
      <c r="C9" s="3" t="s">
        <v>209</v>
      </c>
      <c r="D9" s="40" t="s">
        <v>745</v>
      </c>
      <c r="E9" s="8">
        <v>1034</v>
      </c>
      <c r="F9" s="9">
        <v>1057771.6599999999</v>
      </c>
      <c r="G9" s="11">
        <f t="shared" si="0"/>
        <v>2.0518569983396547E-4</v>
      </c>
    </row>
    <row r="10" spans="1:7" x14ac:dyDescent="0.25">
      <c r="A10" s="3" t="s">
        <v>356</v>
      </c>
      <c r="B10" s="3" t="s">
        <v>208</v>
      </c>
      <c r="C10" s="3" t="s">
        <v>209</v>
      </c>
      <c r="D10" s="40" t="s">
        <v>62</v>
      </c>
      <c r="E10" s="8">
        <v>5500</v>
      </c>
      <c r="F10" s="9">
        <v>5564240</v>
      </c>
      <c r="G10" s="11">
        <f t="shared" si="0"/>
        <v>1.0793468208858462E-3</v>
      </c>
    </row>
    <row r="11" spans="1:7" x14ac:dyDescent="0.25">
      <c r="A11" s="3" t="s">
        <v>357</v>
      </c>
      <c r="B11" s="3" t="s">
        <v>208</v>
      </c>
      <c r="C11" s="3" t="s">
        <v>209</v>
      </c>
      <c r="D11" s="40" t="s">
        <v>779</v>
      </c>
      <c r="E11" s="8">
        <v>30000</v>
      </c>
      <c r="F11" s="9">
        <v>30948900</v>
      </c>
      <c r="G11" s="11">
        <f t="shared" si="0"/>
        <v>6.0034428466266667E-3</v>
      </c>
    </row>
    <row r="12" spans="1:7" ht="30" x14ac:dyDescent="0.25">
      <c r="A12" s="3" t="s">
        <v>392</v>
      </c>
      <c r="B12" s="3" t="s">
        <v>238</v>
      </c>
      <c r="C12" s="3" t="s">
        <v>239</v>
      </c>
      <c r="D12" s="40" t="s">
        <v>67</v>
      </c>
      <c r="E12" s="8">
        <v>150</v>
      </c>
      <c r="F12" s="9">
        <v>153682.79</v>
      </c>
      <c r="G12" s="11">
        <f t="shared" si="0"/>
        <v>2.9811264577258908E-5</v>
      </c>
    </row>
    <row r="13" spans="1:7" ht="30" x14ac:dyDescent="0.25">
      <c r="A13" s="3" t="s">
        <v>394</v>
      </c>
      <c r="B13" s="3" t="s">
        <v>238</v>
      </c>
      <c r="C13" s="3" t="s">
        <v>239</v>
      </c>
      <c r="D13" s="40" t="s">
        <v>66</v>
      </c>
      <c r="E13" s="8">
        <v>12380</v>
      </c>
      <c r="F13" s="9">
        <v>12581090.82</v>
      </c>
      <c r="G13" s="11">
        <f t="shared" si="0"/>
        <v>2.4404699257837732E-3</v>
      </c>
    </row>
    <row r="14" spans="1:7" ht="30" x14ac:dyDescent="0.25">
      <c r="A14" s="3" t="s">
        <v>393</v>
      </c>
      <c r="B14" s="3" t="s">
        <v>238</v>
      </c>
      <c r="C14" s="3" t="s">
        <v>239</v>
      </c>
      <c r="D14" s="40" t="s">
        <v>68</v>
      </c>
      <c r="E14" s="8">
        <v>13500</v>
      </c>
      <c r="F14" s="9">
        <v>13593420</v>
      </c>
      <c r="G14" s="11">
        <f t="shared" si="0"/>
        <v>2.6368407297251875E-3</v>
      </c>
    </row>
    <row r="15" spans="1:7" ht="30" x14ac:dyDescent="0.25">
      <c r="A15" s="3" t="s">
        <v>429</v>
      </c>
      <c r="B15" s="3" t="s">
        <v>276</v>
      </c>
      <c r="C15" s="42" t="s">
        <v>277</v>
      </c>
      <c r="D15" s="40" t="s">
        <v>739</v>
      </c>
      <c r="E15" s="8">
        <v>2490</v>
      </c>
      <c r="F15" s="9">
        <v>2773884.9</v>
      </c>
      <c r="G15" s="11">
        <f t="shared" si="0"/>
        <v>5.3807597233732779E-4</v>
      </c>
    </row>
    <row r="16" spans="1:7" ht="30" x14ac:dyDescent="0.25">
      <c r="A16" s="3" t="s">
        <v>436</v>
      </c>
      <c r="B16" s="3" t="s">
        <v>276</v>
      </c>
      <c r="C16" s="3" t="s">
        <v>277</v>
      </c>
      <c r="D16" s="40" t="s">
        <v>90</v>
      </c>
      <c r="E16" s="8">
        <v>3607</v>
      </c>
      <c r="F16" s="9">
        <v>3824574.24</v>
      </c>
      <c r="G16" s="11">
        <f t="shared" si="0"/>
        <v>7.418878494072688E-4</v>
      </c>
    </row>
    <row r="17" spans="1:7" ht="30" x14ac:dyDescent="0.25">
      <c r="A17" s="3" t="s">
        <v>435</v>
      </c>
      <c r="B17" s="3" t="s">
        <v>276</v>
      </c>
      <c r="C17" s="3" t="s">
        <v>277</v>
      </c>
      <c r="D17" s="40" t="s">
        <v>89</v>
      </c>
      <c r="E17" s="8">
        <v>4180</v>
      </c>
      <c r="F17" s="9">
        <v>4429378.8</v>
      </c>
      <c r="G17" s="11">
        <f t="shared" si="0"/>
        <v>8.5920735379479746E-4</v>
      </c>
    </row>
    <row r="18" spans="1:7" ht="30" x14ac:dyDescent="0.25">
      <c r="A18" s="3" t="s">
        <v>433</v>
      </c>
      <c r="B18" s="3" t="s">
        <v>276</v>
      </c>
      <c r="C18" s="3" t="s">
        <v>277</v>
      </c>
      <c r="D18" s="40" t="s">
        <v>88</v>
      </c>
      <c r="E18" s="8">
        <v>5793</v>
      </c>
      <c r="F18" s="9">
        <v>5711202.8399999999</v>
      </c>
      <c r="G18" s="11">
        <f t="shared" si="0"/>
        <v>1.1078545549415941E-3</v>
      </c>
    </row>
    <row r="19" spans="1:7" ht="30" x14ac:dyDescent="0.25">
      <c r="A19" s="3" t="s">
        <v>432</v>
      </c>
      <c r="B19" s="3" t="s">
        <v>276</v>
      </c>
      <c r="C19" s="3" t="s">
        <v>277</v>
      </c>
      <c r="D19" s="40" t="s">
        <v>762</v>
      </c>
      <c r="E19" s="8">
        <v>7087</v>
      </c>
      <c r="F19" s="9">
        <v>7618454.1299999999</v>
      </c>
      <c r="G19" s="11">
        <f t="shared" si="0"/>
        <v>1.4778216333731372E-3</v>
      </c>
    </row>
    <row r="20" spans="1:7" ht="30" x14ac:dyDescent="0.25">
      <c r="A20" s="3" t="s">
        <v>431</v>
      </c>
      <c r="B20" s="3" t="s">
        <v>276</v>
      </c>
      <c r="C20" s="3" t="s">
        <v>277</v>
      </c>
      <c r="D20" s="40" t="s">
        <v>764</v>
      </c>
      <c r="E20" s="8">
        <v>9950</v>
      </c>
      <c r="F20" s="9">
        <v>9680554</v>
      </c>
      <c r="G20" s="11">
        <f t="shared" si="0"/>
        <v>1.8778261153928949E-3</v>
      </c>
    </row>
    <row r="21" spans="1:7" ht="30" x14ac:dyDescent="0.25">
      <c r="A21" s="3" t="s">
        <v>434</v>
      </c>
      <c r="B21" s="3" t="s">
        <v>276</v>
      </c>
      <c r="C21" s="3" t="s">
        <v>277</v>
      </c>
      <c r="D21" s="40" t="s">
        <v>770</v>
      </c>
      <c r="E21" s="8">
        <v>13900</v>
      </c>
      <c r="F21" s="9">
        <v>14629611</v>
      </c>
      <c r="G21" s="11">
        <f t="shared" si="0"/>
        <v>2.8378402304082145E-3</v>
      </c>
    </row>
    <row r="22" spans="1:7" ht="30" x14ac:dyDescent="0.25">
      <c r="A22" s="3" t="s">
        <v>437</v>
      </c>
      <c r="B22" s="3" t="s">
        <v>276</v>
      </c>
      <c r="C22" s="3" t="s">
        <v>277</v>
      </c>
      <c r="D22" s="40" t="s">
        <v>777</v>
      </c>
      <c r="E22" s="8">
        <v>25000</v>
      </c>
      <c r="F22" s="9">
        <v>25728250</v>
      </c>
      <c r="G22" s="11">
        <f t="shared" si="0"/>
        <v>4.9907453388883779E-3</v>
      </c>
    </row>
    <row r="23" spans="1:7" ht="30" x14ac:dyDescent="0.25">
      <c r="A23" s="3" t="s">
        <v>430</v>
      </c>
      <c r="B23" s="3" t="s">
        <v>276</v>
      </c>
      <c r="C23" s="3" t="s">
        <v>277</v>
      </c>
      <c r="D23" s="40" t="s">
        <v>92</v>
      </c>
      <c r="E23" s="8">
        <v>34629</v>
      </c>
      <c r="F23" s="9">
        <v>35191721.25</v>
      </c>
      <c r="G23" s="11">
        <f t="shared" si="0"/>
        <v>6.8264619162164775E-3</v>
      </c>
    </row>
    <row r="24" spans="1:7" ht="30" x14ac:dyDescent="0.25">
      <c r="A24" s="3" t="s">
        <v>426</v>
      </c>
      <c r="B24" s="3" t="s">
        <v>276</v>
      </c>
      <c r="C24" s="3" t="s">
        <v>277</v>
      </c>
      <c r="D24" s="42" t="s">
        <v>784</v>
      </c>
      <c r="E24" s="8">
        <v>34526</v>
      </c>
      <c r="F24" s="9">
        <v>39436287.719999999</v>
      </c>
      <c r="G24" s="11">
        <f t="shared" si="0"/>
        <v>7.6498195221847967E-3</v>
      </c>
    </row>
    <row r="25" spans="1:7" ht="30" x14ac:dyDescent="0.25">
      <c r="A25" s="3" t="s">
        <v>427</v>
      </c>
      <c r="B25" s="3" t="s">
        <v>276</v>
      </c>
      <c r="C25" s="3" t="s">
        <v>277</v>
      </c>
      <c r="D25" s="42" t="s">
        <v>91</v>
      </c>
      <c r="E25" s="8">
        <v>60000</v>
      </c>
      <c r="F25" s="9">
        <v>62977800</v>
      </c>
      <c r="G25" s="11">
        <f t="shared" si="0"/>
        <v>1.2216383228686152E-2</v>
      </c>
    </row>
    <row r="26" spans="1:7" ht="30" x14ac:dyDescent="0.25">
      <c r="A26" s="3" t="s">
        <v>428</v>
      </c>
      <c r="B26" s="3" t="s">
        <v>276</v>
      </c>
      <c r="C26" s="42" t="s">
        <v>277</v>
      </c>
      <c r="D26" s="40" t="s">
        <v>87</v>
      </c>
      <c r="E26" s="8">
        <v>63997</v>
      </c>
      <c r="F26" s="9">
        <v>68540787</v>
      </c>
      <c r="G26" s="11">
        <f t="shared" si="0"/>
        <v>1.3295486993635057E-2</v>
      </c>
    </row>
    <row r="27" spans="1:7" x14ac:dyDescent="0.25">
      <c r="A27" s="3" t="s">
        <v>359</v>
      </c>
      <c r="B27" s="3" t="s">
        <v>210</v>
      </c>
      <c r="C27" s="3" t="s">
        <v>211</v>
      </c>
      <c r="D27" s="40" t="s">
        <v>737</v>
      </c>
      <c r="E27" s="8">
        <v>35000</v>
      </c>
      <c r="F27" s="9">
        <v>12766425</v>
      </c>
      <c r="G27" s="11">
        <f t="shared" si="0"/>
        <v>2.4764209016554981E-3</v>
      </c>
    </row>
    <row r="28" spans="1:7" x14ac:dyDescent="0.25">
      <c r="A28" s="3" t="s">
        <v>360</v>
      </c>
      <c r="B28" s="3" t="s">
        <v>210</v>
      </c>
      <c r="C28" s="3" t="s">
        <v>211</v>
      </c>
      <c r="D28" s="40" t="s">
        <v>93</v>
      </c>
      <c r="E28" s="8">
        <v>42700</v>
      </c>
      <c r="F28" s="9">
        <v>42703065.859999999</v>
      </c>
      <c r="G28" s="11">
        <f t="shared" si="0"/>
        <v>8.2835065306438808E-3</v>
      </c>
    </row>
    <row r="29" spans="1:7" x14ac:dyDescent="0.25">
      <c r="A29" s="3" t="s">
        <v>361</v>
      </c>
      <c r="B29" s="3" t="s">
        <v>210</v>
      </c>
      <c r="C29" s="3" t="s">
        <v>211</v>
      </c>
      <c r="D29" s="40" t="s">
        <v>791</v>
      </c>
      <c r="E29" s="8">
        <v>60743</v>
      </c>
      <c r="F29" s="9">
        <v>63059130.590000004</v>
      </c>
      <c r="G29" s="11">
        <f t="shared" si="0"/>
        <v>1.2232159671427168E-2</v>
      </c>
    </row>
    <row r="30" spans="1:7" ht="30" x14ac:dyDescent="0.25">
      <c r="A30" s="3" t="s">
        <v>362</v>
      </c>
      <c r="B30" s="3" t="s">
        <v>212</v>
      </c>
      <c r="C30" s="3" t="s">
        <v>213</v>
      </c>
      <c r="D30" s="40" t="s">
        <v>776</v>
      </c>
      <c r="E30" s="8">
        <v>22200</v>
      </c>
      <c r="F30" s="9">
        <v>24068796</v>
      </c>
      <c r="G30" s="11">
        <f t="shared" si="0"/>
        <v>4.6688457804030681E-3</v>
      </c>
    </row>
    <row r="31" spans="1:7" x14ac:dyDescent="0.25">
      <c r="A31" s="3" t="s">
        <v>364</v>
      </c>
      <c r="B31" s="3" t="s">
        <v>214</v>
      </c>
      <c r="C31" s="3" t="s">
        <v>215</v>
      </c>
      <c r="D31" s="42" t="s">
        <v>740</v>
      </c>
      <c r="E31" s="8">
        <v>175</v>
      </c>
      <c r="F31" s="9">
        <v>179812.5</v>
      </c>
      <c r="G31" s="11">
        <f t="shared" si="0"/>
        <v>3.4879884805568449E-5</v>
      </c>
    </row>
    <row r="32" spans="1:7" x14ac:dyDescent="0.25">
      <c r="A32" s="3" t="s">
        <v>363</v>
      </c>
      <c r="B32" s="3" t="s">
        <v>214</v>
      </c>
      <c r="C32" s="3" t="s">
        <v>215</v>
      </c>
      <c r="D32" s="40" t="s">
        <v>752</v>
      </c>
      <c r="E32" s="8">
        <v>3700</v>
      </c>
      <c r="F32" s="9">
        <v>3929585</v>
      </c>
      <c r="G32" s="11">
        <f t="shared" si="0"/>
        <v>7.6225775256831259E-4</v>
      </c>
    </row>
    <row r="33" spans="1:7" x14ac:dyDescent="0.25">
      <c r="A33" s="3" t="s">
        <v>366</v>
      </c>
      <c r="B33" s="3" t="s">
        <v>214</v>
      </c>
      <c r="C33" s="3" t="s">
        <v>215</v>
      </c>
      <c r="D33" s="42" t="s">
        <v>754</v>
      </c>
      <c r="E33" s="8">
        <v>4000</v>
      </c>
      <c r="F33" s="9">
        <v>4264894</v>
      </c>
      <c r="G33" s="11">
        <f t="shared" si="0"/>
        <v>8.2730072396501944E-4</v>
      </c>
    </row>
    <row r="34" spans="1:7" x14ac:dyDescent="0.25">
      <c r="A34" s="3" t="s">
        <v>365</v>
      </c>
      <c r="B34" s="3" t="s">
        <v>214</v>
      </c>
      <c r="C34" s="3" t="s">
        <v>215</v>
      </c>
      <c r="D34" s="40" t="s">
        <v>756</v>
      </c>
      <c r="E34" s="8">
        <v>4731</v>
      </c>
      <c r="F34" s="9">
        <v>4793354.58</v>
      </c>
      <c r="G34" s="11">
        <f t="shared" si="0"/>
        <v>9.298110842274255E-4</v>
      </c>
    </row>
    <row r="35" spans="1:7" ht="27.75" customHeight="1" x14ac:dyDescent="0.25">
      <c r="A35" s="3" t="s">
        <v>367</v>
      </c>
      <c r="B35" s="3" t="s">
        <v>214</v>
      </c>
      <c r="C35" s="3" t="s">
        <v>215</v>
      </c>
      <c r="D35" s="40" t="s">
        <v>114</v>
      </c>
      <c r="E35" s="8">
        <v>25000</v>
      </c>
      <c r="F35" s="9">
        <v>25726750</v>
      </c>
      <c r="G35" s="11">
        <f t="shared" si="0"/>
        <v>4.990454370089166E-3</v>
      </c>
    </row>
    <row r="36" spans="1:7" x14ac:dyDescent="0.25">
      <c r="A36" s="3" t="s">
        <v>370</v>
      </c>
      <c r="B36" s="3" t="s">
        <v>216</v>
      </c>
      <c r="C36" s="3" t="s">
        <v>217</v>
      </c>
      <c r="D36" s="40" t="s">
        <v>125</v>
      </c>
      <c r="E36" s="8">
        <v>7435</v>
      </c>
      <c r="F36" s="9">
        <v>8017978.3499999996</v>
      </c>
      <c r="G36" s="11">
        <f t="shared" si="0"/>
        <v>1.5553210217395441E-3</v>
      </c>
    </row>
    <row r="37" spans="1:7" x14ac:dyDescent="0.25">
      <c r="A37" s="3" t="s">
        <v>369</v>
      </c>
      <c r="B37" s="3" t="s">
        <v>216</v>
      </c>
      <c r="C37" s="3" t="s">
        <v>217</v>
      </c>
      <c r="D37" s="40" t="s">
        <v>124</v>
      </c>
      <c r="E37" s="8">
        <v>9200</v>
      </c>
      <c r="F37" s="9">
        <v>9625868</v>
      </c>
      <c r="G37" s="11">
        <f t="shared" ref="G37:G68" si="1">F37/$F$261</f>
        <v>1.8672181688904142E-3</v>
      </c>
    </row>
    <row r="38" spans="1:7" x14ac:dyDescent="0.25">
      <c r="A38" s="3" t="s">
        <v>368</v>
      </c>
      <c r="B38" s="3" t="s">
        <v>216</v>
      </c>
      <c r="C38" s="3" t="s">
        <v>217</v>
      </c>
      <c r="D38" s="40" t="s">
        <v>126</v>
      </c>
      <c r="E38" s="8">
        <v>50000</v>
      </c>
      <c r="F38" s="9">
        <v>51241000</v>
      </c>
      <c r="G38" s="11">
        <f t="shared" si="1"/>
        <v>9.9396881602899292E-3</v>
      </c>
    </row>
    <row r="39" spans="1:7" x14ac:dyDescent="0.25">
      <c r="A39" s="3" t="s">
        <v>371</v>
      </c>
      <c r="B39" s="3" t="s">
        <v>218</v>
      </c>
      <c r="C39" s="42" t="s">
        <v>219</v>
      </c>
      <c r="D39" s="40" t="s">
        <v>127</v>
      </c>
      <c r="E39" s="8">
        <v>38000</v>
      </c>
      <c r="F39" s="9">
        <v>39298840</v>
      </c>
      <c r="G39" s="11">
        <f t="shared" si="1"/>
        <v>7.6231575234895557E-3</v>
      </c>
    </row>
    <row r="40" spans="1:7" ht="30" x14ac:dyDescent="0.25">
      <c r="A40" s="3" t="s">
        <v>375</v>
      </c>
      <c r="B40" s="3" t="s">
        <v>220</v>
      </c>
      <c r="C40" s="3" t="s">
        <v>221</v>
      </c>
      <c r="D40" s="40" t="s">
        <v>741</v>
      </c>
      <c r="E40" s="8">
        <v>225</v>
      </c>
      <c r="F40" s="9">
        <v>231196.5</v>
      </c>
      <c r="G40" s="11">
        <f t="shared" si="1"/>
        <v>4.4847311991383282E-5</v>
      </c>
    </row>
    <row r="41" spans="1:7" ht="30" x14ac:dyDescent="0.25">
      <c r="A41" s="3" t="s">
        <v>378</v>
      </c>
      <c r="B41" s="3" t="s">
        <v>220</v>
      </c>
      <c r="C41" s="3" t="s">
        <v>221</v>
      </c>
      <c r="D41" s="40" t="s">
        <v>742</v>
      </c>
      <c r="E41" s="8">
        <v>270</v>
      </c>
      <c r="F41" s="9">
        <v>279927.90000000002</v>
      </c>
      <c r="G41" s="11">
        <f t="shared" si="1"/>
        <v>5.4300189952671178E-5</v>
      </c>
    </row>
    <row r="42" spans="1:7" ht="30" x14ac:dyDescent="0.25">
      <c r="A42" s="3" t="s">
        <v>377</v>
      </c>
      <c r="B42" s="3" t="s">
        <v>220</v>
      </c>
      <c r="C42" s="3" t="s">
        <v>221</v>
      </c>
      <c r="D42" s="40" t="s">
        <v>142</v>
      </c>
      <c r="E42" s="8">
        <v>1259</v>
      </c>
      <c r="F42" s="9">
        <v>1299766.42</v>
      </c>
      <c r="G42" s="11">
        <f t="shared" si="1"/>
        <v>2.5212764965586984E-4</v>
      </c>
    </row>
    <row r="43" spans="1:7" ht="30" x14ac:dyDescent="0.25">
      <c r="A43" s="3" t="s">
        <v>372</v>
      </c>
      <c r="B43" s="3" t="s">
        <v>220</v>
      </c>
      <c r="C43" s="3" t="s">
        <v>221</v>
      </c>
      <c r="D43" s="40" t="s">
        <v>759</v>
      </c>
      <c r="E43" s="8">
        <v>5577</v>
      </c>
      <c r="F43" s="9">
        <v>5753958.21</v>
      </c>
      <c r="G43" s="11">
        <f t="shared" si="1"/>
        <v>1.1161482073874444E-3</v>
      </c>
    </row>
    <row r="44" spans="1:7" ht="30" x14ac:dyDescent="0.25">
      <c r="A44" s="3" t="s">
        <v>376</v>
      </c>
      <c r="B44" s="3" t="s">
        <v>220</v>
      </c>
      <c r="C44" s="3" t="s">
        <v>221</v>
      </c>
      <c r="D44" s="40" t="s">
        <v>140</v>
      </c>
      <c r="E44" s="8">
        <v>12000</v>
      </c>
      <c r="F44" s="9">
        <v>12208560</v>
      </c>
      <c r="G44" s="11">
        <f t="shared" si="1"/>
        <v>2.3682066955404701E-3</v>
      </c>
    </row>
    <row r="45" spans="1:7" ht="30" x14ac:dyDescent="0.25">
      <c r="A45" s="3" t="s">
        <v>379</v>
      </c>
      <c r="B45" s="3" t="s">
        <v>220</v>
      </c>
      <c r="C45" s="3" t="s">
        <v>221</v>
      </c>
      <c r="D45" s="40" t="s">
        <v>141</v>
      </c>
      <c r="E45" s="8">
        <v>13903</v>
      </c>
      <c r="F45" s="9">
        <v>14497631.310000001</v>
      </c>
      <c r="G45" s="11">
        <f t="shared" si="1"/>
        <v>2.8122389157950781E-3</v>
      </c>
    </row>
    <row r="46" spans="1:7" ht="30" x14ac:dyDescent="0.25">
      <c r="A46" s="3" t="s">
        <v>374</v>
      </c>
      <c r="B46" s="3" t="s">
        <v>220</v>
      </c>
      <c r="C46" s="3" t="s">
        <v>221</v>
      </c>
      <c r="D46" s="40" t="s">
        <v>139</v>
      </c>
      <c r="E46" s="8">
        <v>40500</v>
      </c>
      <c r="F46" s="9">
        <v>43731495</v>
      </c>
      <c r="G46" s="11">
        <f t="shared" si="1"/>
        <v>8.4830003919376725E-3</v>
      </c>
    </row>
    <row r="47" spans="1:7" ht="30" x14ac:dyDescent="0.25">
      <c r="A47" s="3" t="s">
        <v>373</v>
      </c>
      <c r="B47" s="3" t="s">
        <v>220</v>
      </c>
      <c r="C47" s="3" t="s">
        <v>221</v>
      </c>
      <c r="D47" s="40" t="s">
        <v>138</v>
      </c>
      <c r="E47" s="8">
        <v>59307</v>
      </c>
      <c r="F47" s="9">
        <v>62039866.560000002</v>
      </c>
      <c r="G47" s="11">
        <f t="shared" si="1"/>
        <v>1.2034443650834276E-2</v>
      </c>
    </row>
    <row r="48" spans="1:7" x14ac:dyDescent="0.25">
      <c r="A48" s="3" t="s">
        <v>381</v>
      </c>
      <c r="B48" s="3" t="s">
        <v>224</v>
      </c>
      <c r="C48" s="3" t="s">
        <v>225</v>
      </c>
      <c r="D48" s="42" t="s">
        <v>175</v>
      </c>
      <c r="E48" s="8">
        <v>35000</v>
      </c>
      <c r="F48" s="9">
        <v>37217600</v>
      </c>
      <c r="G48" s="11">
        <f t="shared" si="1"/>
        <v>7.2194402543745533E-3</v>
      </c>
    </row>
    <row r="49" spans="1:7" x14ac:dyDescent="0.25">
      <c r="A49" s="3" t="s">
        <v>382</v>
      </c>
      <c r="B49" s="3" t="s">
        <v>226</v>
      </c>
      <c r="C49" s="3" t="s">
        <v>227</v>
      </c>
      <c r="D49" s="40" t="s">
        <v>176</v>
      </c>
      <c r="E49" s="8">
        <v>8705</v>
      </c>
      <c r="F49" s="9">
        <v>9067476.1999999993</v>
      </c>
      <c r="G49" s="11">
        <f t="shared" si="1"/>
        <v>1.7589017745331028E-3</v>
      </c>
    </row>
    <row r="50" spans="1:7" x14ac:dyDescent="0.25">
      <c r="A50" s="3" t="s">
        <v>380</v>
      </c>
      <c r="B50" s="3" t="s">
        <v>222</v>
      </c>
      <c r="C50" s="3" t="s">
        <v>223</v>
      </c>
      <c r="D50" s="40" t="s">
        <v>783</v>
      </c>
      <c r="E50" s="8">
        <v>34000</v>
      </c>
      <c r="F50" s="9">
        <v>35916920</v>
      </c>
      <c r="G50" s="11">
        <f t="shared" si="1"/>
        <v>6.9671353892016277E-3</v>
      </c>
    </row>
    <row r="51" spans="1:7" ht="30" x14ac:dyDescent="0.25">
      <c r="A51" s="3" t="s">
        <v>384</v>
      </c>
      <c r="B51" s="3" t="s">
        <v>228</v>
      </c>
      <c r="C51" s="3" t="s">
        <v>229</v>
      </c>
      <c r="D51" s="40" t="s">
        <v>177</v>
      </c>
      <c r="E51" s="8">
        <v>15000</v>
      </c>
      <c r="F51" s="9">
        <v>15237900</v>
      </c>
      <c r="G51" s="11">
        <f t="shared" si="1"/>
        <v>2.9558356436775613E-3</v>
      </c>
    </row>
    <row r="52" spans="1:7" ht="30" x14ac:dyDescent="0.25">
      <c r="A52" s="3" t="s">
        <v>383</v>
      </c>
      <c r="B52" s="3" t="s">
        <v>228</v>
      </c>
      <c r="C52" s="3" t="s">
        <v>229</v>
      </c>
      <c r="D52" s="40" t="s">
        <v>780</v>
      </c>
      <c r="E52" s="8">
        <v>30000</v>
      </c>
      <c r="F52" s="9">
        <v>31908300</v>
      </c>
      <c r="G52" s="11">
        <f t="shared" si="1"/>
        <v>6.1895464906028212E-3</v>
      </c>
    </row>
    <row r="53" spans="1:7" ht="30" x14ac:dyDescent="0.25">
      <c r="A53" s="3" t="s">
        <v>385</v>
      </c>
      <c r="B53" s="3" t="s">
        <v>230</v>
      </c>
      <c r="C53" s="3" t="s">
        <v>231</v>
      </c>
      <c r="D53" s="40" t="s">
        <v>766</v>
      </c>
      <c r="E53" s="8">
        <v>10200</v>
      </c>
      <c r="F53" s="9">
        <v>11296296</v>
      </c>
      <c r="G53" s="11">
        <f t="shared" si="1"/>
        <v>2.1912464551107607E-3</v>
      </c>
    </row>
    <row r="54" spans="1:7" ht="30" x14ac:dyDescent="0.25">
      <c r="A54" s="3" t="s">
        <v>386</v>
      </c>
      <c r="B54" s="3" t="s">
        <v>230</v>
      </c>
      <c r="C54" s="3" t="s">
        <v>231</v>
      </c>
      <c r="D54" s="40" t="s">
        <v>775</v>
      </c>
      <c r="E54" s="8">
        <v>21200</v>
      </c>
      <c r="F54" s="9">
        <v>22675732</v>
      </c>
      <c r="G54" s="11">
        <f t="shared" si="1"/>
        <v>4.3986203408658596E-3</v>
      </c>
    </row>
    <row r="55" spans="1:7" ht="30" x14ac:dyDescent="0.25">
      <c r="A55" s="3" t="s">
        <v>389</v>
      </c>
      <c r="B55" s="3" t="s">
        <v>232</v>
      </c>
      <c r="C55" s="3" t="s">
        <v>233</v>
      </c>
      <c r="D55" s="42" t="s">
        <v>748</v>
      </c>
      <c r="E55" s="8">
        <v>2044</v>
      </c>
      <c r="F55" s="9">
        <v>2144564.7999999998</v>
      </c>
      <c r="G55" s="11">
        <f t="shared" si="1"/>
        <v>4.1600096312590583E-4</v>
      </c>
    </row>
    <row r="56" spans="1:7" ht="30" x14ac:dyDescent="0.25">
      <c r="A56" s="3" t="s">
        <v>388</v>
      </c>
      <c r="B56" s="3" t="s">
        <v>232</v>
      </c>
      <c r="C56" s="3" t="s">
        <v>233</v>
      </c>
      <c r="D56" s="42" t="s">
        <v>753</v>
      </c>
      <c r="E56" s="8">
        <v>4000</v>
      </c>
      <c r="F56" s="9">
        <v>4188800</v>
      </c>
      <c r="G56" s="11">
        <f t="shared" si="1"/>
        <v>8.1254007076018151E-4</v>
      </c>
    </row>
    <row r="57" spans="1:7" ht="30" x14ac:dyDescent="0.25">
      <c r="A57" s="3" t="s">
        <v>387</v>
      </c>
      <c r="B57" s="3" t="s">
        <v>232</v>
      </c>
      <c r="C57" s="3" t="s">
        <v>233</v>
      </c>
      <c r="D57" s="42" t="s">
        <v>184</v>
      </c>
      <c r="E57" s="8">
        <v>22860</v>
      </c>
      <c r="F57" s="9">
        <v>23584947.75</v>
      </c>
      <c r="G57" s="11">
        <f t="shared" si="1"/>
        <v>4.5749892842007695E-3</v>
      </c>
    </row>
    <row r="58" spans="1:7" ht="30" x14ac:dyDescent="0.25">
      <c r="A58" s="3" t="s">
        <v>390</v>
      </c>
      <c r="B58" s="3" t="s">
        <v>234</v>
      </c>
      <c r="C58" s="3" t="s">
        <v>235</v>
      </c>
      <c r="D58" s="40" t="s">
        <v>788</v>
      </c>
      <c r="E58" s="8">
        <v>49950</v>
      </c>
      <c r="F58" s="9">
        <v>40196563.200000003</v>
      </c>
      <c r="G58" s="11">
        <f t="shared" si="1"/>
        <v>7.7972971511755416E-3</v>
      </c>
    </row>
    <row r="59" spans="1:7" ht="30" x14ac:dyDescent="0.25">
      <c r="A59" s="3" t="s">
        <v>391</v>
      </c>
      <c r="B59" s="3" t="s">
        <v>236</v>
      </c>
      <c r="C59" s="3" t="s">
        <v>237</v>
      </c>
      <c r="D59" s="40" t="s">
        <v>185</v>
      </c>
      <c r="E59" s="8">
        <v>3850</v>
      </c>
      <c r="F59" s="9">
        <v>4020940</v>
      </c>
      <c r="G59" s="11">
        <f t="shared" si="1"/>
        <v>7.79978722336336E-4</v>
      </c>
    </row>
    <row r="60" spans="1:7" ht="30" x14ac:dyDescent="0.25">
      <c r="A60" s="3" t="s">
        <v>668</v>
      </c>
      <c r="B60" s="3" t="s">
        <v>346</v>
      </c>
      <c r="C60" s="3" t="s">
        <v>347</v>
      </c>
      <c r="D60" s="40" t="s">
        <v>60</v>
      </c>
      <c r="E60" s="8">
        <v>25800</v>
      </c>
      <c r="F60" s="9">
        <v>26050776</v>
      </c>
      <c r="G60" s="11">
        <f t="shared" si="1"/>
        <v>5.0533086741781979E-3</v>
      </c>
    </row>
    <row r="61" spans="1:7" ht="30" x14ac:dyDescent="0.25">
      <c r="A61" s="3" t="s">
        <v>670</v>
      </c>
      <c r="B61" s="3" t="s">
        <v>346</v>
      </c>
      <c r="C61" s="3" t="s">
        <v>347</v>
      </c>
      <c r="D61" s="40" t="s">
        <v>190</v>
      </c>
      <c r="E61" s="8">
        <v>27000</v>
      </c>
      <c r="F61" s="9">
        <v>28231740</v>
      </c>
      <c r="G61" s="11">
        <f t="shared" si="1"/>
        <v>5.4763703249816288E-3</v>
      </c>
    </row>
    <row r="62" spans="1:7" ht="30" x14ac:dyDescent="0.25">
      <c r="A62" s="3" t="s">
        <v>671</v>
      </c>
      <c r="B62" s="3" t="s">
        <v>346</v>
      </c>
      <c r="C62" s="3" t="s">
        <v>347</v>
      </c>
      <c r="D62" s="40" t="s">
        <v>59</v>
      </c>
      <c r="E62" s="8">
        <v>35722</v>
      </c>
      <c r="F62" s="9">
        <v>35040602.859999999</v>
      </c>
      <c r="G62" s="11">
        <f t="shared" si="1"/>
        <v>6.797148091898352E-3</v>
      </c>
    </row>
    <row r="63" spans="1:7" ht="30" x14ac:dyDescent="0.25">
      <c r="A63" s="3" t="s">
        <v>669</v>
      </c>
      <c r="B63" s="3" t="s">
        <v>346</v>
      </c>
      <c r="C63" s="3" t="s">
        <v>347</v>
      </c>
      <c r="D63" s="40" t="s">
        <v>189</v>
      </c>
      <c r="E63" s="8">
        <v>88370</v>
      </c>
      <c r="F63" s="9">
        <v>91256164.200000003</v>
      </c>
      <c r="G63" s="11">
        <f t="shared" si="1"/>
        <v>1.7701797678659936E-2</v>
      </c>
    </row>
    <row r="64" spans="1:7" x14ac:dyDescent="0.25">
      <c r="A64" s="3" t="s">
        <v>660</v>
      </c>
      <c r="B64" s="3" t="s">
        <v>344</v>
      </c>
      <c r="C64" s="3" t="s">
        <v>345</v>
      </c>
      <c r="D64" s="40" t="s">
        <v>191</v>
      </c>
      <c r="E64" s="8">
        <v>85</v>
      </c>
      <c r="F64" s="9">
        <v>88193.45</v>
      </c>
      <c r="G64" s="11">
        <f t="shared" si="1"/>
        <v>1.7107694829923731E-5</v>
      </c>
    </row>
    <row r="65" spans="1:7" x14ac:dyDescent="0.25">
      <c r="A65" s="3" t="s">
        <v>663</v>
      </c>
      <c r="B65" s="3" t="s">
        <v>344</v>
      </c>
      <c r="C65" s="3" t="s">
        <v>345</v>
      </c>
      <c r="D65" s="40" t="s">
        <v>73</v>
      </c>
      <c r="E65" s="8">
        <v>3120</v>
      </c>
      <c r="F65" s="9">
        <v>3194474.4</v>
      </c>
      <c r="G65" s="11">
        <f t="shared" si="1"/>
        <v>6.1966158685484822E-4</v>
      </c>
    </row>
    <row r="66" spans="1:7" x14ac:dyDescent="0.25">
      <c r="A66" s="3" t="s">
        <v>664</v>
      </c>
      <c r="B66" s="3" t="s">
        <v>344</v>
      </c>
      <c r="C66" s="3" t="s">
        <v>345</v>
      </c>
      <c r="D66" s="40" t="s">
        <v>74</v>
      </c>
      <c r="E66" s="8">
        <v>6250</v>
      </c>
      <c r="F66" s="9">
        <v>6632687.5</v>
      </c>
      <c r="G66" s="11">
        <f t="shared" si="1"/>
        <v>1.286603411616733E-3</v>
      </c>
    </row>
    <row r="67" spans="1:7" x14ac:dyDescent="0.25">
      <c r="A67" s="3" t="s">
        <v>666</v>
      </c>
      <c r="B67" s="3" t="s">
        <v>344</v>
      </c>
      <c r="C67" s="3" t="s">
        <v>345</v>
      </c>
      <c r="D67" s="40" t="s">
        <v>76</v>
      </c>
      <c r="E67" s="8">
        <v>6743</v>
      </c>
      <c r="F67" s="9">
        <v>7020474.4500000002</v>
      </c>
      <c r="G67" s="11">
        <f t="shared" si="1"/>
        <v>1.3618260137445203E-3</v>
      </c>
    </row>
    <row r="68" spans="1:7" x14ac:dyDescent="0.25">
      <c r="A68" s="3" t="s">
        <v>661</v>
      </c>
      <c r="B68" s="3" t="s">
        <v>344</v>
      </c>
      <c r="C68" s="3" t="s">
        <v>345</v>
      </c>
      <c r="D68" s="40" t="s">
        <v>71</v>
      </c>
      <c r="E68" s="8">
        <v>9172</v>
      </c>
      <c r="F68" s="9">
        <v>9525855.7599999998</v>
      </c>
      <c r="G68" s="11">
        <f t="shared" si="1"/>
        <v>1.8478178746375291E-3</v>
      </c>
    </row>
    <row r="69" spans="1:7" x14ac:dyDescent="0.25">
      <c r="A69" s="3" t="s">
        <v>667</v>
      </c>
      <c r="B69" s="3" t="s">
        <v>344</v>
      </c>
      <c r="C69" s="3" t="s">
        <v>345</v>
      </c>
      <c r="D69" s="40" t="s">
        <v>77</v>
      </c>
      <c r="E69" s="8">
        <v>17222</v>
      </c>
      <c r="F69" s="9">
        <v>17368042.559999999</v>
      </c>
      <c r="G69" s="11">
        <f t="shared" ref="G69:G100" si="2">F69/$F$261</f>
        <v>3.3690389922336329E-3</v>
      </c>
    </row>
    <row r="70" spans="1:7" x14ac:dyDescent="0.25">
      <c r="A70" s="3" t="s">
        <v>662</v>
      </c>
      <c r="B70" s="3" t="s">
        <v>344</v>
      </c>
      <c r="C70" s="3" t="s">
        <v>345</v>
      </c>
      <c r="D70" s="40" t="s">
        <v>72</v>
      </c>
      <c r="E70" s="8">
        <v>80184</v>
      </c>
      <c r="F70" s="9">
        <v>86161717.200000003</v>
      </c>
      <c r="G70" s="11">
        <f t="shared" si="2"/>
        <v>1.6713580927832969E-2</v>
      </c>
    </row>
    <row r="71" spans="1:7" x14ac:dyDescent="0.25">
      <c r="A71" s="3" t="s">
        <v>665</v>
      </c>
      <c r="B71" s="3" t="s">
        <v>344</v>
      </c>
      <c r="C71" s="3" t="s">
        <v>345</v>
      </c>
      <c r="D71" s="40" t="s">
        <v>75</v>
      </c>
      <c r="E71" s="8">
        <v>85700</v>
      </c>
      <c r="F71" s="9">
        <v>91179658</v>
      </c>
      <c r="G71" s="11">
        <f t="shared" si="2"/>
        <v>1.7686957067229073E-2</v>
      </c>
    </row>
    <row r="72" spans="1:7" x14ac:dyDescent="0.25">
      <c r="A72" s="3" t="s">
        <v>36</v>
      </c>
      <c r="B72" s="3" t="s">
        <v>202</v>
      </c>
      <c r="C72" s="3" t="s">
        <v>203</v>
      </c>
      <c r="D72" s="40" t="s">
        <v>144</v>
      </c>
      <c r="E72" s="8">
        <v>40</v>
      </c>
      <c r="F72" s="9">
        <v>41154.800000000003</v>
      </c>
      <c r="G72" s="11">
        <f t="shared" si="2"/>
        <v>7.9831751585468681E-6</v>
      </c>
    </row>
    <row r="73" spans="1:7" x14ac:dyDescent="0.25">
      <c r="A73" s="3" t="s">
        <v>37</v>
      </c>
      <c r="B73" s="3" t="s">
        <v>202</v>
      </c>
      <c r="C73" s="3" t="s">
        <v>203</v>
      </c>
      <c r="D73" s="40" t="s">
        <v>145</v>
      </c>
      <c r="E73" s="8">
        <v>45</v>
      </c>
      <c r="F73" s="9">
        <v>47091.15</v>
      </c>
      <c r="G73" s="11">
        <f t="shared" si="2"/>
        <v>9.134703579349293E-6</v>
      </c>
    </row>
    <row r="74" spans="1:7" x14ac:dyDescent="0.25">
      <c r="A74" s="3" t="s">
        <v>54</v>
      </c>
      <c r="B74" s="3" t="s">
        <v>202</v>
      </c>
      <c r="C74" s="3" t="s">
        <v>203</v>
      </c>
      <c r="D74" s="40" t="s">
        <v>755</v>
      </c>
      <c r="E74" s="8">
        <v>4500</v>
      </c>
      <c r="F74" s="9">
        <v>4738680</v>
      </c>
      <c r="G74" s="11">
        <f t="shared" si="2"/>
        <v>9.1920535296740279E-4</v>
      </c>
    </row>
    <row r="75" spans="1:7" x14ac:dyDescent="0.25">
      <c r="A75" s="3" t="s">
        <v>38</v>
      </c>
      <c r="B75" s="3" t="s">
        <v>202</v>
      </c>
      <c r="C75" s="42" t="s">
        <v>203</v>
      </c>
      <c r="D75" s="40" t="s">
        <v>146</v>
      </c>
      <c r="E75" s="8">
        <v>8411</v>
      </c>
      <c r="F75" s="9">
        <v>8839876.8900000006</v>
      </c>
      <c r="G75" s="11">
        <f t="shared" si="2"/>
        <v>1.7147522425782786E-3</v>
      </c>
    </row>
    <row r="76" spans="1:7" x14ac:dyDescent="0.25">
      <c r="A76" s="3" t="s">
        <v>39</v>
      </c>
      <c r="B76" s="3" t="s">
        <v>202</v>
      </c>
      <c r="C76" s="3" t="s">
        <v>203</v>
      </c>
      <c r="D76" s="40" t="s">
        <v>147</v>
      </c>
      <c r="E76" s="8">
        <v>9136</v>
      </c>
      <c r="F76" s="9">
        <v>9687540.3200000003</v>
      </c>
      <c r="G76" s="11">
        <f t="shared" si="2"/>
        <v>1.8791813161537698E-3</v>
      </c>
    </row>
    <row r="77" spans="1:7" x14ac:dyDescent="0.25">
      <c r="A77" s="3" t="s">
        <v>41</v>
      </c>
      <c r="B77" s="3" t="s">
        <v>202</v>
      </c>
      <c r="C77" s="3" t="s">
        <v>203</v>
      </c>
      <c r="D77" s="40" t="s">
        <v>149</v>
      </c>
      <c r="E77" s="8">
        <v>11900</v>
      </c>
      <c r="F77" s="9">
        <v>12843075</v>
      </c>
      <c r="G77" s="11">
        <f t="shared" si="2"/>
        <v>2.4912894072952438E-3</v>
      </c>
    </row>
    <row r="78" spans="1:7" x14ac:dyDescent="0.25">
      <c r="A78" s="3" t="s">
        <v>49</v>
      </c>
      <c r="B78" s="3" t="s">
        <v>202</v>
      </c>
      <c r="C78" s="3" t="s">
        <v>203</v>
      </c>
      <c r="D78" s="40" t="s">
        <v>157</v>
      </c>
      <c r="E78" s="8">
        <v>15000</v>
      </c>
      <c r="F78" s="9">
        <v>14708850</v>
      </c>
      <c r="G78" s="11">
        <f t="shared" si="2"/>
        <v>2.8532109481954008E-3</v>
      </c>
    </row>
    <row r="79" spans="1:7" x14ac:dyDescent="0.25">
      <c r="A79" s="3" t="s">
        <v>46</v>
      </c>
      <c r="B79" s="3" t="s">
        <v>202</v>
      </c>
      <c r="C79" s="3" t="s">
        <v>203</v>
      </c>
      <c r="D79" s="40" t="s">
        <v>154</v>
      </c>
      <c r="E79" s="8">
        <v>16985</v>
      </c>
      <c r="F79" s="9">
        <v>18345668.350000001</v>
      </c>
      <c r="G79" s="11">
        <f t="shared" si="2"/>
        <v>3.5586780603637852E-3</v>
      </c>
    </row>
    <row r="80" spans="1:7" x14ac:dyDescent="0.25">
      <c r="A80" s="3" t="s">
        <v>40</v>
      </c>
      <c r="B80" s="3" t="s">
        <v>202</v>
      </c>
      <c r="C80" s="3" t="s">
        <v>203</v>
      </c>
      <c r="D80" s="40" t="s">
        <v>148</v>
      </c>
      <c r="E80" s="8">
        <v>17000</v>
      </c>
      <c r="F80" s="9">
        <v>19108850</v>
      </c>
      <c r="G80" s="11">
        <f t="shared" si="2"/>
        <v>3.7067194258846672E-3</v>
      </c>
    </row>
    <row r="81" spans="1:7" x14ac:dyDescent="0.25">
      <c r="A81" s="3" t="s">
        <v>47</v>
      </c>
      <c r="B81" s="3" t="s">
        <v>202</v>
      </c>
      <c r="C81" s="42" t="s">
        <v>203</v>
      </c>
      <c r="D81" s="40" t="s">
        <v>155</v>
      </c>
      <c r="E81" s="8">
        <v>18000</v>
      </c>
      <c r="F81" s="9">
        <v>20366280</v>
      </c>
      <c r="G81" s="11">
        <f t="shared" si="2"/>
        <v>3.950634690680307E-3</v>
      </c>
    </row>
    <row r="82" spans="1:7" x14ac:dyDescent="0.25">
      <c r="A82" s="3" t="s">
        <v>721</v>
      </c>
      <c r="B82" s="3" t="s">
        <v>202</v>
      </c>
      <c r="C82" s="3" t="s">
        <v>203</v>
      </c>
      <c r="D82" s="40" t="s">
        <v>720</v>
      </c>
      <c r="E82" s="8">
        <v>30165</v>
      </c>
      <c r="F82" s="9">
        <v>29019031.649999999</v>
      </c>
      <c r="G82" s="11">
        <f t="shared" si="2"/>
        <v>5.6290885290018492E-3</v>
      </c>
    </row>
    <row r="83" spans="1:7" x14ac:dyDescent="0.25">
      <c r="A83" s="3" t="s">
        <v>45</v>
      </c>
      <c r="B83" s="3" t="s">
        <v>202</v>
      </c>
      <c r="C83" s="3" t="s">
        <v>203</v>
      </c>
      <c r="D83" s="40" t="s">
        <v>153</v>
      </c>
      <c r="E83" s="8">
        <v>26000</v>
      </c>
      <c r="F83" s="9">
        <v>29192800</v>
      </c>
      <c r="G83" s="11">
        <f t="shared" si="2"/>
        <v>5.6627959744289117E-3</v>
      </c>
    </row>
    <row r="84" spans="1:7" x14ac:dyDescent="0.25">
      <c r="A84" s="3" t="s">
        <v>42</v>
      </c>
      <c r="B84" s="3" t="s">
        <v>202</v>
      </c>
      <c r="C84" s="3" t="s">
        <v>203</v>
      </c>
      <c r="D84" s="40" t="s">
        <v>150</v>
      </c>
      <c r="E84" s="8">
        <v>29000</v>
      </c>
      <c r="F84" s="9">
        <v>31143390</v>
      </c>
      <c r="G84" s="11">
        <f t="shared" si="2"/>
        <v>6.0411698611325271E-3</v>
      </c>
    </row>
    <row r="85" spans="1:7" x14ac:dyDescent="0.25">
      <c r="A85" s="3" t="s">
        <v>55</v>
      </c>
      <c r="B85" s="3" t="s">
        <v>202</v>
      </c>
      <c r="C85" s="3" t="s">
        <v>203</v>
      </c>
      <c r="D85" s="40" t="s">
        <v>112</v>
      </c>
      <c r="E85" s="8">
        <v>33376</v>
      </c>
      <c r="F85" s="9">
        <v>33929114.420000002</v>
      </c>
      <c r="G85" s="11">
        <f t="shared" si="2"/>
        <v>6.5815424540816214E-3</v>
      </c>
    </row>
    <row r="86" spans="1:7" x14ac:dyDescent="0.25">
      <c r="A86" s="3" t="s">
        <v>50</v>
      </c>
      <c r="B86" s="3" t="s">
        <v>202</v>
      </c>
      <c r="C86" s="3" t="s">
        <v>203</v>
      </c>
      <c r="D86" s="40" t="s">
        <v>158</v>
      </c>
      <c r="E86" s="8">
        <v>41337</v>
      </c>
      <c r="F86" s="9">
        <v>43788697.469999999</v>
      </c>
      <c r="G86" s="11">
        <f t="shared" si="2"/>
        <v>8.4940964812762546E-3</v>
      </c>
    </row>
    <row r="87" spans="1:7" x14ac:dyDescent="0.25">
      <c r="A87" s="3" t="s">
        <v>51</v>
      </c>
      <c r="B87" s="3" t="s">
        <v>202</v>
      </c>
      <c r="C87" s="7"/>
      <c r="D87" s="40" t="s">
        <v>159</v>
      </c>
      <c r="E87" s="8">
        <v>42029</v>
      </c>
      <c r="F87" s="9">
        <v>44889073.450000003</v>
      </c>
      <c r="G87" s="11">
        <f t="shared" si="2"/>
        <v>8.7075465329979913E-3</v>
      </c>
    </row>
    <row r="88" spans="1:7" x14ac:dyDescent="0.25">
      <c r="A88" s="3" t="s">
        <v>35</v>
      </c>
      <c r="B88" s="3" t="s">
        <v>202</v>
      </c>
      <c r="C88" s="3" t="s">
        <v>203</v>
      </c>
      <c r="D88" s="40" t="s">
        <v>143</v>
      </c>
      <c r="E88" s="8">
        <v>64107</v>
      </c>
      <c r="F88" s="9">
        <v>66096881.280000001</v>
      </c>
      <c r="G88" s="11">
        <f t="shared" si="2"/>
        <v>1.2821420118477492E-2</v>
      </c>
    </row>
    <row r="89" spans="1:7" x14ac:dyDescent="0.25">
      <c r="A89" s="3" t="s">
        <v>52</v>
      </c>
      <c r="B89" s="3" t="s">
        <v>202</v>
      </c>
      <c r="C89" s="3" t="s">
        <v>203</v>
      </c>
      <c r="D89" s="40" t="s">
        <v>160</v>
      </c>
      <c r="E89" s="8">
        <v>73645</v>
      </c>
      <c r="F89" s="9">
        <v>74460250.150000006</v>
      </c>
      <c r="G89" s="11">
        <f t="shared" si="2"/>
        <v>1.4443739716792832E-2</v>
      </c>
    </row>
    <row r="90" spans="1:7" x14ac:dyDescent="0.25">
      <c r="A90" s="3" t="s">
        <v>48</v>
      </c>
      <c r="B90" s="3" t="s">
        <v>202</v>
      </c>
      <c r="C90" s="3" t="s">
        <v>203</v>
      </c>
      <c r="D90" s="40" t="s">
        <v>156</v>
      </c>
      <c r="E90" s="8">
        <v>84955</v>
      </c>
      <c r="F90" s="9">
        <v>86718665.799999997</v>
      </c>
      <c r="G90" s="11">
        <f t="shared" si="2"/>
        <v>1.6821617371409598E-2</v>
      </c>
    </row>
    <row r="91" spans="1:7" x14ac:dyDescent="0.25">
      <c r="A91" s="3" t="s">
        <v>53</v>
      </c>
      <c r="B91" s="3" t="s">
        <v>202</v>
      </c>
      <c r="C91" s="3" t="s">
        <v>203</v>
      </c>
      <c r="D91" s="40" t="s">
        <v>110</v>
      </c>
      <c r="E91" s="8">
        <v>83000</v>
      </c>
      <c r="F91" s="9">
        <v>108781779.48</v>
      </c>
      <c r="G91" s="11">
        <f t="shared" si="2"/>
        <v>2.1101402500978243E-2</v>
      </c>
    </row>
    <row r="92" spans="1:7" x14ac:dyDescent="0.25">
      <c r="A92" s="3" t="s">
        <v>44</v>
      </c>
      <c r="B92" s="3" t="s">
        <v>202</v>
      </c>
      <c r="C92" s="3" t="s">
        <v>203</v>
      </c>
      <c r="D92" s="40" t="s">
        <v>152</v>
      </c>
      <c r="E92" s="8">
        <v>115300</v>
      </c>
      <c r="F92" s="9">
        <v>123266077</v>
      </c>
      <c r="G92" s="11">
        <f t="shared" si="2"/>
        <v>2.3911054938863155E-2</v>
      </c>
    </row>
    <row r="93" spans="1:7" x14ac:dyDescent="0.25">
      <c r="A93" s="3" t="s">
        <v>43</v>
      </c>
      <c r="B93" s="3" t="s">
        <v>202</v>
      </c>
      <c r="C93" s="3" t="s">
        <v>203</v>
      </c>
      <c r="D93" s="40" t="s">
        <v>151</v>
      </c>
      <c r="E93" s="8">
        <v>123636</v>
      </c>
      <c r="F93" s="9">
        <v>139572680.40000001</v>
      </c>
      <c r="G93" s="11">
        <f t="shared" si="2"/>
        <v>2.7074196812548749E-2</v>
      </c>
    </row>
    <row r="94" spans="1:7" x14ac:dyDescent="0.25">
      <c r="A94" s="3" t="s">
        <v>56</v>
      </c>
      <c r="B94" s="3" t="s">
        <v>204</v>
      </c>
      <c r="C94" s="3" t="s">
        <v>205</v>
      </c>
      <c r="D94" s="40" t="s">
        <v>101</v>
      </c>
      <c r="E94" s="8">
        <v>4000</v>
      </c>
      <c r="F94" s="9">
        <v>2075000</v>
      </c>
      <c r="G94" s="11">
        <f t="shared" si="2"/>
        <v>4.0250683891027898E-4</v>
      </c>
    </row>
    <row r="95" spans="1:7" x14ac:dyDescent="0.25">
      <c r="A95" s="3" t="s">
        <v>57</v>
      </c>
      <c r="B95" s="3" t="s">
        <v>204</v>
      </c>
      <c r="C95" s="3" t="s">
        <v>205</v>
      </c>
      <c r="D95" s="40" t="s">
        <v>102</v>
      </c>
      <c r="E95" s="8">
        <v>10500</v>
      </c>
      <c r="F95" s="9">
        <v>10607940</v>
      </c>
      <c r="G95" s="11">
        <f t="shared" si="2"/>
        <v>2.0577197092770624E-3</v>
      </c>
    </row>
    <row r="96" spans="1:7" ht="30" x14ac:dyDescent="0.25">
      <c r="A96" s="3" t="s">
        <v>403</v>
      </c>
      <c r="B96" s="3" t="s">
        <v>242</v>
      </c>
      <c r="C96" s="3" t="s">
        <v>243</v>
      </c>
      <c r="D96" s="40" t="s">
        <v>792</v>
      </c>
      <c r="E96" s="8">
        <v>65219</v>
      </c>
      <c r="F96" s="9">
        <v>68705607.739999995</v>
      </c>
      <c r="G96" s="11">
        <f t="shared" si="2"/>
        <v>1.3327458788837105E-2</v>
      </c>
    </row>
    <row r="97" spans="1:7" ht="30" x14ac:dyDescent="0.25">
      <c r="A97" s="3" t="s">
        <v>404</v>
      </c>
      <c r="B97" s="3" t="s">
        <v>244</v>
      </c>
      <c r="C97" s="3" t="s">
        <v>245</v>
      </c>
      <c r="D97" s="40" t="s">
        <v>69</v>
      </c>
      <c r="E97" s="8">
        <v>11000</v>
      </c>
      <c r="F97" s="9">
        <v>11060170</v>
      </c>
      <c r="G97" s="11">
        <f t="shared" si="2"/>
        <v>2.1454429226555665E-3</v>
      </c>
    </row>
    <row r="98" spans="1:7" ht="30" x14ac:dyDescent="0.25">
      <c r="A98" s="3" t="s">
        <v>405</v>
      </c>
      <c r="B98" s="3" t="s">
        <v>246</v>
      </c>
      <c r="C98" s="3" t="s">
        <v>247</v>
      </c>
      <c r="D98" s="40" t="s">
        <v>70</v>
      </c>
      <c r="E98" s="8">
        <v>7959</v>
      </c>
      <c r="F98" s="9">
        <v>8031824.8499999996</v>
      </c>
      <c r="G98" s="11">
        <f t="shared" si="2"/>
        <v>1.5580069547250725E-3</v>
      </c>
    </row>
    <row r="99" spans="1:7" ht="30" x14ac:dyDescent="0.25">
      <c r="A99" s="3" t="s">
        <v>407</v>
      </c>
      <c r="B99" s="3" t="s">
        <v>248</v>
      </c>
      <c r="C99" s="3" t="s">
        <v>249</v>
      </c>
      <c r="D99" s="40" t="s">
        <v>78</v>
      </c>
      <c r="E99" s="8">
        <v>220</v>
      </c>
      <c r="F99" s="9">
        <v>217698.8</v>
      </c>
      <c r="G99" s="11">
        <f t="shared" si="2"/>
        <v>4.2229038950631821E-5</v>
      </c>
    </row>
    <row r="100" spans="1:7" ht="30" x14ac:dyDescent="0.25">
      <c r="A100" s="3" t="s">
        <v>406</v>
      </c>
      <c r="B100" s="3" t="s">
        <v>248</v>
      </c>
      <c r="C100" s="3" t="s">
        <v>249</v>
      </c>
      <c r="D100" s="40" t="s">
        <v>79</v>
      </c>
      <c r="E100" s="8">
        <v>5000</v>
      </c>
      <c r="F100" s="9">
        <v>5337025.5</v>
      </c>
      <c r="G100" s="11">
        <f t="shared" si="2"/>
        <v>1.0352719340667716E-3</v>
      </c>
    </row>
    <row r="101" spans="1:7" x14ac:dyDescent="0.25">
      <c r="A101" s="3" t="s">
        <v>409</v>
      </c>
      <c r="B101" s="3" t="s">
        <v>252</v>
      </c>
      <c r="C101" s="3" t="s">
        <v>253</v>
      </c>
      <c r="D101" s="40" t="s">
        <v>86</v>
      </c>
      <c r="E101" s="8">
        <v>50000</v>
      </c>
      <c r="F101" s="9">
        <v>51128000</v>
      </c>
      <c r="G101" s="11">
        <f t="shared" ref="G101:G132" si="3">F101/$F$261</f>
        <v>9.9177685107492732E-3</v>
      </c>
    </row>
    <row r="102" spans="1:7" ht="30" x14ac:dyDescent="0.25">
      <c r="A102" s="3" t="s">
        <v>410</v>
      </c>
      <c r="B102" s="3" t="s">
        <v>254</v>
      </c>
      <c r="C102" s="3" t="s">
        <v>255</v>
      </c>
      <c r="D102" s="40" t="s">
        <v>769</v>
      </c>
      <c r="E102" s="8">
        <v>12197</v>
      </c>
      <c r="F102" s="9">
        <v>13514154.029999999</v>
      </c>
      <c r="G102" s="11">
        <f t="shared" si="3"/>
        <v>2.6214647803189913E-3</v>
      </c>
    </row>
    <row r="103" spans="1:7" ht="30" x14ac:dyDescent="0.25">
      <c r="A103" s="3" t="s">
        <v>412</v>
      </c>
      <c r="B103" s="3" t="s">
        <v>256</v>
      </c>
      <c r="C103" s="3" t="s">
        <v>257</v>
      </c>
      <c r="D103" s="40" t="s">
        <v>743</v>
      </c>
      <c r="E103" s="8">
        <v>742</v>
      </c>
      <c r="F103" s="9">
        <v>815977.4</v>
      </c>
      <c r="G103" s="11">
        <f t="shared" si="3"/>
        <v>1.582826428415558E-4</v>
      </c>
    </row>
    <row r="104" spans="1:7" ht="30" x14ac:dyDescent="0.25">
      <c r="A104" s="3" t="s">
        <v>411</v>
      </c>
      <c r="B104" s="3" t="s">
        <v>256</v>
      </c>
      <c r="C104" s="3" t="s">
        <v>257</v>
      </c>
      <c r="D104" s="40" t="s">
        <v>94</v>
      </c>
      <c r="E104" s="8">
        <v>100000</v>
      </c>
      <c r="F104" s="9">
        <v>106638000</v>
      </c>
      <c r="G104" s="11">
        <f t="shared" si="3"/>
        <v>2.0685553873597266E-2</v>
      </c>
    </row>
    <row r="105" spans="1:7" ht="30" x14ac:dyDescent="0.25">
      <c r="A105" s="3" t="s">
        <v>413</v>
      </c>
      <c r="B105" s="3" t="s">
        <v>258</v>
      </c>
      <c r="C105" s="3" t="s">
        <v>259</v>
      </c>
      <c r="D105" s="40" t="s">
        <v>96</v>
      </c>
      <c r="E105" s="8">
        <v>15754</v>
      </c>
      <c r="F105" s="9">
        <v>16541227.380000001</v>
      </c>
      <c r="G105" s="11">
        <f t="shared" si="3"/>
        <v>3.2086540455035935E-3</v>
      </c>
    </row>
    <row r="106" spans="1:7" x14ac:dyDescent="0.25">
      <c r="A106" s="3" t="s">
        <v>414</v>
      </c>
      <c r="B106" s="3" t="s">
        <v>260</v>
      </c>
      <c r="C106" s="3" t="s">
        <v>261</v>
      </c>
      <c r="D106" s="40" t="s">
        <v>774</v>
      </c>
      <c r="E106" s="8">
        <v>20840</v>
      </c>
      <c r="F106" s="9">
        <v>22180637.199999999</v>
      </c>
      <c r="G106" s="11">
        <f t="shared" si="3"/>
        <v>4.3025822478977068E-3</v>
      </c>
    </row>
    <row r="107" spans="1:7" x14ac:dyDescent="0.25">
      <c r="A107" s="3" t="s">
        <v>415</v>
      </c>
      <c r="B107" s="3" t="s">
        <v>262</v>
      </c>
      <c r="C107" s="3" t="s">
        <v>263</v>
      </c>
      <c r="D107" s="40" t="s">
        <v>789</v>
      </c>
      <c r="E107" s="8">
        <v>50000</v>
      </c>
      <c r="F107" s="9">
        <v>51414500</v>
      </c>
      <c r="G107" s="11">
        <f t="shared" si="3"/>
        <v>9.9733435513988129E-3</v>
      </c>
    </row>
    <row r="108" spans="1:7" x14ac:dyDescent="0.25">
      <c r="A108" s="3" t="s">
        <v>416</v>
      </c>
      <c r="B108" s="3" t="s">
        <v>264</v>
      </c>
      <c r="C108" s="3" t="s">
        <v>265</v>
      </c>
      <c r="D108" s="40" t="s">
        <v>115</v>
      </c>
      <c r="E108" s="8">
        <v>7100</v>
      </c>
      <c r="F108" s="9">
        <v>7387053</v>
      </c>
      <c r="G108" s="11">
        <f t="shared" si="3"/>
        <v>1.4329346274181652E-3</v>
      </c>
    </row>
    <row r="109" spans="1:7" ht="30" x14ac:dyDescent="0.25">
      <c r="A109" s="3" t="s">
        <v>417</v>
      </c>
      <c r="B109" s="3" t="s">
        <v>266</v>
      </c>
      <c r="C109" s="3" t="s">
        <v>267</v>
      </c>
      <c r="D109" s="40" t="s">
        <v>116</v>
      </c>
      <c r="E109" s="8">
        <v>8490</v>
      </c>
      <c r="F109" s="9">
        <v>9126665.0999999996</v>
      </c>
      <c r="G109" s="11">
        <f t="shared" si="3"/>
        <v>1.7703831899728987E-3</v>
      </c>
    </row>
    <row r="110" spans="1:7" ht="30" x14ac:dyDescent="0.25">
      <c r="A110" s="3" t="s">
        <v>419</v>
      </c>
      <c r="B110" s="3" t="s">
        <v>266</v>
      </c>
      <c r="C110" s="3" t="s">
        <v>267</v>
      </c>
      <c r="D110" s="40" t="s">
        <v>117</v>
      </c>
      <c r="E110" s="8">
        <v>15000</v>
      </c>
      <c r="F110" s="9">
        <v>15111300</v>
      </c>
      <c r="G110" s="11">
        <f t="shared" si="3"/>
        <v>2.9312778770240475E-3</v>
      </c>
    </row>
    <row r="111" spans="1:7" ht="30" x14ac:dyDescent="0.25">
      <c r="A111" s="3" t="s">
        <v>418</v>
      </c>
      <c r="B111" s="3" t="s">
        <v>266</v>
      </c>
      <c r="C111" s="42" t="s">
        <v>267</v>
      </c>
      <c r="D111" s="40" t="s">
        <v>787</v>
      </c>
      <c r="E111" s="8">
        <v>48000</v>
      </c>
      <c r="F111" s="9">
        <v>52477920</v>
      </c>
      <c r="G111" s="11">
        <f t="shared" si="3"/>
        <v>1.017962491170434E-2</v>
      </c>
    </row>
    <row r="112" spans="1:7" ht="30" x14ac:dyDescent="0.25">
      <c r="A112" s="3" t="s">
        <v>420</v>
      </c>
      <c r="B112" s="3" t="s">
        <v>268</v>
      </c>
      <c r="C112" s="3" t="s">
        <v>269</v>
      </c>
      <c r="D112" s="40" t="s">
        <v>174</v>
      </c>
      <c r="E112" s="8">
        <v>15698</v>
      </c>
      <c r="F112" s="9">
        <v>15763617.640000001</v>
      </c>
      <c r="G112" s="11">
        <f t="shared" si="3"/>
        <v>3.0578139306345602E-3</v>
      </c>
    </row>
    <row r="113" spans="1:7" ht="30" x14ac:dyDescent="0.25">
      <c r="A113" s="3" t="s">
        <v>421</v>
      </c>
      <c r="B113" s="3" t="s">
        <v>270</v>
      </c>
      <c r="C113" s="3" t="s">
        <v>271</v>
      </c>
      <c r="D113" s="40" t="s">
        <v>182</v>
      </c>
      <c r="E113" s="8">
        <v>110295</v>
      </c>
      <c r="F113" s="9">
        <v>118503153.90000001</v>
      </c>
      <c r="G113" s="11">
        <f t="shared" si="3"/>
        <v>2.2987146928764964E-2</v>
      </c>
    </row>
    <row r="114" spans="1:7" x14ac:dyDescent="0.25">
      <c r="A114" s="3" t="s">
        <v>408</v>
      </c>
      <c r="B114" s="3" t="s">
        <v>250</v>
      </c>
      <c r="C114" s="3" t="s">
        <v>251</v>
      </c>
      <c r="D114" s="40" t="s">
        <v>84</v>
      </c>
      <c r="E114" s="8">
        <v>42000</v>
      </c>
      <c r="F114" s="9">
        <v>42511980</v>
      </c>
      <c r="G114" s="11">
        <f t="shared" si="3"/>
        <v>8.2464398484901214E-3</v>
      </c>
    </row>
    <row r="115" spans="1:7" ht="30" x14ac:dyDescent="0.25">
      <c r="A115" s="3" t="s">
        <v>399</v>
      </c>
      <c r="B115" s="3" t="s">
        <v>240</v>
      </c>
      <c r="C115" s="3" t="s">
        <v>241</v>
      </c>
      <c r="D115" s="40" t="s">
        <v>123</v>
      </c>
      <c r="E115" s="8">
        <v>470</v>
      </c>
      <c r="F115" s="9">
        <v>490017.3</v>
      </c>
      <c r="G115" s="11">
        <f t="shared" si="3"/>
        <v>9.5053163582819206E-5</v>
      </c>
    </row>
    <row r="116" spans="1:7" ht="30" x14ac:dyDescent="0.25">
      <c r="A116" s="3" t="s">
        <v>401</v>
      </c>
      <c r="B116" s="3" t="s">
        <v>240</v>
      </c>
      <c r="C116" s="3" t="s">
        <v>241</v>
      </c>
      <c r="D116" s="40" t="s">
        <v>121</v>
      </c>
      <c r="E116" s="8">
        <v>500</v>
      </c>
      <c r="F116" s="9">
        <v>530660</v>
      </c>
      <c r="G116" s="11">
        <f t="shared" si="3"/>
        <v>1.0293700199331501E-4</v>
      </c>
    </row>
    <row r="117" spans="1:7" ht="30" x14ac:dyDescent="0.25">
      <c r="A117" s="3" t="s">
        <v>395</v>
      </c>
      <c r="B117" s="3" t="s">
        <v>240</v>
      </c>
      <c r="C117" s="3" t="s">
        <v>241</v>
      </c>
      <c r="D117" s="40" t="s">
        <v>771</v>
      </c>
      <c r="E117" s="8">
        <v>15668</v>
      </c>
      <c r="F117" s="9">
        <v>16713368.960000001</v>
      </c>
      <c r="G117" s="11">
        <f t="shared" si="3"/>
        <v>3.2420459313883265E-3</v>
      </c>
    </row>
    <row r="118" spans="1:7" ht="30" x14ac:dyDescent="0.25">
      <c r="A118" s="3" t="s">
        <v>396</v>
      </c>
      <c r="B118" s="3" t="s">
        <v>240</v>
      </c>
      <c r="C118" s="3" t="s">
        <v>241</v>
      </c>
      <c r="D118" s="40" t="s">
        <v>118</v>
      </c>
      <c r="E118" s="8">
        <v>17452</v>
      </c>
      <c r="F118" s="9">
        <v>19554966</v>
      </c>
      <c r="G118" s="11">
        <f t="shared" si="3"/>
        <v>3.7932566504375819E-3</v>
      </c>
    </row>
    <row r="119" spans="1:7" ht="30" x14ac:dyDescent="0.25">
      <c r="A119" s="3" t="s">
        <v>400</v>
      </c>
      <c r="B119" s="3" t="s">
        <v>240</v>
      </c>
      <c r="C119" s="3" t="s">
        <v>241</v>
      </c>
      <c r="D119" s="40" t="s">
        <v>120</v>
      </c>
      <c r="E119" s="8">
        <v>28470</v>
      </c>
      <c r="F119" s="9">
        <v>30078555</v>
      </c>
      <c r="G119" s="11">
        <f t="shared" si="3"/>
        <v>5.8346140202597428E-3</v>
      </c>
    </row>
    <row r="120" spans="1:7" ht="30" x14ac:dyDescent="0.25">
      <c r="A120" s="3" t="s">
        <v>397</v>
      </c>
      <c r="B120" s="3" t="s">
        <v>240</v>
      </c>
      <c r="C120" s="3" t="s">
        <v>241</v>
      </c>
      <c r="D120" s="40" t="s">
        <v>785</v>
      </c>
      <c r="E120" s="8">
        <v>44756</v>
      </c>
      <c r="F120" s="9">
        <v>48108224.399999999</v>
      </c>
      <c r="G120" s="11">
        <f t="shared" si="3"/>
        <v>9.3319948572676385E-3</v>
      </c>
    </row>
    <row r="121" spans="1:7" ht="30" x14ac:dyDescent="0.25">
      <c r="A121" s="3" t="s">
        <v>402</v>
      </c>
      <c r="B121" s="3" t="s">
        <v>240</v>
      </c>
      <c r="C121" s="42" t="s">
        <v>241</v>
      </c>
      <c r="D121" s="40" t="s">
        <v>122</v>
      </c>
      <c r="E121" s="8">
        <v>45972</v>
      </c>
      <c r="F121" s="9">
        <v>49219002.359999999</v>
      </c>
      <c r="G121" s="11">
        <f t="shared" si="3"/>
        <v>9.5474626767427274E-3</v>
      </c>
    </row>
    <row r="122" spans="1:7" ht="30" x14ac:dyDescent="0.25">
      <c r="A122" s="3" t="s">
        <v>398</v>
      </c>
      <c r="B122" s="3" t="s">
        <v>240</v>
      </c>
      <c r="C122" s="3" t="s">
        <v>241</v>
      </c>
      <c r="D122" s="40" t="s">
        <v>119</v>
      </c>
      <c r="E122" s="8">
        <v>60000</v>
      </c>
      <c r="F122" s="9">
        <v>63489600</v>
      </c>
      <c r="G122" s="11">
        <f t="shared" si="3"/>
        <v>1.2315661782977372E-2</v>
      </c>
    </row>
    <row r="123" spans="1:7" x14ac:dyDescent="0.25">
      <c r="A123" s="3" t="s">
        <v>424</v>
      </c>
      <c r="B123" s="3" t="s">
        <v>272</v>
      </c>
      <c r="C123" s="3" t="s">
        <v>273</v>
      </c>
      <c r="D123" s="40" t="s">
        <v>751</v>
      </c>
      <c r="E123" s="8">
        <v>3300</v>
      </c>
      <c r="F123" s="9">
        <v>3479751</v>
      </c>
      <c r="G123" s="11">
        <f t="shared" si="3"/>
        <v>6.7499931335175038E-4</v>
      </c>
    </row>
    <row r="124" spans="1:7" x14ac:dyDescent="0.25">
      <c r="A124" s="3" t="s">
        <v>422</v>
      </c>
      <c r="B124" s="3" t="s">
        <v>272</v>
      </c>
      <c r="C124" s="3" t="s">
        <v>273</v>
      </c>
      <c r="D124" s="40" t="s">
        <v>757</v>
      </c>
      <c r="E124" s="8">
        <v>5000</v>
      </c>
      <c r="F124" s="9">
        <v>5120500</v>
      </c>
      <c r="G124" s="11">
        <f t="shared" si="3"/>
        <v>9.9327049091088365E-4</v>
      </c>
    </row>
    <row r="125" spans="1:7" x14ac:dyDescent="0.25">
      <c r="A125" s="3" t="s">
        <v>423</v>
      </c>
      <c r="B125" s="3" t="s">
        <v>272</v>
      </c>
      <c r="C125" s="3" t="s">
        <v>273</v>
      </c>
      <c r="D125" s="40" t="s">
        <v>61</v>
      </c>
      <c r="E125" s="8">
        <v>8850</v>
      </c>
      <c r="F125" s="9">
        <v>9186300</v>
      </c>
      <c r="G125" s="11">
        <f t="shared" si="3"/>
        <v>1.7819511201356607E-3</v>
      </c>
    </row>
    <row r="126" spans="1:7" ht="30" x14ac:dyDescent="0.25">
      <c r="A126" s="3" t="s">
        <v>499</v>
      </c>
      <c r="B126" s="3" t="s">
        <v>328</v>
      </c>
      <c r="C126" s="3" t="s">
        <v>329</v>
      </c>
      <c r="D126" s="40" t="s">
        <v>65</v>
      </c>
      <c r="E126" s="8">
        <v>29997</v>
      </c>
      <c r="F126" s="9">
        <v>32527246.949999999</v>
      </c>
      <c r="G126" s="11">
        <f t="shared" si="3"/>
        <v>6.3096093244812109E-3</v>
      </c>
    </row>
    <row r="127" spans="1:7" ht="30" x14ac:dyDescent="0.25">
      <c r="A127" s="3" t="s">
        <v>500</v>
      </c>
      <c r="B127" s="3" t="s">
        <v>328</v>
      </c>
      <c r="C127" s="3" t="s">
        <v>329</v>
      </c>
      <c r="D127" s="40" t="s">
        <v>793</v>
      </c>
      <c r="E127" s="8">
        <v>67033</v>
      </c>
      <c r="F127" s="9">
        <v>73639102.150000006</v>
      </c>
      <c r="G127" s="11">
        <f t="shared" si="3"/>
        <v>1.4284454085102472E-2</v>
      </c>
    </row>
    <row r="128" spans="1:7" ht="45" x14ac:dyDescent="0.25">
      <c r="A128" s="3" t="s">
        <v>468</v>
      </c>
      <c r="B128" s="3" t="s">
        <v>298</v>
      </c>
      <c r="C128" s="3" t="s">
        <v>299</v>
      </c>
      <c r="D128" s="40" t="s">
        <v>109</v>
      </c>
      <c r="E128" s="8">
        <v>20000</v>
      </c>
      <c r="F128" s="9">
        <v>20232400</v>
      </c>
      <c r="G128" s="11">
        <f t="shared" si="3"/>
        <v>3.924664755454616E-3</v>
      </c>
    </row>
    <row r="129" spans="1:7" x14ac:dyDescent="0.25">
      <c r="A129" s="3" t="s">
        <v>439</v>
      </c>
      <c r="B129" s="3" t="s">
        <v>278</v>
      </c>
      <c r="C129" s="3" t="s">
        <v>279</v>
      </c>
      <c r="D129" s="40" t="s">
        <v>83</v>
      </c>
      <c r="E129" s="8">
        <v>2000</v>
      </c>
      <c r="F129" s="9">
        <v>2062620</v>
      </c>
      <c r="G129" s="11">
        <f t="shared" si="3"/>
        <v>4.0010537642078055E-4</v>
      </c>
    </row>
    <row r="130" spans="1:7" x14ac:dyDescent="0.25">
      <c r="A130" s="3" t="s">
        <v>438</v>
      </c>
      <c r="B130" s="3" t="s">
        <v>278</v>
      </c>
      <c r="C130" s="3" t="s">
        <v>279</v>
      </c>
      <c r="D130" s="40" t="s">
        <v>80</v>
      </c>
      <c r="E130" s="8">
        <v>10000</v>
      </c>
      <c r="F130" s="9">
        <v>10696700</v>
      </c>
      <c r="G130" s="11">
        <f t="shared" si="3"/>
        <v>2.0749373030224485E-3</v>
      </c>
    </row>
    <row r="131" spans="1:7" x14ac:dyDescent="0.25">
      <c r="A131" s="3" t="s">
        <v>441</v>
      </c>
      <c r="B131" s="3" t="s">
        <v>278</v>
      </c>
      <c r="C131" s="3" t="s">
        <v>279</v>
      </c>
      <c r="D131" s="40" t="s">
        <v>82</v>
      </c>
      <c r="E131" s="8">
        <v>20000</v>
      </c>
      <c r="F131" s="9">
        <v>21532200</v>
      </c>
      <c r="G131" s="11">
        <f t="shared" si="3"/>
        <v>4.1767989189320041E-3</v>
      </c>
    </row>
    <row r="132" spans="1:7" x14ac:dyDescent="0.25">
      <c r="A132" s="3" t="s">
        <v>440</v>
      </c>
      <c r="B132" s="3" t="s">
        <v>278</v>
      </c>
      <c r="C132" s="3" t="s">
        <v>279</v>
      </c>
      <c r="D132" s="42" t="s">
        <v>81</v>
      </c>
      <c r="E132" s="8">
        <v>30000</v>
      </c>
      <c r="F132" s="9">
        <v>31927200</v>
      </c>
      <c r="G132" s="11">
        <f t="shared" si="3"/>
        <v>6.1932126974728954E-3</v>
      </c>
    </row>
    <row r="133" spans="1:7" ht="30" x14ac:dyDescent="0.25">
      <c r="A133" s="3" t="s">
        <v>425</v>
      </c>
      <c r="B133" s="3" t="s">
        <v>274</v>
      </c>
      <c r="C133" s="3" t="s">
        <v>275</v>
      </c>
      <c r="D133" s="40" t="s">
        <v>782</v>
      </c>
      <c r="E133" s="8">
        <v>33065</v>
      </c>
      <c r="F133" s="9">
        <v>35626545.549999997</v>
      </c>
      <c r="G133" s="11">
        <f t="shared" ref="G133:G164" si="4">F133/$F$261</f>
        <v>6.9108087858426818E-3</v>
      </c>
    </row>
    <row r="134" spans="1:7" x14ac:dyDescent="0.25">
      <c r="A134" s="3" t="s">
        <v>443</v>
      </c>
      <c r="B134" s="3" t="s">
        <v>282</v>
      </c>
      <c r="C134" s="3" t="s">
        <v>283</v>
      </c>
      <c r="D134" s="40" t="s">
        <v>85</v>
      </c>
      <c r="E134" s="8">
        <v>74570</v>
      </c>
      <c r="F134" s="9">
        <v>77525954.799999997</v>
      </c>
      <c r="G134" s="11">
        <f t="shared" si="4"/>
        <v>1.5038422650626104E-2</v>
      </c>
    </row>
    <row r="135" spans="1:7" x14ac:dyDescent="0.25">
      <c r="A135" s="3" t="s">
        <v>444</v>
      </c>
      <c r="B135" s="3" t="s">
        <v>284</v>
      </c>
      <c r="C135" s="3" t="s">
        <v>285</v>
      </c>
      <c r="D135" s="33" t="s">
        <v>95</v>
      </c>
      <c r="E135" s="8">
        <v>54500</v>
      </c>
      <c r="F135" s="9">
        <v>43484732.5</v>
      </c>
      <c r="G135" s="11">
        <f t="shared" si="4"/>
        <v>8.4351335997272636E-3</v>
      </c>
    </row>
    <row r="136" spans="1:7" x14ac:dyDescent="0.25">
      <c r="A136" s="3" t="s">
        <v>454</v>
      </c>
      <c r="B136" s="3" t="s">
        <v>290</v>
      </c>
      <c r="C136" s="3" t="s">
        <v>291</v>
      </c>
      <c r="D136" s="33" t="s">
        <v>99</v>
      </c>
      <c r="E136" s="8">
        <v>2000</v>
      </c>
      <c r="F136" s="9">
        <v>2089300</v>
      </c>
      <c r="G136" s="11">
        <f t="shared" si="4"/>
        <v>4.0528074146276911E-4</v>
      </c>
    </row>
    <row r="137" spans="1:7" x14ac:dyDescent="0.25">
      <c r="A137" s="3" t="s">
        <v>452</v>
      </c>
      <c r="B137" s="3" t="s">
        <v>290</v>
      </c>
      <c r="C137" s="3" t="s">
        <v>291</v>
      </c>
      <c r="D137" s="33" t="s">
        <v>763</v>
      </c>
      <c r="E137" s="8">
        <v>9679</v>
      </c>
      <c r="F137" s="9">
        <v>10055125.939999999</v>
      </c>
      <c r="G137" s="11">
        <f t="shared" si="4"/>
        <v>1.9504852804598299E-3</v>
      </c>
    </row>
    <row r="138" spans="1:7" x14ac:dyDescent="0.25">
      <c r="A138" s="3" t="s">
        <v>453</v>
      </c>
      <c r="B138" s="3" t="s">
        <v>290</v>
      </c>
      <c r="C138" s="3" t="s">
        <v>291</v>
      </c>
      <c r="D138" s="33" t="s">
        <v>98</v>
      </c>
      <c r="E138" s="8">
        <v>34415</v>
      </c>
      <c r="F138" s="9">
        <v>34911264.299999997</v>
      </c>
      <c r="G138" s="11">
        <f t="shared" si="4"/>
        <v>6.7720591015683236E-3</v>
      </c>
    </row>
    <row r="139" spans="1:7" x14ac:dyDescent="0.25">
      <c r="A139" s="3" t="s">
        <v>455</v>
      </c>
      <c r="B139" s="3" t="s">
        <v>292</v>
      </c>
      <c r="C139" s="3" t="s">
        <v>293</v>
      </c>
      <c r="D139" s="33" t="s">
        <v>100</v>
      </c>
      <c r="E139" s="8">
        <v>2800</v>
      </c>
      <c r="F139" s="9">
        <v>2970940</v>
      </c>
      <c r="G139" s="11">
        <f t="shared" si="4"/>
        <v>5.7630056288776111E-4</v>
      </c>
    </row>
    <row r="140" spans="1:7" ht="30" x14ac:dyDescent="0.25">
      <c r="A140" s="3" t="s">
        <v>447</v>
      </c>
      <c r="B140" s="3" t="s">
        <v>288</v>
      </c>
      <c r="C140" s="42" t="s">
        <v>289</v>
      </c>
      <c r="D140" s="33" t="s">
        <v>105</v>
      </c>
      <c r="E140" s="8">
        <v>35</v>
      </c>
      <c r="F140" s="9">
        <v>37980.25</v>
      </c>
      <c r="G140" s="11">
        <f t="shared" si="4"/>
        <v>7.367378490854035E-6</v>
      </c>
    </row>
    <row r="141" spans="1:7" ht="30" x14ac:dyDescent="0.25">
      <c r="A141" s="3" t="s">
        <v>448</v>
      </c>
      <c r="B141" s="3" t="s">
        <v>288</v>
      </c>
      <c r="C141" s="3" t="s">
        <v>289</v>
      </c>
      <c r="D141" s="33" t="s">
        <v>106</v>
      </c>
      <c r="E141" s="8">
        <v>1602</v>
      </c>
      <c r="F141" s="9">
        <v>1661578.38</v>
      </c>
      <c r="G141" s="11">
        <f t="shared" si="4"/>
        <v>3.2231164401709024E-4</v>
      </c>
    </row>
    <row r="142" spans="1:7" ht="30" x14ac:dyDescent="0.25">
      <c r="A142" s="3" t="s">
        <v>450</v>
      </c>
      <c r="B142" s="3" t="s">
        <v>288</v>
      </c>
      <c r="C142" s="3" t="s">
        <v>289</v>
      </c>
      <c r="D142" s="33" t="s">
        <v>747</v>
      </c>
      <c r="E142" s="8">
        <v>1943</v>
      </c>
      <c r="F142" s="9">
        <v>2084839</v>
      </c>
      <c r="G142" s="11">
        <f t="shared" si="4"/>
        <v>4.0441540025391187E-4</v>
      </c>
    </row>
    <row r="143" spans="1:7" ht="30" x14ac:dyDescent="0.25">
      <c r="A143" s="3" t="s">
        <v>449</v>
      </c>
      <c r="B143" s="3" t="s">
        <v>288</v>
      </c>
      <c r="C143" s="3" t="s">
        <v>289</v>
      </c>
      <c r="D143" s="33" t="s">
        <v>107</v>
      </c>
      <c r="E143" s="8">
        <v>8900</v>
      </c>
      <c r="F143" s="9">
        <v>9271842</v>
      </c>
      <c r="G143" s="11">
        <f t="shared" si="4"/>
        <v>1.7985444888171367E-3</v>
      </c>
    </row>
    <row r="144" spans="1:7" ht="30" x14ac:dyDescent="0.25">
      <c r="A144" s="3" t="s">
        <v>451</v>
      </c>
      <c r="B144" s="3" t="s">
        <v>288</v>
      </c>
      <c r="C144" s="3" t="s">
        <v>289</v>
      </c>
      <c r="D144" s="33" t="s">
        <v>108</v>
      </c>
      <c r="E144" s="8">
        <v>35060</v>
      </c>
      <c r="F144" s="9">
        <v>38025374.799999997</v>
      </c>
      <c r="G144" s="11">
        <f t="shared" si="4"/>
        <v>7.3761317634344964E-3</v>
      </c>
    </row>
    <row r="145" spans="1:7" x14ac:dyDescent="0.25">
      <c r="A145" s="3" t="s">
        <v>446</v>
      </c>
      <c r="B145" s="3" t="s">
        <v>286</v>
      </c>
      <c r="C145" s="3" t="s">
        <v>287</v>
      </c>
      <c r="D145" s="33" t="s">
        <v>104</v>
      </c>
      <c r="E145" s="8">
        <v>17370</v>
      </c>
      <c r="F145" s="9">
        <v>18618381.899999999</v>
      </c>
      <c r="G145" s="11">
        <f t="shared" si="4"/>
        <v>3.6115788164787243E-3</v>
      </c>
    </row>
    <row r="146" spans="1:7" x14ac:dyDescent="0.25">
      <c r="A146" s="3" t="s">
        <v>445</v>
      </c>
      <c r="B146" s="3" t="s">
        <v>286</v>
      </c>
      <c r="C146" s="3" t="s">
        <v>287</v>
      </c>
      <c r="D146" s="33" t="s">
        <v>103</v>
      </c>
      <c r="E146" s="8">
        <v>28655</v>
      </c>
      <c r="F146" s="9">
        <v>29391720.050000001</v>
      </c>
      <c r="G146" s="11">
        <f t="shared" si="4"/>
        <v>5.7013823264874053E-3</v>
      </c>
    </row>
    <row r="147" spans="1:7" ht="30" x14ac:dyDescent="0.25">
      <c r="A147" s="3" t="s">
        <v>457</v>
      </c>
      <c r="B147" s="3" t="s">
        <v>294</v>
      </c>
      <c r="C147" s="3" t="s">
        <v>295</v>
      </c>
      <c r="D147" s="33" t="s">
        <v>170</v>
      </c>
      <c r="E147" s="8">
        <v>2070</v>
      </c>
      <c r="F147" s="9">
        <v>2199465.67</v>
      </c>
      <c r="G147" s="11">
        <f t="shared" si="4"/>
        <v>4.266505899389777E-4</v>
      </c>
    </row>
    <row r="148" spans="1:7" ht="30" x14ac:dyDescent="0.25">
      <c r="A148" s="3" t="s">
        <v>456</v>
      </c>
      <c r="B148" s="3" t="s">
        <v>294</v>
      </c>
      <c r="C148" s="3" t="s">
        <v>295</v>
      </c>
      <c r="D148" s="33" t="s">
        <v>169</v>
      </c>
      <c r="E148" s="8">
        <v>2492</v>
      </c>
      <c r="F148" s="9">
        <v>2451770.15</v>
      </c>
      <c r="G148" s="11">
        <f t="shared" si="4"/>
        <v>4.755924109932918E-4</v>
      </c>
    </row>
    <row r="149" spans="1:7" ht="30" x14ac:dyDescent="0.25">
      <c r="A149" s="3" t="s">
        <v>465</v>
      </c>
      <c r="B149" s="3" t="s">
        <v>296</v>
      </c>
      <c r="C149" s="3" t="s">
        <v>297</v>
      </c>
      <c r="D149" s="33" t="s">
        <v>137</v>
      </c>
      <c r="E149" s="8">
        <v>2</v>
      </c>
      <c r="F149" s="9">
        <v>2036.56</v>
      </c>
      <c r="G149" s="11">
        <f t="shared" si="4"/>
        <v>3.9505027848246635E-7</v>
      </c>
    </row>
    <row r="150" spans="1:7" ht="30" x14ac:dyDescent="0.25">
      <c r="A150" s="3" t="s">
        <v>467</v>
      </c>
      <c r="B150" s="3" t="s">
        <v>296</v>
      </c>
      <c r="C150" s="3" t="s">
        <v>297</v>
      </c>
      <c r="D150" s="43" t="s">
        <v>738</v>
      </c>
      <c r="E150" s="8">
        <v>18</v>
      </c>
      <c r="F150" s="9">
        <v>20304.46</v>
      </c>
      <c r="G150" s="11">
        <f t="shared" si="4"/>
        <v>3.9386428965687721E-6</v>
      </c>
    </row>
    <row r="151" spans="1:7" ht="30" x14ac:dyDescent="0.25">
      <c r="A151" s="3" t="s">
        <v>466</v>
      </c>
      <c r="B151" s="3" t="s">
        <v>296</v>
      </c>
      <c r="C151" s="3" t="s">
        <v>297</v>
      </c>
      <c r="D151" s="33" t="s">
        <v>749</v>
      </c>
      <c r="E151" s="8">
        <v>2150</v>
      </c>
      <c r="F151" s="9">
        <v>2330385</v>
      </c>
      <c r="G151" s="11">
        <f t="shared" si="4"/>
        <v>4.5204621676815925E-4</v>
      </c>
    </row>
    <row r="152" spans="1:7" ht="30" x14ac:dyDescent="0.25">
      <c r="A152" s="3" t="s">
        <v>459</v>
      </c>
      <c r="B152" s="3" t="s">
        <v>296</v>
      </c>
      <c r="C152" s="3" t="s">
        <v>297</v>
      </c>
      <c r="D152" s="33" t="s">
        <v>135</v>
      </c>
      <c r="E152" s="8">
        <v>6630</v>
      </c>
      <c r="F152" s="9">
        <v>7085481</v>
      </c>
      <c r="G152" s="11">
        <f t="shared" si="4"/>
        <v>1.3744359322741409E-3</v>
      </c>
    </row>
    <row r="153" spans="1:7" ht="30" x14ac:dyDescent="0.25">
      <c r="A153" s="3" t="s">
        <v>463</v>
      </c>
      <c r="B153" s="3" t="s">
        <v>296</v>
      </c>
      <c r="C153" s="3" t="s">
        <v>297</v>
      </c>
      <c r="D153" s="33" t="s">
        <v>132</v>
      </c>
      <c r="E153" s="8">
        <v>8165</v>
      </c>
      <c r="F153" s="9">
        <v>8737611.4499999993</v>
      </c>
      <c r="G153" s="11">
        <f t="shared" si="4"/>
        <v>1.6949148743931367E-3</v>
      </c>
    </row>
    <row r="154" spans="1:7" ht="30" x14ac:dyDescent="0.25">
      <c r="A154" s="3" t="s">
        <v>464</v>
      </c>
      <c r="B154" s="3" t="s">
        <v>296</v>
      </c>
      <c r="C154" s="3" t="s">
        <v>297</v>
      </c>
      <c r="D154" s="33" t="s">
        <v>133</v>
      </c>
      <c r="E154" s="8">
        <v>15070</v>
      </c>
      <c r="F154" s="9">
        <v>16091746</v>
      </c>
      <c r="G154" s="11">
        <f t="shared" si="4"/>
        <v>3.1214640072323497E-3</v>
      </c>
    </row>
    <row r="155" spans="1:7" ht="30" x14ac:dyDescent="0.25">
      <c r="A155" s="3" t="s">
        <v>458</v>
      </c>
      <c r="B155" s="3" t="s">
        <v>296</v>
      </c>
      <c r="C155" s="42" t="s">
        <v>297</v>
      </c>
      <c r="D155" s="33" t="s">
        <v>134</v>
      </c>
      <c r="E155" s="8">
        <v>20000</v>
      </c>
      <c r="F155" s="9">
        <v>21327600</v>
      </c>
      <c r="G155" s="11">
        <f t="shared" si="4"/>
        <v>4.1371107747194538E-3</v>
      </c>
    </row>
    <row r="156" spans="1:7" ht="30" x14ac:dyDescent="0.25">
      <c r="A156" s="3" t="s">
        <v>460</v>
      </c>
      <c r="B156" s="3" t="s">
        <v>296</v>
      </c>
      <c r="C156" s="3" t="s">
        <v>297</v>
      </c>
      <c r="D156" s="33" t="s">
        <v>130</v>
      </c>
      <c r="E156" s="8">
        <v>30360</v>
      </c>
      <c r="F156" s="9">
        <v>31750488</v>
      </c>
      <c r="G156" s="11">
        <f t="shared" si="4"/>
        <v>6.1589342451752989E-3</v>
      </c>
    </row>
    <row r="157" spans="1:7" ht="30" x14ac:dyDescent="0.25">
      <c r="A157" s="3" t="s">
        <v>461</v>
      </c>
      <c r="B157" s="3" t="s">
        <v>296</v>
      </c>
      <c r="C157" s="3" t="s">
        <v>297</v>
      </c>
      <c r="D157" s="33" t="s">
        <v>136</v>
      </c>
      <c r="E157" s="8">
        <v>53130</v>
      </c>
      <c r="F157" s="9">
        <v>60301487.399999999</v>
      </c>
      <c r="G157" s="11">
        <f t="shared" si="4"/>
        <v>1.1697234252993743E-2</v>
      </c>
    </row>
    <row r="158" spans="1:7" ht="30" x14ac:dyDescent="0.25">
      <c r="A158" s="3" t="s">
        <v>462</v>
      </c>
      <c r="B158" s="3" t="s">
        <v>296</v>
      </c>
      <c r="C158" s="3" t="s">
        <v>297</v>
      </c>
      <c r="D158" s="33" t="s">
        <v>131</v>
      </c>
      <c r="E158" s="8">
        <v>85795</v>
      </c>
      <c r="F158" s="9">
        <v>93061836.5</v>
      </c>
      <c r="G158" s="11">
        <f t="shared" si="4"/>
        <v>1.8052060545927815E-2</v>
      </c>
    </row>
    <row r="159" spans="1:7" ht="30" x14ac:dyDescent="0.25">
      <c r="A159" s="3" t="s">
        <v>442</v>
      </c>
      <c r="B159" s="3" t="s">
        <v>280</v>
      </c>
      <c r="C159" s="42" t="s">
        <v>281</v>
      </c>
      <c r="D159" s="33" t="s">
        <v>778</v>
      </c>
      <c r="E159" s="8">
        <v>28275</v>
      </c>
      <c r="F159" s="9">
        <v>28869906</v>
      </c>
      <c r="G159" s="11">
        <f t="shared" si="4"/>
        <v>5.6001612547936846E-3</v>
      </c>
    </row>
    <row r="160" spans="1:7" x14ac:dyDescent="0.25">
      <c r="A160" s="3" t="s">
        <v>469</v>
      </c>
      <c r="B160" s="3" t="s">
        <v>300</v>
      </c>
      <c r="C160" s="3" t="s">
        <v>301</v>
      </c>
      <c r="D160" s="33" t="s">
        <v>113</v>
      </c>
      <c r="E160" s="8">
        <v>37300</v>
      </c>
      <c r="F160" s="9">
        <v>38780437</v>
      </c>
      <c r="G160" s="11">
        <f t="shared" si="4"/>
        <v>7.5225981245442032E-3</v>
      </c>
    </row>
    <row r="161" spans="1:7" x14ac:dyDescent="0.25">
      <c r="A161" s="3" t="s">
        <v>473</v>
      </c>
      <c r="B161" s="3" t="s">
        <v>302</v>
      </c>
      <c r="C161" s="3" t="s">
        <v>303</v>
      </c>
      <c r="D161" s="33" t="s">
        <v>162</v>
      </c>
      <c r="E161" s="8">
        <v>1310</v>
      </c>
      <c r="F161" s="9">
        <v>1380347</v>
      </c>
      <c r="G161" s="11">
        <f t="shared" si="4"/>
        <v>2.6775860605748766E-4</v>
      </c>
    </row>
    <row r="162" spans="1:7" x14ac:dyDescent="0.25">
      <c r="A162" s="3" t="s">
        <v>470</v>
      </c>
      <c r="B162" s="3" t="s">
        <v>302</v>
      </c>
      <c r="C162" s="42" t="s">
        <v>303</v>
      </c>
      <c r="D162" s="33" t="s">
        <v>750</v>
      </c>
      <c r="E162" s="8">
        <v>3030</v>
      </c>
      <c r="F162" s="9">
        <v>3242100</v>
      </c>
      <c r="G162" s="11">
        <f t="shared" si="4"/>
        <v>6.2889996261735685E-4</v>
      </c>
    </row>
    <row r="163" spans="1:7" x14ac:dyDescent="0.25">
      <c r="A163" s="3" t="s">
        <v>471</v>
      </c>
      <c r="B163" s="3" t="s">
        <v>302</v>
      </c>
      <c r="C163" s="3" t="s">
        <v>303</v>
      </c>
      <c r="D163" s="33" t="s">
        <v>761</v>
      </c>
      <c r="E163" s="8">
        <v>6086</v>
      </c>
      <c r="F163" s="9">
        <v>6471852.4000000004</v>
      </c>
      <c r="G163" s="11">
        <f t="shared" si="4"/>
        <v>1.2554047476712783E-3</v>
      </c>
    </row>
    <row r="164" spans="1:7" x14ac:dyDescent="0.25">
      <c r="A164" s="3" t="s">
        <v>472</v>
      </c>
      <c r="B164" s="3" t="s">
        <v>302</v>
      </c>
      <c r="C164" s="28" t="s">
        <v>303</v>
      </c>
      <c r="D164" s="33" t="s">
        <v>765</v>
      </c>
      <c r="E164" s="8">
        <v>10000</v>
      </c>
      <c r="F164" s="9">
        <v>10514800</v>
      </c>
      <c r="G164" s="11">
        <f t="shared" si="4"/>
        <v>2.0396524866379767E-3</v>
      </c>
    </row>
    <row r="165" spans="1:7" x14ac:dyDescent="0.25">
      <c r="A165" s="3" t="s">
        <v>475</v>
      </c>
      <c r="B165" s="3" t="s">
        <v>302</v>
      </c>
      <c r="C165" s="3" t="s">
        <v>303</v>
      </c>
      <c r="D165" s="33" t="s">
        <v>767</v>
      </c>
      <c r="E165" s="8">
        <v>10253</v>
      </c>
      <c r="F165" s="9">
        <v>10679729.859999999</v>
      </c>
      <c r="G165" s="11">
        <f t="shared" ref="G165:G196" si="5">F165/$F$261</f>
        <v>2.0716454488502729E-3</v>
      </c>
    </row>
    <row r="166" spans="1:7" x14ac:dyDescent="0.25">
      <c r="A166" s="3" t="s">
        <v>474</v>
      </c>
      <c r="B166" s="3" t="s">
        <v>302</v>
      </c>
      <c r="C166" s="3" t="s">
        <v>303</v>
      </c>
      <c r="D166" s="33" t="s">
        <v>161</v>
      </c>
      <c r="E166" s="8">
        <v>50000</v>
      </c>
      <c r="F166" s="9">
        <v>52921000</v>
      </c>
      <c r="G166" s="11">
        <f t="shared" si="5"/>
        <v>1.026557321540765E-2</v>
      </c>
    </row>
    <row r="167" spans="1:7" ht="30" x14ac:dyDescent="0.25">
      <c r="A167" s="3" t="s">
        <v>477</v>
      </c>
      <c r="B167" s="3" t="s">
        <v>304</v>
      </c>
      <c r="C167" s="3" t="s">
        <v>305</v>
      </c>
      <c r="D167" s="33" t="s">
        <v>164</v>
      </c>
      <c r="E167" s="8">
        <v>4460</v>
      </c>
      <c r="F167" s="9">
        <v>4694908.2</v>
      </c>
      <c r="G167" s="11">
        <f t="shared" si="5"/>
        <v>9.1071453424383035E-4</v>
      </c>
    </row>
    <row r="168" spans="1:7" ht="30" x14ac:dyDescent="0.25">
      <c r="A168" s="3" t="s">
        <v>476</v>
      </c>
      <c r="B168" s="3" t="s">
        <v>304</v>
      </c>
      <c r="C168" s="42" t="s">
        <v>305</v>
      </c>
      <c r="D168" s="33" t="s">
        <v>163</v>
      </c>
      <c r="E168" s="8">
        <v>113000</v>
      </c>
      <c r="F168" s="9">
        <v>118482760</v>
      </c>
      <c r="G168" s="11">
        <f t="shared" si="5"/>
        <v>2.2983190936368792E-2</v>
      </c>
    </row>
    <row r="169" spans="1:7" x14ac:dyDescent="0.25">
      <c r="A169" s="3" t="s">
        <v>507</v>
      </c>
      <c r="B169" s="3" t="s">
        <v>334</v>
      </c>
      <c r="C169" s="3" t="s">
        <v>335</v>
      </c>
      <c r="D169" s="33" t="s">
        <v>167</v>
      </c>
      <c r="E169" s="8">
        <v>120</v>
      </c>
      <c r="F169" s="9">
        <v>124548</v>
      </c>
      <c r="G169" s="11">
        <f t="shared" si="5"/>
        <v>2.415972133619153E-5</v>
      </c>
    </row>
    <row r="170" spans="1:7" x14ac:dyDescent="0.25">
      <c r="A170" s="3" t="s">
        <v>508</v>
      </c>
      <c r="B170" s="3" t="s">
        <v>334</v>
      </c>
      <c r="C170" s="3" t="s">
        <v>335</v>
      </c>
      <c r="D170" s="33" t="s">
        <v>166</v>
      </c>
      <c r="E170" s="8">
        <v>23264</v>
      </c>
      <c r="F170" s="9">
        <v>24772670.399999999</v>
      </c>
      <c r="G170" s="11">
        <f t="shared" si="5"/>
        <v>4.8053827730458968E-3</v>
      </c>
    </row>
    <row r="171" spans="1:7" x14ac:dyDescent="0.25">
      <c r="A171" s="3" t="s">
        <v>480</v>
      </c>
      <c r="B171" s="3" t="s">
        <v>310</v>
      </c>
      <c r="C171" s="3" t="s">
        <v>311</v>
      </c>
      <c r="D171" s="33" t="s">
        <v>773</v>
      </c>
      <c r="E171" s="8">
        <v>20000</v>
      </c>
      <c r="F171" s="9">
        <v>22267000</v>
      </c>
      <c r="G171" s="11">
        <f t="shared" si="5"/>
        <v>4.3193348347061117E-3</v>
      </c>
    </row>
    <row r="172" spans="1:7" x14ac:dyDescent="0.25">
      <c r="A172" s="3" t="s">
        <v>479</v>
      </c>
      <c r="B172" s="3" t="s">
        <v>308</v>
      </c>
      <c r="C172" s="3" t="s">
        <v>309</v>
      </c>
      <c r="D172" s="33" t="s">
        <v>168</v>
      </c>
      <c r="E172" s="8">
        <v>27600</v>
      </c>
      <c r="F172" s="9">
        <v>28889196</v>
      </c>
      <c r="G172" s="11">
        <f t="shared" si="5"/>
        <v>5.6039031135515548E-3</v>
      </c>
    </row>
    <row r="173" spans="1:7" x14ac:dyDescent="0.25">
      <c r="A173" s="3" t="s">
        <v>481</v>
      </c>
      <c r="B173" s="3" t="s">
        <v>312</v>
      </c>
      <c r="C173" s="3" t="s">
        <v>313</v>
      </c>
      <c r="D173" s="33" t="s">
        <v>172</v>
      </c>
      <c r="E173" s="8">
        <v>20000</v>
      </c>
      <c r="F173" s="9">
        <v>20016800</v>
      </c>
      <c r="G173" s="11">
        <f t="shared" si="5"/>
        <v>3.8828428400478421E-3</v>
      </c>
    </row>
    <row r="174" spans="1:7" x14ac:dyDescent="0.25">
      <c r="A174" s="3" t="s">
        <v>482</v>
      </c>
      <c r="B174" s="3" t="s">
        <v>312</v>
      </c>
      <c r="C174" s="3" t="s">
        <v>313</v>
      </c>
      <c r="D174" s="33" t="s">
        <v>173</v>
      </c>
      <c r="E174" s="8">
        <v>20000</v>
      </c>
      <c r="F174" s="9">
        <v>20191000</v>
      </c>
      <c r="G174" s="11">
        <f t="shared" si="5"/>
        <v>3.9166340165963575E-3</v>
      </c>
    </row>
    <row r="175" spans="1:7" x14ac:dyDescent="0.25">
      <c r="A175" s="3" t="s">
        <v>483</v>
      </c>
      <c r="B175" s="3" t="s">
        <v>312</v>
      </c>
      <c r="C175" s="3" t="s">
        <v>313</v>
      </c>
      <c r="D175" s="33" t="s">
        <v>171</v>
      </c>
      <c r="E175" s="8">
        <v>80000</v>
      </c>
      <c r="F175" s="9">
        <v>81990400</v>
      </c>
      <c r="G175" s="11">
        <f t="shared" si="5"/>
        <v>1.5904432156621368E-2</v>
      </c>
    </row>
    <row r="176" spans="1:7" ht="30" x14ac:dyDescent="0.25">
      <c r="A176" s="3" t="s">
        <v>485</v>
      </c>
      <c r="B176" s="3" t="s">
        <v>316</v>
      </c>
      <c r="C176" s="3" t="s">
        <v>317</v>
      </c>
      <c r="D176" s="33" t="s">
        <v>768</v>
      </c>
      <c r="E176" s="8">
        <v>11975</v>
      </c>
      <c r="F176" s="9">
        <v>12302157</v>
      </c>
      <c r="G176" s="11">
        <f t="shared" si="5"/>
        <v>2.3863625666737161E-3</v>
      </c>
    </row>
    <row r="177" spans="1:7" x14ac:dyDescent="0.25">
      <c r="A177" s="3" t="s">
        <v>486</v>
      </c>
      <c r="B177" s="3" t="s">
        <v>318</v>
      </c>
      <c r="C177" s="3" t="s">
        <v>319</v>
      </c>
      <c r="D177" s="33" t="s">
        <v>178</v>
      </c>
      <c r="E177" s="8">
        <v>20</v>
      </c>
      <c r="F177" s="9">
        <v>21743.599999999999</v>
      </c>
      <c r="G177" s="11">
        <f t="shared" si="5"/>
        <v>4.2178061217009835E-6</v>
      </c>
    </row>
    <row r="178" spans="1:7" x14ac:dyDescent="0.25">
      <c r="A178" s="3" t="s">
        <v>487</v>
      </c>
      <c r="B178" s="3" t="s">
        <v>318</v>
      </c>
      <c r="C178" s="3" t="s">
        <v>319</v>
      </c>
      <c r="D178" s="33" t="s">
        <v>179</v>
      </c>
      <c r="E178" s="8">
        <v>15050</v>
      </c>
      <c r="F178" s="9">
        <v>15641916.5</v>
      </c>
      <c r="G178" s="11">
        <f t="shared" si="5"/>
        <v>3.0342064409221853E-3</v>
      </c>
    </row>
    <row r="179" spans="1:7" x14ac:dyDescent="0.25">
      <c r="A179" s="3" t="s">
        <v>488</v>
      </c>
      <c r="B179" s="3" t="s">
        <v>318</v>
      </c>
      <c r="C179" s="3" t="s">
        <v>319</v>
      </c>
      <c r="D179" s="33" t="s">
        <v>781</v>
      </c>
      <c r="E179" s="8">
        <v>33000</v>
      </c>
      <c r="F179" s="9">
        <v>34516680</v>
      </c>
      <c r="G179" s="11">
        <f t="shared" si="5"/>
        <v>6.6955179549289872E-3</v>
      </c>
    </row>
    <row r="180" spans="1:7" ht="30" x14ac:dyDescent="0.25">
      <c r="A180" s="3" t="s">
        <v>484</v>
      </c>
      <c r="B180" s="3" t="s">
        <v>314</v>
      </c>
      <c r="C180" s="3" t="s">
        <v>315</v>
      </c>
      <c r="D180" s="33" t="s">
        <v>772</v>
      </c>
      <c r="E180" s="8">
        <v>18000</v>
      </c>
      <c r="F180" s="9">
        <v>18915300</v>
      </c>
      <c r="G180" s="11">
        <f t="shared" si="5"/>
        <v>3.6691747518263133E-3</v>
      </c>
    </row>
    <row r="181" spans="1:7" x14ac:dyDescent="0.25">
      <c r="A181" s="33" t="s">
        <v>489</v>
      </c>
      <c r="B181" s="3" t="s">
        <v>320</v>
      </c>
      <c r="C181" s="3" t="s">
        <v>321</v>
      </c>
      <c r="D181" s="33" t="s">
        <v>111</v>
      </c>
      <c r="E181" s="8">
        <v>4500</v>
      </c>
      <c r="F181" s="9">
        <v>5129246.3</v>
      </c>
      <c r="G181" s="11">
        <f t="shared" si="5"/>
        <v>9.9496709118325022E-4</v>
      </c>
    </row>
    <row r="182" spans="1:7" x14ac:dyDescent="0.25">
      <c r="A182" s="3" t="s">
        <v>490</v>
      </c>
      <c r="B182" s="3" t="s">
        <v>320</v>
      </c>
      <c r="C182" s="3" t="s">
        <v>321</v>
      </c>
      <c r="D182" s="33" t="s">
        <v>180</v>
      </c>
      <c r="E182" s="8">
        <v>10332</v>
      </c>
      <c r="F182" s="9">
        <v>10811198.16</v>
      </c>
      <c r="G182" s="11">
        <f t="shared" si="5"/>
        <v>2.0971475644405899E-3</v>
      </c>
    </row>
    <row r="183" spans="1:7" ht="30" x14ac:dyDescent="0.25">
      <c r="A183" s="3" t="s">
        <v>478</v>
      </c>
      <c r="B183" s="3" t="s">
        <v>306</v>
      </c>
      <c r="C183" s="3" t="s">
        <v>307</v>
      </c>
      <c r="D183" s="33" t="s">
        <v>165</v>
      </c>
      <c r="E183" s="8">
        <v>425</v>
      </c>
      <c r="F183" s="9">
        <v>452816.25</v>
      </c>
      <c r="G183" s="11">
        <f t="shared" si="5"/>
        <v>8.7836933684195962E-5</v>
      </c>
    </row>
    <row r="184" spans="1:7" ht="30" x14ac:dyDescent="0.25">
      <c r="A184" s="3" t="s">
        <v>494</v>
      </c>
      <c r="B184" s="3" t="s">
        <v>322</v>
      </c>
      <c r="C184" s="3" t="s">
        <v>323</v>
      </c>
      <c r="D184" s="33" t="s">
        <v>758</v>
      </c>
      <c r="E184" s="8">
        <v>5550</v>
      </c>
      <c r="F184" s="9">
        <v>5631109.3700000001</v>
      </c>
      <c r="G184" s="11">
        <f t="shared" si="5"/>
        <v>1.0923180877478325E-3</v>
      </c>
    </row>
    <row r="185" spans="1:7" ht="30" x14ac:dyDescent="0.25">
      <c r="A185" s="3" t="s">
        <v>491</v>
      </c>
      <c r="B185" s="3" t="s">
        <v>322</v>
      </c>
      <c r="C185" s="3" t="s">
        <v>323</v>
      </c>
      <c r="D185" s="33" t="s">
        <v>183</v>
      </c>
      <c r="E185" s="8">
        <v>5246</v>
      </c>
      <c r="F185" s="9">
        <v>5675699.8600000003</v>
      </c>
      <c r="G185" s="11">
        <f t="shared" si="5"/>
        <v>1.1009677153022231E-3</v>
      </c>
    </row>
    <row r="186" spans="1:7" ht="30" x14ac:dyDescent="0.25">
      <c r="A186" s="3" t="s">
        <v>492</v>
      </c>
      <c r="B186" s="3" t="s">
        <v>322</v>
      </c>
      <c r="C186" s="3" t="s">
        <v>323</v>
      </c>
      <c r="D186" s="33" t="s">
        <v>760</v>
      </c>
      <c r="E186" s="8">
        <v>6000</v>
      </c>
      <c r="F186" s="9">
        <v>6287220</v>
      </c>
      <c r="G186" s="11">
        <f t="shared" si="5"/>
        <v>1.219589902522161E-3</v>
      </c>
    </row>
    <row r="187" spans="1:7" ht="29.25" customHeight="1" x14ac:dyDescent="0.25">
      <c r="A187" s="3" t="s">
        <v>493</v>
      </c>
      <c r="B187" s="3" t="s">
        <v>322</v>
      </c>
      <c r="C187" s="3" t="s">
        <v>323</v>
      </c>
      <c r="D187" s="33" t="s">
        <v>786</v>
      </c>
      <c r="E187" s="8">
        <v>47505</v>
      </c>
      <c r="F187" s="9">
        <v>50810397.899999999</v>
      </c>
      <c r="G187" s="11">
        <f t="shared" si="5"/>
        <v>9.8561603096397471E-3</v>
      </c>
    </row>
    <row r="188" spans="1:7" ht="36" customHeight="1" x14ac:dyDescent="0.25">
      <c r="A188" s="3" t="s">
        <v>495</v>
      </c>
      <c r="B188" s="3" t="s">
        <v>324</v>
      </c>
      <c r="C188" s="3" t="s">
        <v>325</v>
      </c>
      <c r="D188" s="33" t="s">
        <v>744</v>
      </c>
      <c r="E188" s="8">
        <v>865</v>
      </c>
      <c r="F188" s="9">
        <v>951214.55</v>
      </c>
      <c r="G188" s="11">
        <f t="shared" si="5"/>
        <v>1.8451583693781374E-4</v>
      </c>
    </row>
    <row r="189" spans="1:7" ht="26.25" customHeight="1" x14ac:dyDescent="0.25">
      <c r="A189" s="3" t="s">
        <v>497</v>
      </c>
      <c r="B189" s="3" t="s">
        <v>324</v>
      </c>
      <c r="C189" s="3" t="s">
        <v>325</v>
      </c>
      <c r="D189" s="33" t="s">
        <v>187</v>
      </c>
      <c r="E189" s="8">
        <v>29250</v>
      </c>
      <c r="F189" s="9">
        <v>29957557.5</v>
      </c>
      <c r="G189" s="11">
        <f t="shared" si="5"/>
        <v>5.8111430220712862E-3</v>
      </c>
    </row>
    <row r="190" spans="1:7" ht="27.75" customHeight="1" x14ac:dyDescent="0.25">
      <c r="A190" s="3" t="s">
        <v>496</v>
      </c>
      <c r="B190" s="3" t="s">
        <v>324</v>
      </c>
      <c r="C190" s="3" t="s">
        <v>325</v>
      </c>
      <c r="D190" s="33" t="s">
        <v>186</v>
      </c>
      <c r="E190" s="8">
        <v>50400</v>
      </c>
      <c r="F190" s="9">
        <v>50389920</v>
      </c>
      <c r="G190" s="11">
        <f t="shared" si="5"/>
        <v>9.7745963432008896E-3</v>
      </c>
    </row>
    <row r="191" spans="1:7" ht="30" customHeight="1" x14ac:dyDescent="0.25">
      <c r="A191" s="3" t="s">
        <v>498</v>
      </c>
      <c r="B191" s="3" t="s">
        <v>326</v>
      </c>
      <c r="C191" s="3" t="s">
        <v>327</v>
      </c>
      <c r="D191" s="33" t="s">
        <v>188</v>
      </c>
      <c r="E191" s="8">
        <v>32500</v>
      </c>
      <c r="F191" s="9">
        <v>33970950</v>
      </c>
      <c r="G191" s="11">
        <f t="shared" si="5"/>
        <v>6.5896576863995861E-3</v>
      </c>
    </row>
    <row r="192" spans="1:7" ht="31.5" customHeight="1" x14ac:dyDescent="0.25">
      <c r="A192" s="3" t="s">
        <v>505</v>
      </c>
      <c r="B192" s="3" t="s">
        <v>332</v>
      </c>
      <c r="C192" s="42" t="s">
        <v>333</v>
      </c>
      <c r="D192" s="33" t="s">
        <v>129</v>
      </c>
      <c r="E192" s="8">
        <v>32000</v>
      </c>
      <c r="F192" s="9">
        <v>32290240</v>
      </c>
      <c r="G192" s="11">
        <f t="shared" si="5"/>
        <v>6.2636349060502389E-3</v>
      </c>
    </row>
    <row r="193" spans="1:7" ht="30.75" customHeight="1" x14ac:dyDescent="0.25">
      <c r="A193" s="3" t="s">
        <v>506</v>
      </c>
      <c r="B193" s="3" t="s">
        <v>332</v>
      </c>
      <c r="C193" s="3" t="s">
        <v>333</v>
      </c>
      <c r="D193" s="33" t="s">
        <v>128</v>
      </c>
      <c r="E193" s="8">
        <v>30720</v>
      </c>
      <c r="F193" s="9">
        <v>32878080</v>
      </c>
      <c r="G193" s="11">
        <f t="shared" si="5"/>
        <v>6.3776636386695248E-3</v>
      </c>
    </row>
    <row r="194" spans="1:7" ht="30" customHeight="1" x14ac:dyDescent="0.25">
      <c r="A194" s="3" t="s">
        <v>58</v>
      </c>
      <c r="B194" s="3" t="s">
        <v>206</v>
      </c>
      <c r="C194" s="3" t="s">
        <v>207</v>
      </c>
      <c r="D194" s="33" t="s">
        <v>97</v>
      </c>
      <c r="E194" s="8">
        <v>2000</v>
      </c>
      <c r="F194" s="9">
        <v>1995580</v>
      </c>
      <c r="G194" s="11">
        <f t="shared" si="5"/>
        <v>3.8710101088798772E-4</v>
      </c>
    </row>
    <row r="195" spans="1:7" ht="30.75" customHeight="1" x14ac:dyDescent="0.25">
      <c r="A195" s="3" t="s">
        <v>672</v>
      </c>
      <c r="B195" s="3" t="s">
        <v>348</v>
      </c>
      <c r="C195" s="3" t="s">
        <v>349</v>
      </c>
      <c r="D195" s="33" t="s">
        <v>181</v>
      </c>
      <c r="E195" s="8">
        <v>12000</v>
      </c>
      <c r="F195" s="9">
        <v>12148320</v>
      </c>
      <c r="G195" s="11">
        <f t="shared" si="5"/>
        <v>2.3565213885641061E-3</v>
      </c>
    </row>
    <row r="196" spans="1:7" ht="16.5" customHeight="1" x14ac:dyDescent="0.25">
      <c r="A196" s="3" t="s">
        <v>350</v>
      </c>
      <c r="B196" s="3"/>
      <c r="C196" s="3"/>
      <c r="D196" s="3"/>
      <c r="E196" s="8"/>
      <c r="F196" s="9">
        <f>SUM(F5:F195)</f>
        <v>4906341434.4300022</v>
      </c>
      <c r="G196" s="11">
        <f t="shared" si="5"/>
        <v>0.95172818380093682</v>
      </c>
    </row>
    <row r="197" spans="1:7" ht="16.5" customHeight="1" x14ac:dyDescent="0.25">
      <c r="A197" s="28"/>
      <c r="B197" s="28"/>
      <c r="C197" s="28"/>
      <c r="D197" s="28"/>
      <c r="E197" s="29"/>
      <c r="F197" s="30"/>
      <c r="G197" s="31"/>
    </row>
    <row r="198" spans="1:7" ht="16.5" customHeight="1" x14ac:dyDescent="0.25">
      <c r="A198" s="32" t="s">
        <v>676</v>
      </c>
      <c r="B198" s="28"/>
      <c r="C198" s="28"/>
      <c r="D198" s="28"/>
      <c r="E198" s="29"/>
      <c r="F198" s="30"/>
      <c r="G198" s="31"/>
    </row>
    <row r="199" spans="1:7" ht="28.5" customHeight="1" x14ac:dyDescent="0.25">
      <c r="A199" s="18" t="s">
        <v>0</v>
      </c>
      <c r="B199" s="18" t="s">
        <v>26</v>
      </c>
      <c r="C199" s="18" t="s">
        <v>1</v>
      </c>
      <c r="D199" s="18" t="s">
        <v>28</v>
      </c>
      <c r="E199" s="18" t="s">
        <v>12</v>
      </c>
      <c r="F199" s="42" t="s">
        <v>7</v>
      </c>
      <c r="G199" s="18" t="s">
        <v>2</v>
      </c>
    </row>
    <row r="200" spans="1:7" ht="30" x14ac:dyDescent="0.25">
      <c r="A200" s="18" t="s">
        <v>509</v>
      </c>
      <c r="B200" s="18" t="s">
        <v>336</v>
      </c>
      <c r="C200" s="18" t="s">
        <v>337</v>
      </c>
      <c r="D200" s="33" t="s">
        <v>192</v>
      </c>
      <c r="E200" s="8">
        <v>85000</v>
      </c>
      <c r="F200" s="9">
        <v>8433700</v>
      </c>
      <c r="G200" s="11">
        <f t="shared" ref="G200:G210" si="6">F200/$F$261</f>
        <v>1.635962374610901E-3</v>
      </c>
    </row>
    <row r="201" spans="1:7" ht="30" x14ac:dyDescent="0.25">
      <c r="A201" s="18" t="s">
        <v>510</v>
      </c>
      <c r="B201" s="18" t="s">
        <v>274</v>
      </c>
      <c r="C201" s="18" t="s">
        <v>275</v>
      </c>
      <c r="D201" s="33" t="s">
        <v>194</v>
      </c>
      <c r="E201" s="8">
        <v>425</v>
      </c>
      <c r="F201" s="9">
        <v>10344500</v>
      </c>
      <c r="G201" s="11">
        <f t="shared" si="6"/>
        <v>2.0066178289674125E-3</v>
      </c>
    </row>
    <row r="202" spans="1:7" ht="26.25" customHeight="1" x14ac:dyDescent="0.25">
      <c r="A202" s="18" t="s">
        <v>511</v>
      </c>
      <c r="B202" s="18" t="s">
        <v>338</v>
      </c>
      <c r="C202" s="18" t="s">
        <v>339</v>
      </c>
      <c r="D202" s="33" t="s">
        <v>193</v>
      </c>
      <c r="E202" s="8">
        <v>209420</v>
      </c>
      <c r="F202" s="9">
        <v>44552010.799999997</v>
      </c>
      <c r="G202" s="11">
        <f t="shared" si="6"/>
        <v>8.642163389978124E-3</v>
      </c>
    </row>
    <row r="203" spans="1:7" ht="30.75" customHeight="1" x14ac:dyDescent="0.25">
      <c r="A203" s="18" t="s">
        <v>513</v>
      </c>
      <c r="B203" s="18" t="s">
        <v>288</v>
      </c>
      <c r="C203" s="18" t="s">
        <v>289</v>
      </c>
      <c r="D203" s="33" t="s">
        <v>197</v>
      </c>
      <c r="E203" s="8">
        <v>32250</v>
      </c>
      <c r="F203" s="9">
        <v>10605412.5</v>
      </c>
      <c r="G203" s="11">
        <f t="shared" si="6"/>
        <v>2.0572294268503899E-3</v>
      </c>
    </row>
    <row r="204" spans="1:7" ht="27.75" customHeight="1" x14ac:dyDescent="0.25">
      <c r="A204" s="18" t="s">
        <v>512</v>
      </c>
      <c r="B204" s="18" t="s">
        <v>340</v>
      </c>
      <c r="C204" s="18" t="s">
        <v>341</v>
      </c>
      <c r="D204" s="33" t="s">
        <v>195</v>
      </c>
      <c r="E204" s="8">
        <v>4347</v>
      </c>
      <c r="F204" s="9">
        <v>23354257.5</v>
      </c>
      <c r="G204" s="11">
        <f t="shared" si="6"/>
        <v>4.5302401741791204E-3</v>
      </c>
    </row>
    <row r="205" spans="1:7" ht="21.75" customHeight="1" x14ac:dyDescent="0.25">
      <c r="A205" s="18" t="s">
        <v>520</v>
      </c>
      <c r="B205" s="18" t="s">
        <v>334</v>
      </c>
      <c r="C205" s="18" t="s">
        <v>335</v>
      </c>
      <c r="D205" s="33" t="s">
        <v>200</v>
      </c>
      <c r="E205" s="8">
        <v>160220</v>
      </c>
      <c r="F205" s="9">
        <v>41368804</v>
      </c>
      <c r="G205" s="11">
        <f t="shared" si="6"/>
        <v>8.0246874831512785E-3</v>
      </c>
    </row>
    <row r="206" spans="1:7" ht="30" customHeight="1" x14ac:dyDescent="0.25">
      <c r="A206" s="18" t="s">
        <v>517</v>
      </c>
      <c r="B206" s="18" t="s">
        <v>316</v>
      </c>
      <c r="C206" s="18" t="s">
        <v>317</v>
      </c>
      <c r="D206" s="33" t="s">
        <v>201</v>
      </c>
      <c r="E206" s="8">
        <v>10670</v>
      </c>
      <c r="F206" s="9">
        <v>5217630</v>
      </c>
      <c r="G206" s="11">
        <f t="shared" si="6"/>
        <v>1.0121116905558742E-3</v>
      </c>
    </row>
    <row r="207" spans="1:7" ht="16.5" customHeight="1" x14ac:dyDescent="0.25">
      <c r="A207" s="18" t="s">
        <v>515</v>
      </c>
      <c r="B207" s="18" t="s">
        <v>342</v>
      </c>
      <c r="C207" s="18" t="s">
        <v>343</v>
      </c>
      <c r="D207" s="33" t="s">
        <v>198</v>
      </c>
      <c r="E207" s="8">
        <v>6000</v>
      </c>
      <c r="F207" s="9">
        <v>7593600</v>
      </c>
      <c r="G207" s="11">
        <f t="shared" si="6"/>
        <v>1.4730004491320936E-3</v>
      </c>
    </row>
    <row r="208" spans="1:7" ht="30" x14ac:dyDescent="0.25">
      <c r="A208" s="18" t="s">
        <v>514</v>
      </c>
      <c r="B208" s="18" t="s">
        <v>296</v>
      </c>
      <c r="C208" s="18" t="s">
        <v>297</v>
      </c>
      <c r="D208" s="33" t="s">
        <v>199</v>
      </c>
      <c r="E208" s="8">
        <v>400</v>
      </c>
      <c r="F208" s="9">
        <v>189160</v>
      </c>
      <c r="G208" s="11">
        <f t="shared" si="6"/>
        <v>3.6693105372659453E-5</v>
      </c>
    </row>
    <row r="209" spans="1:7" ht="16.5" customHeight="1" x14ac:dyDescent="0.25">
      <c r="A209" s="18" t="s">
        <v>558</v>
      </c>
      <c r="B209" s="18" t="s">
        <v>290</v>
      </c>
      <c r="C209" s="18" t="s">
        <v>291</v>
      </c>
      <c r="D209" s="33" t="s">
        <v>196</v>
      </c>
      <c r="E209" s="8">
        <v>300</v>
      </c>
      <c r="F209" s="9">
        <v>1476900</v>
      </c>
      <c r="G209" s="11">
        <f t="shared" si="6"/>
        <v>2.8648787970438121E-4</v>
      </c>
    </row>
    <row r="210" spans="1:7" ht="16.5" customHeight="1" x14ac:dyDescent="0.25">
      <c r="A210" s="18" t="s">
        <v>350</v>
      </c>
      <c r="B210" s="18"/>
      <c r="C210" s="18"/>
      <c r="D210" s="18"/>
      <c r="E210" s="8"/>
      <c r="F210" s="9">
        <f>SUM(F200:F209)</f>
        <v>153135974.80000001</v>
      </c>
      <c r="G210" s="11">
        <f t="shared" si="6"/>
        <v>2.970519380250224E-2</v>
      </c>
    </row>
    <row r="211" spans="1:7" ht="16.5" customHeight="1" x14ac:dyDescent="0.25">
      <c r="A211" s="28"/>
      <c r="B211" s="28"/>
      <c r="C211" s="28"/>
      <c r="D211" s="28"/>
      <c r="E211" s="29"/>
      <c r="F211" s="30"/>
      <c r="G211" s="31"/>
    </row>
    <row r="212" spans="1:7" x14ac:dyDescent="0.25">
      <c r="A212" t="s">
        <v>677</v>
      </c>
    </row>
    <row r="213" spans="1:7" ht="45" customHeight="1" x14ac:dyDescent="0.25">
      <c r="A213" s="2" t="s">
        <v>4</v>
      </c>
      <c r="B213" s="2" t="s">
        <v>1</v>
      </c>
      <c r="C213" s="25" t="s">
        <v>685</v>
      </c>
      <c r="D213" s="2" t="s">
        <v>8</v>
      </c>
      <c r="E213" s="2" t="s">
        <v>6</v>
      </c>
      <c r="F213" s="42" t="s">
        <v>14</v>
      </c>
      <c r="G213" s="2" t="s">
        <v>2</v>
      </c>
    </row>
    <row r="214" spans="1:7" ht="17.25" customHeight="1" x14ac:dyDescent="0.25">
      <c r="A214" s="3" t="s">
        <v>350</v>
      </c>
      <c r="B214" s="3"/>
      <c r="C214" s="3"/>
      <c r="D214" s="3"/>
      <c r="E214" s="8"/>
      <c r="F214" s="9"/>
      <c r="G214" s="11"/>
    </row>
    <row r="216" spans="1:7" x14ac:dyDescent="0.25">
      <c r="A216" t="s">
        <v>678</v>
      </c>
    </row>
    <row r="217" spans="1:7" ht="58.5" customHeight="1" x14ac:dyDescent="0.25">
      <c r="A217" s="2" t="s">
        <v>13</v>
      </c>
      <c r="B217" s="2" t="s">
        <v>10</v>
      </c>
      <c r="C217" s="2" t="s">
        <v>11</v>
      </c>
      <c r="D217" s="2" t="s">
        <v>21</v>
      </c>
      <c r="E217" s="2" t="s">
        <v>12</v>
      </c>
      <c r="F217" s="2" t="s">
        <v>7</v>
      </c>
      <c r="G217" s="2" t="s">
        <v>2</v>
      </c>
    </row>
    <row r="218" spans="1:7" ht="17.25" customHeight="1" x14ac:dyDescent="0.25">
      <c r="A218" s="3" t="s">
        <v>350</v>
      </c>
      <c r="B218" s="3"/>
      <c r="C218" s="3"/>
      <c r="D218" s="3"/>
      <c r="E218" s="8"/>
      <c r="F218" s="9"/>
      <c r="G218" s="11"/>
    </row>
    <row r="220" spans="1:7" x14ac:dyDescent="0.25">
      <c r="A220" t="s">
        <v>679</v>
      </c>
    </row>
    <row r="221" spans="1:7" ht="42.75" customHeight="1" x14ac:dyDescent="0.25">
      <c r="A221" s="2" t="s">
        <v>18</v>
      </c>
      <c r="B221" s="2" t="s">
        <v>17</v>
      </c>
      <c r="C221" s="2" t="s">
        <v>19</v>
      </c>
      <c r="D221" s="46" t="s">
        <v>16</v>
      </c>
      <c r="E221" s="47"/>
      <c r="F221" s="2" t="s">
        <v>7</v>
      </c>
      <c r="G221" s="2" t="s">
        <v>2</v>
      </c>
    </row>
    <row r="222" spans="1:7" ht="17.25" customHeight="1" x14ac:dyDescent="0.25">
      <c r="A222" s="3" t="s">
        <v>350</v>
      </c>
      <c r="B222" s="3"/>
      <c r="C222" s="3"/>
      <c r="D222" s="46"/>
      <c r="E222" s="47"/>
      <c r="F222" s="9"/>
      <c r="G222" s="11"/>
    </row>
    <row r="224" spans="1:7" x14ac:dyDescent="0.25">
      <c r="A224" t="s">
        <v>680</v>
      </c>
    </row>
    <row r="225" spans="1:7" ht="28.5" customHeight="1" x14ac:dyDescent="0.25">
      <c r="A225" s="2" t="s">
        <v>4</v>
      </c>
      <c r="B225" s="23" t="s">
        <v>1</v>
      </c>
      <c r="C225" s="25" t="s">
        <v>685</v>
      </c>
      <c r="D225" s="46" t="s">
        <v>5</v>
      </c>
      <c r="E225" s="47"/>
      <c r="F225" s="4" t="s">
        <v>22</v>
      </c>
      <c r="G225" s="2" t="s">
        <v>2</v>
      </c>
    </row>
    <row r="226" spans="1:7" x14ac:dyDescent="0.25">
      <c r="A226" s="3" t="s">
        <v>352</v>
      </c>
      <c r="B226" s="34">
        <v>1027700167110</v>
      </c>
      <c r="C226" s="35" t="s">
        <v>690</v>
      </c>
      <c r="D226" s="68" t="s">
        <v>351</v>
      </c>
      <c r="E226" s="68"/>
      <c r="F226" s="9">
        <v>13820.23</v>
      </c>
      <c r="G226" s="11">
        <f t="shared" ref="G226:G232" si="7">F226/$F$261</f>
        <v>2.6808371519580743E-6</v>
      </c>
    </row>
    <row r="227" spans="1:7" x14ac:dyDescent="0.25">
      <c r="A227" s="3" t="s">
        <v>352</v>
      </c>
      <c r="B227" s="34">
        <v>1027700167110</v>
      </c>
      <c r="C227" s="35" t="s">
        <v>691</v>
      </c>
      <c r="D227" s="68" t="s">
        <v>351</v>
      </c>
      <c r="E227" s="68"/>
      <c r="F227" s="9">
        <v>18151.88</v>
      </c>
      <c r="G227" s="11">
        <f t="shared" si="7"/>
        <v>3.5210871513632362E-6</v>
      </c>
    </row>
    <row r="228" spans="1:7" x14ac:dyDescent="0.25">
      <c r="A228" s="3" t="s">
        <v>352</v>
      </c>
      <c r="B228" s="34">
        <v>1027700167110</v>
      </c>
      <c r="C228" s="35" t="s">
        <v>689</v>
      </c>
      <c r="D228" s="68" t="s">
        <v>351</v>
      </c>
      <c r="E228" s="68"/>
      <c r="F228" s="9">
        <v>250585.78</v>
      </c>
      <c r="G228" s="11">
        <f t="shared" si="7"/>
        <v>4.8608429004176678E-5</v>
      </c>
    </row>
    <row r="229" spans="1:7" x14ac:dyDescent="0.25">
      <c r="A229" s="3" t="s">
        <v>352</v>
      </c>
      <c r="B229" s="34">
        <v>1027700167110</v>
      </c>
      <c r="C229" s="35" t="s">
        <v>688</v>
      </c>
      <c r="D229" s="68" t="s">
        <v>351</v>
      </c>
      <c r="E229" s="68"/>
      <c r="F229" s="9">
        <v>886643.32</v>
      </c>
      <c r="G229" s="11">
        <f t="shared" si="7"/>
        <v>1.719903614333084E-4</v>
      </c>
    </row>
    <row r="230" spans="1:7" ht="30" x14ac:dyDescent="0.25">
      <c r="A230" s="3" t="s">
        <v>353</v>
      </c>
      <c r="B230" s="34">
        <v>1027700167110</v>
      </c>
      <c r="C230" s="35" t="s">
        <v>686</v>
      </c>
      <c r="D230" s="68" t="s">
        <v>351</v>
      </c>
      <c r="E230" s="68"/>
      <c r="F230" s="9">
        <v>57083555.439999998</v>
      </c>
      <c r="G230" s="11">
        <f t="shared" si="7"/>
        <v>1.1073022387428461E-2</v>
      </c>
    </row>
    <row r="231" spans="1:7" ht="30" x14ac:dyDescent="0.25">
      <c r="A231" s="3" t="s">
        <v>353</v>
      </c>
      <c r="B231" s="34">
        <v>1027700167110</v>
      </c>
      <c r="C231" s="35" t="s">
        <v>687</v>
      </c>
      <c r="D231" s="68" t="s">
        <v>351</v>
      </c>
      <c r="E231" s="68"/>
      <c r="F231" s="9">
        <v>371885.03</v>
      </c>
      <c r="G231" s="11">
        <f t="shared" si="7"/>
        <v>7.2137960416074351E-5</v>
      </c>
    </row>
    <row r="232" spans="1:7" x14ac:dyDescent="0.25">
      <c r="A232" s="3" t="s">
        <v>350</v>
      </c>
      <c r="B232" s="67"/>
      <c r="C232" s="67"/>
      <c r="D232" s="66"/>
      <c r="E232" s="66"/>
      <c r="F232" s="9">
        <f>SUM(F226:F231)</f>
        <v>58624641.68</v>
      </c>
      <c r="G232" s="11">
        <f t="shared" si="7"/>
        <v>1.1371961062585343E-2</v>
      </c>
    </row>
    <row r="234" spans="1:7" ht="15.75" x14ac:dyDescent="0.25">
      <c r="A234" t="s">
        <v>681</v>
      </c>
      <c r="B234" s="12"/>
    </row>
    <row r="235" spans="1:7" ht="30" x14ac:dyDescent="0.25">
      <c r="A235" s="2" t="s">
        <v>24</v>
      </c>
      <c r="B235" s="24" t="s">
        <v>1</v>
      </c>
      <c r="C235" s="36" t="s">
        <v>692</v>
      </c>
      <c r="D235" s="52" t="s">
        <v>696</v>
      </c>
      <c r="E235" s="53"/>
      <c r="F235" s="4" t="s">
        <v>22</v>
      </c>
      <c r="G235" s="2" t="s">
        <v>2</v>
      </c>
    </row>
    <row r="236" spans="1:7" ht="30" x14ac:dyDescent="0.25">
      <c r="A236" s="3" t="s">
        <v>352</v>
      </c>
      <c r="B236" s="27">
        <v>1027700167110</v>
      </c>
      <c r="C236" s="25" t="s">
        <v>693</v>
      </c>
      <c r="D236" s="44" t="s">
        <v>698</v>
      </c>
      <c r="E236" s="45"/>
      <c r="F236" s="9">
        <v>63917.79</v>
      </c>
      <c r="G236" s="11">
        <f t="shared" ref="G236:G242" si="8">F236/$F$261</f>
        <v>1.2398721736400501E-5</v>
      </c>
    </row>
    <row r="237" spans="1:7" ht="30" x14ac:dyDescent="0.25">
      <c r="A237" s="3" t="s">
        <v>352</v>
      </c>
      <c r="B237" s="27">
        <v>1027700167110</v>
      </c>
      <c r="C237" s="25" t="s">
        <v>693</v>
      </c>
      <c r="D237" s="44" t="s">
        <v>699</v>
      </c>
      <c r="E237" s="45"/>
      <c r="F237" s="9">
        <v>1888.36</v>
      </c>
      <c r="G237" s="11">
        <f t="shared" si="8"/>
        <v>3.6630256112029606E-7</v>
      </c>
    </row>
    <row r="238" spans="1:7" ht="30" x14ac:dyDescent="0.25">
      <c r="A238" s="3" t="s">
        <v>352</v>
      </c>
      <c r="B238" s="27">
        <v>1027700167110</v>
      </c>
      <c r="C238" s="25" t="s">
        <v>693</v>
      </c>
      <c r="D238" s="44" t="s">
        <v>700</v>
      </c>
      <c r="E238" s="45"/>
      <c r="F238" s="9">
        <v>15361.08</v>
      </c>
      <c r="G238" s="11">
        <f t="shared" si="8"/>
        <v>2.9797300014688712E-6</v>
      </c>
    </row>
    <row r="239" spans="1:7" ht="30" x14ac:dyDescent="0.25">
      <c r="A239" s="3" t="s">
        <v>208</v>
      </c>
      <c r="B239" s="27">
        <v>1027700067328</v>
      </c>
      <c r="C239" s="25" t="s">
        <v>694</v>
      </c>
      <c r="D239" s="44" t="s">
        <v>697</v>
      </c>
      <c r="E239" s="45"/>
      <c r="F239" s="9">
        <v>489110.44</v>
      </c>
      <c r="G239" s="11">
        <f t="shared" si="8"/>
        <v>9.487725160598345E-5</v>
      </c>
    </row>
    <row r="240" spans="1:7" ht="30" x14ac:dyDescent="0.25">
      <c r="A240" s="3" t="s">
        <v>354</v>
      </c>
      <c r="B240" s="27">
        <v>1047796383030</v>
      </c>
      <c r="C240" s="25" t="s">
        <v>695</v>
      </c>
      <c r="D240" s="44" t="s">
        <v>701</v>
      </c>
      <c r="E240" s="45"/>
      <c r="F240" s="9">
        <v>4746785.7300000004</v>
      </c>
      <c r="G240" s="11">
        <f t="shared" si="8"/>
        <v>9.2077769598396199E-4</v>
      </c>
    </row>
    <row r="241" spans="1:7" ht="30" x14ac:dyDescent="0.25">
      <c r="A241" s="3" t="s">
        <v>354</v>
      </c>
      <c r="B241" s="27">
        <v>1047796383030</v>
      </c>
      <c r="C241" s="25" t="s">
        <v>695</v>
      </c>
      <c r="D241" s="44" t="s">
        <v>702</v>
      </c>
      <c r="E241" s="45"/>
      <c r="F241" s="9">
        <v>1116242.45</v>
      </c>
      <c r="G241" s="11">
        <f t="shared" si="8"/>
        <v>2.1652781687082656E-4</v>
      </c>
    </row>
    <row r="242" spans="1:7" x14ac:dyDescent="0.25">
      <c r="A242" s="3" t="s">
        <v>350</v>
      </c>
      <c r="B242" s="51"/>
      <c r="C242" s="52"/>
      <c r="D242" s="52"/>
      <c r="E242" s="53"/>
      <c r="F242" s="9">
        <f>SUM(F236:F241)</f>
        <v>6433305.8500000006</v>
      </c>
      <c r="G242" s="11">
        <f t="shared" si="8"/>
        <v>1.2479275187597617E-3</v>
      </c>
    </row>
    <row r="244" spans="1:7" x14ac:dyDescent="0.25">
      <c r="A244" t="s">
        <v>682</v>
      </c>
    </row>
    <row r="245" spans="1:7" ht="46.5" customHeight="1" x14ac:dyDescent="0.25">
      <c r="A245" s="3" t="s">
        <v>26</v>
      </c>
      <c r="B245" s="67" t="s">
        <v>1</v>
      </c>
      <c r="C245" s="67"/>
      <c r="D245" s="67" t="s">
        <v>28</v>
      </c>
      <c r="E245" s="67"/>
      <c r="F245" s="5" t="s">
        <v>27</v>
      </c>
      <c r="G245" s="2" t="s">
        <v>2</v>
      </c>
    </row>
    <row r="246" spans="1:7" ht="19.5" customHeight="1" x14ac:dyDescent="0.25">
      <c r="A246" s="33" t="s">
        <v>202</v>
      </c>
      <c r="B246" s="46" t="s">
        <v>211</v>
      </c>
      <c r="C246" s="47"/>
      <c r="D246" s="46" t="s">
        <v>93</v>
      </c>
      <c r="E246" s="47"/>
      <c r="F246" s="9">
        <v>1756678</v>
      </c>
      <c r="G246" s="11">
        <f t="shared" ref="G246" si="9">F246/$F$261</f>
        <v>3.4075899217505108E-4</v>
      </c>
    </row>
    <row r="247" spans="1:7" ht="19.5" customHeight="1" x14ac:dyDescent="0.25">
      <c r="A247" s="33" t="s">
        <v>202</v>
      </c>
      <c r="B247" s="46" t="s">
        <v>233</v>
      </c>
      <c r="C247" s="47"/>
      <c r="D247" s="46" t="s">
        <v>184</v>
      </c>
      <c r="E247" s="47"/>
      <c r="F247" s="9">
        <v>872109</v>
      </c>
      <c r="G247" s="11">
        <f t="shared" ref="G247" si="10">F247/$F$261</f>
        <v>1.6917100567479735E-4</v>
      </c>
    </row>
    <row r="248" spans="1:7" ht="15" customHeight="1" x14ac:dyDescent="0.25">
      <c r="A248" s="3" t="s">
        <v>350</v>
      </c>
      <c r="B248" s="48"/>
      <c r="C248" s="49"/>
      <c r="D248" s="46"/>
      <c r="E248" s="47"/>
      <c r="F248" s="9">
        <f>SUM(F246:F247)</f>
        <v>2628787</v>
      </c>
      <c r="G248" s="11">
        <f>F248/$F$261</f>
        <v>5.0992999784984843E-4</v>
      </c>
    </row>
    <row r="250" spans="1:7" x14ac:dyDescent="0.25">
      <c r="A250" t="s">
        <v>683</v>
      </c>
    </row>
    <row r="251" spans="1:7" ht="30" customHeight="1" x14ac:dyDescent="0.25">
      <c r="A251" s="2" t="s">
        <v>30</v>
      </c>
      <c r="B251" s="46" t="s">
        <v>26</v>
      </c>
      <c r="C251" s="47"/>
      <c r="D251" s="2" t="s">
        <v>28</v>
      </c>
      <c r="E251" s="2" t="s">
        <v>31</v>
      </c>
      <c r="F251" s="2" t="s">
        <v>27</v>
      </c>
      <c r="G251" s="2" t="s">
        <v>2</v>
      </c>
    </row>
    <row r="252" spans="1:7" ht="45" customHeight="1" x14ac:dyDescent="0.25">
      <c r="A252" s="18" t="s">
        <v>355</v>
      </c>
      <c r="B252" s="48" t="s">
        <v>202</v>
      </c>
      <c r="C252" s="49"/>
      <c r="D252" s="33" t="s">
        <v>722</v>
      </c>
      <c r="E252" s="22">
        <v>25852</v>
      </c>
      <c r="F252" s="9">
        <v>25425999.059999999</v>
      </c>
      <c r="G252" s="11">
        <f>F252/$F$261</f>
        <v>4.9321149435066622E-3</v>
      </c>
    </row>
    <row r="253" spans="1:7" ht="45" x14ac:dyDescent="0.25">
      <c r="A253" s="18" t="s">
        <v>355</v>
      </c>
      <c r="B253" s="48" t="s">
        <v>202</v>
      </c>
      <c r="C253" s="49"/>
      <c r="D253" s="33" t="s">
        <v>150</v>
      </c>
      <c r="E253" s="22">
        <v>2636</v>
      </c>
      <c r="F253" s="9">
        <v>2599183.67</v>
      </c>
      <c r="G253" s="11">
        <f>F253/$F$261</f>
        <v>5.0418756759465912E-4</v>
      </c>
    </row>
    <row r="254" spans="1:7" x14ac:dyDescent="0.25">
      <c r="A254" s="3" t="s">
        <v>350</v>
      </c>
      <c r="B254" s="54"/>
      <c r="C254" s="54"/>
      <c r="D254" s="7"/>
      <c r="E254" s="10"/>
      <c r="F254" s="9">
        <f>SUM(F252:F253)</f>
        <v>28025182.729999997</v>
      </c>
      <c r="G254" s="11">
        <f>F254/$F$261</f>
        <v>5.4363025111013206E-3</v>
      </c>
    </row>
    <row r="256" spans="1:7" x14ac:dyDescent="0.25">
      <c r="A256" t="s">
        <v>684</v>
      </c>
    </row>
    <row r="257" spans="1:7" ht="30" x14ac:dyDescent="0.25">
      <c r="A257" s="55" t="s">
        <v>33</v>
      </c>
      <c r="B257" s="56"/>
      <c r="C257" s="56"/>
      <c r="D257" s="56"/>
      <c r="E257" s="57"/>
      <c r="F257" s="2" t="s">
        <v>27</v>
      </c>
      <c r="G257" s="2" t="s">
        <v>2</v>
      </c>
    </row>
    <row r="258" spans="1:7" x14ac:dyDescent="0.25">
      <c r="A258" s="58" t="s">
        <v>723</v>
      </c>
      <c r="B258" s="59"/>
      <c r="C258" s="59"/>
      <c r="D258" s="59"/>
      <c r="E258" s="60"/>
      <c r="F258" s="9">
        <v>2584.33</v>
      </c>
      <c r="G258" s="11">
        <f>F258/$F$261</f>
        <v>5.0130626457879575E-7</v>
      </c>
    </row>
    <row r="259" spans="1:7" x14ac:dyDescent="0.25">
      <c r="A259" s="46" t="s">
        <v>350</v>
      </c>
      <c r="B259" s="50"/>
      <c r="C259" s="50"/>
      <c r="D259" s="50"/>
      <c r="E259" s="47"/>
      <c r="F259" s="9">
        <f>F258</f>
        <v>2584.33</v>
      </c>
      <c r="G259" s="11">
        <f>F259/$F$261</f>
        <v>5.0130626457879575E-7</v>
      </c>
    </row>
    <row r="261" spans="1:7" x14ac:dyDescent="0.25">
      <c r="A261" s="61" t="s">
        <v>34</v>
      </c>
      <c r="B261" s="62"/>
      <c r="C261" s="62"/>
      <c r="D261" s="62"/>
      <c r="E261" s="63"/>
      <c r="F261" s="9">
        <f>F196+F214+F218+F222+F232+F242+F248+F254+F259+F210</f>
        <v>5155191910.8200026</v>
      </c>
      <c r="G261" s="11">
        <f>F261/$F$261</f>
        <v>1</v>
      </c>
    </row>
  </sheetData>
  <autoFilter ref="A4:G4">
    <sortState ref="A5:G196">
      <sortCondition ref="B4"/>
    </sortState>
  </autoFilter>
  <mergeCells count="36">
    <mergeCell ref="D222:E222"/>
    <mergeCell ref="D235:E235"/>
    <mergeCell ref="D236:E236"/>
    <mergeCell ref="D237:E237"/>
    <mergeCell ref="D238:E238"/>
    <mergeCell ref="D230:E230"/>
    <mergeCell ref="D231:E231"/>
    <mergeCell ref="D239:E239"/>
    <mergeCell ref="A261:E261"/>
    <mergeCell ref="A1:G1"/>
    <mergeCell ref="B251:C251"/>
    <mergeCell ref="B252:C252"/>
    <mergeCell ref="B253:C253"/>
    <mergeCell ref="D232:E232"/>
    <mergeCell ref="B245:C245"/>
    <mergeCell ref="D245:E245"/>
    <mergeCell ref="B232:C232"/>
    <mergeCell ref="D226:E226"/>
    <mergeCell ref="D221:E221"/>
    <mergeCell ref="D225:E225"/>
    <mergeCell ref="D227:E227"/>
    <mergeCell ref="D228:E228"/>
    <mergeCell ref="D229:E229"/>
    <mergeCell ref="B248:C248"/>
    <mergeCell ref="D248:E248"/>
    <mergeCell ref="A259:E259"/>
    <mergeCell ref="B242:E242"/>
    <mergeCell ref="B254:C254"/>
    <mergeCell ref="A257:E257"/>
    <mergeCell ref="A258:E258"/>
    <mergeCell ref="D240:E240"/>
    <mergeCell ref="D241:E241"/>
    <mergeCell ref="B246:C246"/>
    <mergeCell ref="B247:C247"/>
    <mergeCell ref="D246:E246"/>
    <mergeCell ref="D247:E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workbookViewId="0">
      <selection activeCell="G205" sqref="G205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64" t="s">
        <v>736</v>
      </c>
      <c r="B1" s="65"/>
      <c r="C1" s="65"/>
      <c r="D1" s="65"/>
      <c r="E1" s="65"/>
      <c r="F1" s="65"/>
      <c r="G1" s="65"/>
    </row>
    <row r="2" spans="1:7" ht="18.75" x14ac:dyDescent="0.3">
      <c r="A2" s="1"/>
      <c r="B2" s="1"/>
      <c r="C2" s="1"/>
    </row>
    <row r="3" spans="1:7" x14ac:dyDescent="0.25">
      <c r="A3" t="s">
        <v>675</v>
      </c>
    </row>
    <row r="4" spans="1:7" ht="45" x14ac:dyDescent="0.25">
      <c r="A4" s="15" t="s">
        <v>0</v>
      </c>
      <c r="B4" s="15" t="s">
        <v>26</v>
      </c>
      <c r="C4" s="15" t="s">
        <v>1</v>
      </c>
      <c r="D4" s="15" t="s">
        <v>28</v>
      </c>
      <c r="E4" s="15" t="s">
        <v>12</v>
      </c>
      <c r="F4" s="15" t="s">
        <v>7</v>
      </c>
      <c r="G4" s="18" t="s">
        <v>673</v>
      </c>
    </row>
    <row r="5" spans="1:7" ht="30" x14ac:dyDescent="0.25">
      <c r="A5" s="15" t="s">
        <v>554</v>
      </c>
      <c r="B5" s="15" t="s">
        <v>735</v>
      </c>
      <c r="C5" s="15" t="s">
        <v>331</v>
      </c>
      <c r="D5" s="40" t="s">
        <v>592</v>
      </c>
      <c r="E5" s="8">
        <v>6750</v>
      </c>
      <c r="F5" s="9">
        <v>7354665</v>
      </c>
      <c r="G5" s="11">
        <f t="shared" ref="G5:G36" si="0">F5/$F$220</f>
        <v>4.6415779328340036E-3</v>
      </c>
    </row>
    <row r="6" spans="1:7" ht="30" x14ac:dyDescent="0.25">
      <c r="A6" s="15" t="s">
        <v>502</v>
      </c>
      <c r="B6" s="15" t="s">
        <v>735</v>
      </c>
      <c r="C6" s="15" t="s">
        <v>331</v>
      </c>
      <c r="D6" s="40" t="s">
        <v>63</v>
      </c>
      <c r="E6" s="8">
        <v>17548</v>
      </c>
      <c r="F6" s="9">
        <v>18754074.039999999</v>
      </c>
      <c r="G6" s="11">
        <f t="shared" si="0"/>
        <v>1.1835820695408839E-2</v>
      </c>
    </row>
    <row r="7" spans="1:7" x14ac:dyDescent="0.25">
      <c r="A7" s="15" t="s">
        <v>535</v>
      </c>
      <c r="B7" s="15" t="s">
        <v>617</v>
      </c>
      <c r="C7" s="15" t="s">
        <v>618</v>
      </c>
      <c r="D7" s="40" t="s">
        <v>573</v>
      </c>
      <c r="E7" s="8">
        <v>2100</v>
      </c>
      <c r="F7" s="9">
        <v>2206680</v>
      </c>
      <c r="G7" s="11">
        <f t="shared" si="0"/>
        <v>1.3926504052633449E-3</v>
      </c>
    </row>
    <row r="8" spans="1:7" x14ac:dyDescent="0.25">
      <c r="A8" s="15" t="s">
        <v>528</v>
      </c>
      <c r="B8" s="15" t="s">
        <v>208</v>
      </c>
      <c r="C8" s="15" t="s">
        <v>209</v>
      </c>
      <c r="D8" s="40" t="s">
        <v>566</v>
      </c>
      <c r="E8" s="8">
        <v>2500</v>
      </c>
      <c r="F8" s="9">
        <v>2606000</v>
      </c>
      <c r="G8" s="11">
        <f t="shared" si="0"/>
        <v>1.6446639096363209E-3</v>
      </c>
    </row>
    <row r="9" spans="1:7" x14ac:dyDescent="0.25">
      <c r="A9" s="15" t="s">
        <v>356</v>
      </c>
      <c r="B9" s="15" t="s">
        <v>208</v>
      </c>
      <c r="C9" s="15" t="s">
        <v>209</v>
      </c>
      <c r="D9" s="40" t="s">
        <v>62</v>
      </c>
      <c r="E9" s="8">
        <v>7494</v>
      </c>
      <c r="F9" s="9">
        <v>7581529.9199999999</v>
      </c>
      <c r="G9" s="11">
        <f t="shared" si="0"/>
        <v>4.7847538907336701E-3</v>
      </c>
    </row>
    <row r="10" spans="1:7" x14ac:dyDescent="0.25">
      <c r="A10" s="15" t="s">
        <v>529</v>
      </c>
      <c r="B10" s="15" t="s">
        <v>611</v>
      </c>
      <c r="C10" s="15" t="s">
        <v>612</v>
      </c>
      <c r="D10" s="40" t="s">
        <v>567</v>
      </c>
      <c r="E10" s="8">
        <v>14650</v>
      </c>
      <c r="F10" s="9">
        <v>15008925</v>
      </c>
      <c r="G10" s="11">
        <f t="shared" si="0"/>
        <v>9.4722322601451716E-3</v>
      </c>
    </row>
    <row r="11" spans="1:7" x14ac:dyDescent="0.25">
      <c r="A11" s="15" t="s">
        <v>534</v>
      </c>
      <c r="B11" s="15" t="s">
        <v>238</v>
      </c>
      <c r="C11" s="15" t="s">
        <v>239</v>
      </c>
      <c r="D11" s="40" t="s">
        <v>572</v>
      </c>
      <c r="E11" s="8">
        <v>5000</v>
      </c>
      <c r="F11" s="9">
        <v>5058000</v>
      </c>
      <c r="G11" s="11">
        <f t="shared" si="0"/>
        <v>3.1921373963701119E-3</v>
      </c>
    </row>
    <row r="12" spans="1:7" x14ac:dyDescent="0.25">
      <c r="A12" s="15" t="s">
        <v>394</v>
      </c>
      <c r="B12" s="15" t="s">
        <v>238</v>
      </c>
      <c r="C12" s="15" t="s">
        <v>239</v>
      </c>
      <c r="D12" s="40" t="s">
        <v>66</v>
      </c>
      <c r="E12" s="8">
        <v>4400</v>
      </c>
      <c r="F12" s="9">
        <v>4471470.0800000001</v>
      </c>
      <c r="G12" s="11">
        <f t="shared" si="0"/>
        <v>2.8219744679948708E-3</v>
      </c>
    </row>
    <row r="13" spans="1:7" x14ac:dyDescent="0.25">
      <c r="A13" s="15" t="s">
        <v>530</v>
      </c>
      <c r="B13" s="15" t="s">
        <v>613</v>
      </c>
      <c r="C13" s="15" t="s">
        <v>614</v>
      </c>
      <c r="D13" s="40" t="s">
        <v>568</v>
      </c>
      <c r="E13" s="8">
        <v>15000</v>
      </c>
      <c r="F13" s="9">
        <v>15361500</v>
      </c>
      <c r="G13" s="11">
        <f t="shared" si="0"/>
        <v>9.6947446845273774E-3</v>
      </c>
    </row>
    <row r="14" spans="1:7" ht="30" x14ac:dyDescent="0.25">
      <c r="A14" s="15" t="s">
        <v>427</v>
      </c>
      <c r="B14" s="15" t="s">
        <v>276</v>
      </c>
      <c r="C14" s="15" t="s">
        <v>277</v>
      </c>
      <c r="D14" s="40" t="s">
        <v>91</v>
      </c>
      <c r="E14" s="8">
        <v>5144</v>
      </c>
      <c r="F14" s="9">
        <v>5399296.7199999997</v>
      </c>
      <c r="G14" s="11">
        <f t="shared" si="0"/>
        <v>3.4075320233314518E-3</v>
      </c>
    </row>
    <row r="15" spans="1:7" ht="30" x14ac:dyDescent="0.25">
      <c r="A15" s="15" t="s">
        <v>430</v>
      </c>
      <c r="B15" s="15" t="s">
        <v>276</v>
      </c>
      <c r="C15" s="15" t="s">
        <v>277</v>
      </c>
      <c r="D15" s="40" t="s">
        <v>92</v>
      </c>
      <c r="E15" s="8">
        <v>22100</v>
      </c>
      <c r="F15" s="9">
        <v>22459125</v>
      </c>
      <c r="G15" s="11">
        <f t="shared" si="0"/>
        <v>1.4174102966044067E-2</v>
      </c>
    </row>
    <row r="16" spans="1:7" ht="30" x14ac:dyDescent="0.25">
      <c r="A16" s="15" t="s">
        <v>428</v>
      </c>
      <c r="B16" s="15" t="s">
        <v>276</v>
      </c>
      <c r="C16" s="15" t="s">
        <v>277</v>
      </c>
      <c r="D16" s="40" t="s">
        <v>87</v>
      </c>
      <c r="E16" s="8">
        <v>21849</v>
      </c>
      <c r="F16" s="9">
        <v>23400279</v>
      </c>
      <c r="G16" s="11">
        <f t="shared" si="0"/>
        <v>1.476807150679996E-2</v>
      </c>
    </row>
    <row r="17" spans="1:7" ht="30" x14ac:dyDescent="0.25">
      <c r="A17" s="15" t="s">
        <v>433</v>
      </c>
      <c r="B17" s="15" t="s">
        <v>276</v>
      </c>
      <c r="C17" s="15" t="s">
        <v>277</v>
      </c>
      <c r="D17" s="40" t="s">
        <v>88</v>
      </c>
      <c r="E17" s="8">
        <v>6200</v>
      </c>
      <c r="F17" s="9">
        <v>6112456</v>
      </c>
      <c r="G17" s="11">
        <f t="shared" si="0"/>
        <v>3.8576115819032955E-3</v>
      </c>
    </row>
    <row r="18" spans="1:7" ht="14.25" customHeight="1" x14ac:dyDescent="0.25">
      <c r="A18" s="15" t="s">
        <v>435</v>
      </c>
      <c r="B18" s="15" t="s">
        <v>276</v>
      </c>
      <c r="C18" s="15" t="s">
        <v>277</v>
      </c>
      <c r="D18" s="40" t="s">
        <v>89</v>
      </c>
      <c r="E18" s="8">
        <v>2500</v>
      </c>
      <c r="F18" s="9">
        <v>2649150</v>
      </c>
      <c r="G18" s="11">
        <f t="shared" si="0"/>
        <v>1.6718961612482962E-3</v>
      </c>
    </row>
    <row r="19" spans="1:7" ht="14.25" customHeight="1" x14ac:dyDescent="0.25">
      <c r="A19" s="15" t="s">
        <v>436</v>
      </c>
      <c r="B19" s="15" t="s">
        <v>276</v>
      </c>
      <c r="C19" s="15" t="s">
        <v>277</v>
      </c>
      <c r="D19" s="40" t="s">
        <v>90</v>
      </c>
      <c r="E19" s="8">
        <v>1973</v>
      </c>
      <c r="F19" s="9">
        <v>2092011.36</v>
      </c>
      <c r="G19" s="11">
        <f t="shared" si="0"/>
        <v>1.3202822649045268E-3</v>
      </c>
    </row>
    <row r="20" spans="1:7" ht="14.25" customHeight="1" x14ac:dyDescent="0.25">
      <c r="A20" s="15" t="s">
        <v>531</v>
      </c>
      <c r="B20" s="15" t="s">
        <v>210</v>
      </c>
      <c r="C20" s="15" t="s">
        <v>211</v>
      </c>
      <c r="D20" s="40" t="s">
        <v>569</v>
      </c>
      <c r="E20" s="8">
        <v>5000</v>
      </c>
      <c r="F20" s="9">
        <v>5046547.5</v>
      </c>
      <c r="G20" s="11">
        <f t="shared" si="0"/>
        <v>3.1849096475500389E-3</v>
      </c>
    </row>
    <row r="21" spans="1:7" ht="14.25" customHeight="1" x14ac:dyDescent="0.25">
      <c r="A21" s="15" t="s">
        <v>369</v>
      </c>
      <c r="B21" s="15" t="s">
        <v>216</v>
      </c>
      <c r="C21" s="15" t="s">
        <v>217</v>
      </c>
      <c r="D21" s="40" t="s">
        <v>124</v>
      </c>
      <c r="E21" s="8">
        <v>9996</v>
      </c>
      <c r="F21" s="9">
        <v>10458714.84</v>
      </c>
      <c r="G21" s="11">
        <f t="shared" si="0"/>
        <v>6.6005644046530348E-3</v>
      </c>
    </row>
    <row r="22" spans="1:7" ht="14.25" customHeight="1" x14ac:dyDescent="0.25">
      <c r="A22" s="15" t="s">
        <v>370</v>
      </c>
      <c r="B22" s="15" t="s">
        <v>216</v>
      </c>
      <c r="C22" s="15" t="s">
        <v>217</v>
      </c>
      <c r="D22" s="40" t="s">
        <v>125</v>
      </c>
      <c r="E22" s="8">
        <v>47799</v>
      </c>
      <c r="F22" s="9">
        <v>51546919.590000004</v>
      </c>
      <c r="G22" s="11">
        <f t="shared" si="0"/>
        <v>3.2531603339446838E-2</v>
      </c>
    </row>
    <row r="23" spans="1:7" ht="14.25" customHeight="1" x14ac:dyDescent="0.25">
      <c r="A23" s="15" t="s">
        <v>371</v>
      </c>
      <c r="B23" s="15" t="s">
        <v>218</v>
      </c>
      <c r="C23" s="15" t="s">
        <v>219</v>
      </c>
      <c r="D23" s="40" t="s">
        <v>127</v>
      </c>
      <c r="E23" s="8">
        <v>23500</v>
      </c>
      <c r="F23" s="9">
        <v>24303230</v>
      </c>
      <c r="G23" s="11">
        <f t="shared" si="0"/>
        <v>1.5337929880502964E-2</v>
      </c>
    </row>
    <row r="24" spans="1:7" ht="14.25" customHeight="1" x14ac:dyDescent="0.25">
      <c r="A24" s="15" t="s">
        <v>377</v>
      </c>
      <c r="B24" s="15" t="s">
        <v>220</v>
      </c>
      <c r="C24" s="15" t="s">
        <v>221</v>
      </c>
      <c r="D24" s="40" t="s">
        <v>142</v>
      </c>
      <c r="E24" s="8">
        <v>491</v>
      </c>
      <c r="F24" s="9">
        <v>506898.58</v>
      </c>
      <c r="G24" s="11">
        <f t="shared" si="0"/>
        <v>3.1990706077202589E-4</v>
      </c>
    </row>
    <row r="25" spans="1:7" ht="30" x14ac:dyDescent="0.25">
      <c r="A25" s="15" t="s">
        <v>373</v>
      </c>
      <c r="B25" s="15" t="s">
        <v>220</v>
      </c>
      <c r="C25" s="15" t="s">
        <v>221</v>
      </c>
      <c r="D25" s="40" t="s">
        <v>138</v>
      </c>
      <c r="E25" s="8">
        <v>3100</v>
      </c>
      <c r="F25" s="9">
        <v>3242848</v>
      </c>
      <c r="G25" s="11">
        <f t="shared" si="0"/>
        <v>2.0465829125235319E-3</v>
      </c>
    </row>
    <row r="26" spans="1:7" ht="30" x14ac:dyDescent="0.25">
      <c r="A26" s="15" t="s">
        <v>532</v>
      </c>
      <c r="B26" s="15" t="s">
        <v>220</v>
      </c>
      <c r="C26" s="15" t="s">
        <v>221</v>
      </c>
      <c r="D26" s="40" t="s">
        <v>570</v>
      </c>
      <c r="E26" s="8">
        <v>1400</v>
      </c>
      <c r="F26" s="9">
        <v>1468306</v>
      </c>
      <c r="G26" s="11">
        <f t="shared" si="0"/>
        <v>9.2665766941767765E-4</v>
      </c>
    </row>
    <row r="27" spans="1:7" ht="30" x14ac:dyDescent="0.25">
      <c r="A27" s="15" t="s">
        <v>374</v>
      </c>
      <c r="B27" s="15" t="s">
        <v>220</v>
      </c>
      <c r="C27" s="15" t="s">
        <v>221</v>
      </c>
      <c r="D27" s="40" t="s">
        <v>139</v>
      </c>
      <c r="E27" s="8">
        <v>4500</v>
      </c>
      <c r="F27" s="9">
        <v>4859055</v>
      </c>
      <c r="G27" s="11">
        <f t="shared" si="0"/>
        <v>3.066581885432814E-3</v>
      </c>
    </row>
    <row r="28" spans="1:7" ht="30" x14ac:dyDescent="0.25">
      <c r="A28" s="15" t="s">
        <v>376</v>
      </c>
      <c r="B28" s="15" t="s">
        <v>220</v>
      </c>
      <c r="C28" s="15" t="s">
        <v>221</v>
      </c>
      <c r="D28" s="40" t="s">
        <v>140</v>
      </c>
      <c r="E28" s="8">
        <v>4300</v>
      </c>
      <c r="F28" s="9">
        <v>4374734</v>
      </c>
      <c r="G28" s="11">
        <f t="shared" si="0"/>
        <v>2.7609236853641367E-3</v>
      </c>
    </row>
    <row r="29" spans="1:7" ht="30" x14ac:dyDescent="0.25">
      <c r="A29" s="15" t="s">
        <v>379</v>
      </c>
      <c r="B29" s="15" t="s">
        <v>220</v>
      </c>
      <c r="C29" s="15" t="s">
        <v>221</v>
      </c>
      <c r="D29" s="40" t="s">
        <v>141</v>
      </c>
      <c r="E29" s="8">
        <v>14400</v>
      </c>
      <c r="F29" s="9">
        <v>15015888</v>
      </c>
      <c r="G29" s="11">
        <f t="shared" si="0"/>
        <v>9.4766266556949794E-3</v>
      </c>
    </row>
    <row r="30" spans="1:7" x14ac:dyDescent="0.25">
      <c r="A30" s="15" t="s">
        <v>533</v>
      </c>
      <c r="B30" s="15" t="s">
        <v>615</v>
      </c>
      <c r="C30" s="15" t="s">
        <v>616</v>
      </c>
      <c r="D30" s="40" t="s">
        <v>571</v>
      </c>
      <c r="E30" s="8">
        <v>9901</v>
      </c>
      <c r="F30" s="9">
        <v>10177336.91</v>
      </c>
      <c r="G30" s="11">
        <f t="shared" si="0"/>
        <v>6.4229849240547325E-3</v>
      </c>
    </row>
    <row r="31" spans="1:7" x14ac:dyDescent="0.25">
      <c r="A31" s="15" t="s">
        <v>381</v>
      </c>
      <c r="B31" s="15" t="s">
        <v>224</v>
      </c>
      <c r="C31" s="15" t="s">
        <v>225</v>
      </c>
      <c r="D31" s="40" t="s">
        <v>175</v>
      </c>
      <c r="E31" s="8">
        <v>23000</v>
      </c>
      <c r="F31" s="9">
        <v>24457280</v>
      </c>
      <c r="G31" s="11">
        <f t="shared" si="0"/>
        <v>1.5435151858737605E-2</v>
      </c>
    </row>
    <row r="32" spans="1:7" x14ac:dyDescent="0.25">
      <c r="A32" s="15" t="s">
        <v>382</v>
      </c>
      <c r="B32" s="15" t="s">
        <v>226</v>
      </c>
      <c r="C32" s="15" t="s">
        <v>227</v>
      </c>
      <c r="D32" s="40" t="s">
        <v>176</v>
      </c>
      <c r="E32" s="8">
        <v>3550</v>
      </c>
      <c r="F32" s="9">
        <v>3697822</v>
      </c>
      <c r="G32" s="11">
        <f t="shared" si="0"/>
        <v>2.3337200259628548E-3</v>
      </c>
    </row>
    <row r="33" spans="1:7" ht="30" x14ac:dyDescent="0.25">
      <c r="A33" s="15" t="s">
        <v>387</v>
      </c>
      <c r="B33" s="15" t="s">
        <v>232</v>
      </c>
      <c r="C33" s="15" t="s">
        <v>233</v>
      </c>
      <c r="D33" s="40" t="s">
        <v>184</v>
      </c>
      <c r="E33" s="8">
        <v>24500</v>
      </c>
      <c r="F33" s="9">
        <v>25276956.25</v>
      </c>
      <c r="G33" s="11">
        <f t="shared" si="0"/>
        <v>1.5952454984586046E-2</v>
      </c>
    </row>
    <row r="34" spans="1:7" x14ac:dyDescent="0.25">
      <c r="A34" s="15" t="s">
        <v>391</v>
      </c>
      <c r="B34" s="15" t="s">
        <v>236</v>
      </c>
      <c r="C34" s="15" t="s">
        <v>237</v>
      </c>
      <c r="D34" s="40" t="s">
        <v>185</v>
      </c>
      <c r="E34" s="8">
        <v>2350</v>
      </c>
      <c r="F34" s="9">
        <v>2454340</v>
      </c>
      <c r="G34" s="11">
        <f t="shared" si="0"/>
        <v>1.5489502762765955E-3</v>
      </c>
    </row>
    <row r="35" spans="1:7" x14ac:dyDescent="0.25">
      <c r="A35" s="15" t="s">
        <v>536</v>
      </c>
      <c r="B35" s="15" t="s">
        <v>619</v>
      </c>
      <c r="C35" s="15" t="s">
        <v>620</v>
      </c>
      <c r="D35" s="40" t="s">
        <v>574</v>
      </c>
      <c r="E35" s="8">
        <v>8000</v>
      </c>
      <c r="F35" s="9">
        <v>8075760</v>
      </c>
      <c r="G35" s="11">
        <f t="shared" si="0"/>
        <v>5.0966657770086781E-3</v>
      </c>
    </row>
    <row r="36" spans="1:7" x14ac:dyDescent="0.25">
      <c r="A36" s="15" t="s">
        <v>521</v>
      </c>
      <c r="B36" s="15" t="s">
        <v>599</v>
      </c>
      <c r="C36" s="15" t="s">
        <v>600</v>
      </c>
      <c r="D36" s="40" t="s">
        <v>559</v>
      </c>
      <c r="E36" s="8">
        <v>3000</v>
      </c>
      <c r="F36" s="9">
        <v>3030240</v>
      </c>
      <c r="G36" s="11">
        <f t="shared" si="0"/>
        <v>1.9124045915335246E-3</v>
      </c>
    </row>
    <row r="37" spans="1:7" x14ac:dyDescent="0.25">
      <c r="A37" s="15" t="s">
        <v>525</v>
      </c>
      <c r="B37" s="15" t="s">
        <v>605</v>
      </c>
      <c r="C37" s="15" t="s">
        <v>606</v>
      </c>
      <c r="D37" s="40" t="s">
        <v>563</v>
      </c>
      <c r="E37" s="8">
        <v>477</v>
      </c>
      <c r="F37" s="9">
        <v>248688.29</v>
      </c>
      <c r="G37" s="11">
        <f t="shared" ref="G37:G68" si="1">F37/$F$220</f>
        <v>1.5694883166238343E-4</v>
      </c>
    </row>
    <row r="38" spans="1:7" x14ac:dyDescent="0.25">
      <c r="A38" s="15" t="s">
        <v>526</v>
      </c>
      <c r="B38" s="15" t="s">
        <v>607</v>
      </c>
      <c r="C38" s="15" t="s">
        <v>608</v>
      </c>
      <c r="D38" s="40" t="s">
        <v>564</v>
      </c>
      <c r="E38" s="8">
        <v>4625</v>
      </c>
      <c r="F38" s="9">
        <v>1991895</v>
      </c>
      <c r="G38" s="11">
        <f t="shared" si="1"/>
        <v>1.2570981651132155E-3</v>
      </c>
    </row>
    <row r="39" spans="1:7" x14ac:dyDescent="0.25">
      <c r="A39" s="15" t="s">
        <v>523</v>
      </c>
      <c r="B39" s="15" t="s">
        <v>601</v>
      </c>
      <c r="C39" s="15" t="s">
        <v>602</v>
      </c>
      <c r="D39" s="40" t="s">
        <v>561</v>
      </c>
      <c r="E39" s="8">
        <v>138</v>
      </c>
      <c r="F39" s="9">
        <v>126479.07</v>
      </c>
      <c r="G39" s="11">
        <f t="shared" si="1"/>
        <v>7.9821781179342262E-5</v>
      </c>
    </row>
    <row r="40" spans="1:7" x14ac:dyDescent="0.25">
      <c r="A40" s="15" t="s">
        <v>36</v>
      </c>
      <c r="B40" s="15" t="s">
        <v>202</v>
      </c>
      <c r="C40" s="15" t="s">
        <v>203</v>
      </c>
      <c r="D40" s="40" t="s">
        <v>144</v>
      </c>
      <c r="E40" s="8">
        <v>15750</v>
      </c>
      <c r="F40" s="9">
        <v>16204702.5</v>
      </c>
      <c r="G40" s="11">
        <f t="shared" si="1"/>
        <v>1.0226895383017446E-2</v>
      </c>
    </row>
    <row r="41" spans="1:7" x14ac:dyDescent="0.25">
      <c r="A41" s="15" t="s">
        <v>50</v>
      </c>
      <c r="B41" s="15" t="s">
        <v>202</v>
      </c>
      <c r="C41" s="15" t="s">
        <v>203</v>
      </c>
      <c r="D41" s="40" t="s">
        <v>158</v>
      </c>
      <c r="E41" s="8">
        <v>14500</v>
      </c>
      <c r="F41" s="9">
        <v>15359995</v>
      </c>
      <c r="G41" s="11">
        <f t="shared" si="1"/>
        <v>9.6937948690308303E-3</v>
      </c>
    </row>
    <row r="42" spans="1:7" x14ac:dyDescent="0.25">
      <c r="A42" s="15" t="s">
        <v>53</v>
      </c>
      <c r="B42" s="15" t="s">
        <v>202</v>
      </c>
      <c r="C42" s="15" t="s">
        <v>203</v>
      </c>
      <c r="D42" s="40" t="s">
        <v>110</v>
      </c>
      <c r="E42" s="8">
        <v>9000</v>
      </c>
      <c r="F42" s="9">
        <v>11795614.640000001</v>
      </c>
      <c r="G42" s="11">
        <f t="shared" si="1"/>
        <v>7.4442907484212686E-3</v>
      </c>
    </row>
    <row r="43" spans="1:7" x14ac:dyDescent="0.25">
      <c r="A43" s="15" t="s">
        <v>38</v>
      </c>
      <c r="B43" s="15" t="s">
        <v>202</v>
      </c>
      <c r="C43" s="15" t="s">
        <v>203</v>
      </c>
      <c r="D43" s="40" t="s">
        <v>146</v>
      </c>
      <c r="E43" s="8">
        <v>38600</v>
      </c>
      <c r="F43" s="9">
        <v>40568214</v>
      </c>
      <c r="G43" s="11">
        <f t="shared" si="1"/>
        <v>2.560286931857365E-2</v>
      </c>
    </row>
    <row r="44" spans="1:7" x14ac:dyDescent="0.25">
      <c r="A44" s="15" t="s">
        <v>52</v>
      </c>
      <c r="B44" s="15" t="s">
        <v>202</v>
      </c>
      <c r="C44" s="15" t="s">
        <v>203</v>
      </c>
      <c r="D44" s="40" t="s">
        <v>160</v>
      </c>
      <c r="E44" s="8">
        <v>16200</v>
      </c>
      <c r="F44" s="9">
        <v>16379334</v>
      </c>
      <c r="G44" s="11">
        <f t="shared" si="1"/>
        <v>1.0337106482609024E-2</v>
      </c>
    </row>
    <row r="45" spans="1:7" x14ac:dyDescent="0.25">
      <c r="A45" s="15" t="s">
        <v>40</v>
      </c>
      <c r="B45" s="15" t="s">
        <v>202</v>
      </c>
      <c r="C45" s="15" t="s">
        <v>203</v>
      </c>
      <c r="D45" s="40" t="s">
        <v>148</v>
      </c>
      <c r="E45" s="8">
        <v>13000</v>
      </c>
      <c r="F45" s="9">
        <v>14612650</v>
      </c>
      <c r="G45" s="11">
        <f t="shared" si="1"/>
        <v>9.2221404754977681E-3</v>
      </c>
    </row>
    <row r="46" spans="1:7" x14ac:dyDescent="0.25">
      <c r="A46" s="15" t="s">
        <v>35</v>
      </c>
      <c r="B46" s="15" t="s">
        <v>202</v>
      </c>
      <c r="C46" s="15" t="s">
        <v>203</v>
      </c>
      <c r="D46" s="40" t="s">
        <v>143</v>
      </c>
      <c r="E46" s="8">
        <v>50350</v>
      </c>
      <c r="F46" s="9">
        <v>51912864</v>
      </c>
      <c r="G46" s="11">
        <f t="shared" si="1"/>
        <v>3.2762553287282663E-2</v>
      </c>
    </row>
    <row r="47" spans="1:7" x14ac:dyDescent="0.25">
      <c r="A47" s="15" t="s">
        <v>54</v>
      </c>
      <c r="B47" s="15" t="s">
        <v>202</v>
      </c>
      <c r="C47" s="15" t="s">
        <v>203</v>
      </c>
      <c r="D47" s="40" t="s">
        <v>111</v>
      </c>
      <c r="E47" s="8">
        <v>19949</v>
      </c>
      <c r="F47" s="9">
        <v>22738518.77</v>
      </c>
      <c r="G47" s="11">
        <f t="shared" si="1"/>
        <v>1.4350430230087132E-2</v>
      </c>
    </row>
    <row r="48" spans="1:7" x14ac:dyDescent="0.25">
      <c r="A48" s="15" t="s">
        <v>43</v>
      </c>
      <c r="B48" s="15" t="s">
        <v>202</v>
      </c>
      <c r="C48" s="15" t="s">
        <v>203</v>
      </c>
      <c r="D48" s="40" t="s">
        <v>151</v>
      </c>
      <c r="E48" s="8">
        <v>40000</v>
      </c>
      <c r="F48" s="9">
        <v>45156000</v>
      </c>
      <c r="G48" s="11">
        <f t="shared" si="1"/>
        <v>2.8498251536276942E-2</v>
      </c>
    </row>
    <row r="49" spans="1:7" x14ac:dyDescent="0.25">
      <c r="A49" s="15" t="s">
        <v>44</v>
      </c>
      <c r="B49" s="15" t="s">
        <v>202</v>
      </c>
      <c r="C49" s="15" t="s">
        <v>203</v>
      </c>
      <c r="D49" s="40" t="s">
        <v>152</v>
      </c>
      <c r="E49" s="8">
        <v>73600</v>
      </c>
      <c r="F49" s="9">
        <v>78685024</v>
      </c>
      <c r="G49" s="11">
        <f t="shared" si="1"/>
        <v>4.9658641289972272E-2</v>
      </c>
    </row>
    <row r="50" spans="1:7" x14ac:dyDescent="0.25">
      <c r="A50" s="15" t="s">
        <v>45</v>
      </c>
      <c r="B50" s="15" t="s">
        <v>202</v>
      </c>
      <c r="C50" s="15" t="s">
        <v>203</v>
      </c>
      <c r="D50" s="40" t="s">
        <v>153</v>
      </c>
      <c r="E50" s="8">
        <v>10000</v>
      </c>
      <c r="F50" s="9">
        <v>11228000</v>
      </c>
      <c r="G50" s="11">
        <f t="shared" si="1"/>
        <v>7.0860653788935579E-3</v>
      </c>
    </row>
    <row r="51" spans="1:7" x14ac:dyDescent="0.25">
      <c r="A51" s="15" t="s">
        <v>48</v>
      </c>
      <c r="B51" s="15" t="s">
        <v>202</v>
      </c>
      <c r="C51" s="15" t="s">
        <v>203</v>
      </c>
      <c r="D51" s="40" t="s">
        <v>156</v>
      </c>
      <c r="E51" s="8">
        <v>22100</v>
      </c>
      <c r="F51" s="9">
        <v>22558796</v>
      </c>
      <c r="G51" s="11">
        <f t="shared" si="1"/>
        <v>1.4237005996181197E-2</v>
      </c>
    </row>
    <row r="52" spans="1:7" x14ac:dyDescent="0.25">
      <c r="A52" s="15" t="s">
        <v>55</v>
      </c>
      <c r="B52" s="15" t="s">
        <v>202</v>
      </c>
      <c r="C52" s="15" t="s">
        <v>203</v>
      </c>
      <c r="D52" s="40" t="s">
        <v>112</v>
      </c>
      <c r="E52" s="8">
        <v>31000</v>
      </c>
      <c r="F52" s="9">
        <v>31513738.82</v>
      </c>
      <c r="G52" s="11">
        <f t="shared" si="1"/>
        <v>1.9888529890621297E-2</v>
      </c>
    </row>
    <row r="53" spans="1:7" x14ac:dyDescent="0.25">
      <c r="A53" s="15" t="s">
        <v>524</v>
      </c>
      <c r="B53" s="15" t="s">
        <v>603</v>
      </c>
      <c r="C53" s="15" t="s">
        <v>604</v>
      </c>
      <c r="D53" s="40" t="s">
        <v>562</v>
      </c>
      <c r="E53" s="8">
        <v>142</v>
      </c>
      <c r="F53" s="9">
        <v>125687.03999999999</v>
      </c>
      <c r="G53" s="11">
        <f t="shared" si="1"/>
        <v>7.9321925785501396E-5</v>
      </c>
    </row>
    <row r="54" spans="1:7" x14ac:dyDescent="0.25">
      <c r="A54" s="15" t="s">
        <v>522</v>
      </c>
      <c r="B54" s="15" t="s">
        <v>204</v>
      </c>
      <c r="C54" s="15" t="s">
        <v>205</v>
      </c>
      <c r="D54" s="40" t="s">
        <v>560</v>
      </c>
      <c r="E54" s="8">
        <v>220</v>
      </c>
      <c r="F54" s="9">
        <v>216403</v>
      </c>
      <c r="G54" s="11">
        <f t="shared" si="1"/>
        <v>1.3657337069724817E-4</v>
      </c>
    </row>
    <row r="55" spans="1:7" ht="30" x14ac:dyDescent="0.25">
      <c r="A55" s="15" t="s">
        <v>405</v>
      </c>
      <c r="B55" s="15" t="s">
        <v>246</v>
      </c>
      <c r="C55" s="15" t="s">
        <v>247</v>
      </c>
      <c r="D55" s="40" t="s">
        <v>70</v>
      </c>
      <c r="E55" s="8">
        <v>2500</v>
      </c>
      <c r="F55" s="9">
        <v>2522875</v>
      </c>
      <c r="G55" s="11">
        <f t="shared" si="1"/>
        <v>1.5922031700014326E-3</v>
      </c>
    </row>
    <row r="56" spans="1:7" x14ac:dyDescent="0.25">
      <c r="A56" s="15" t="s">
        <v>538</v>
      </c>
      <c r="B56" s="15" t="s">
        <v>248</v>
      </c>
      <c r="C56" s="15" t="s">
        <v>249</v>
      </c>
      <c r="D56" s="40" t="s">
        <v>576</v>
      </c>
      <c r="E56" s="8">
        <v>20000</v>
      </c>
      <c r="F56" s="9">
        <v>21347000</v>
      </c>
      <c r="G56" s="11">
        <f t="shared" si="1"/>
        <v>1.3472233491560454E-2</v>
      </c>
    </row>
    <row r="57" spans="1:7" x14ac:dyDescent="0.25">
      <c r="A57" s="15" t="s">
        <v>406</v>
      </c>
      <c r="B57" s="15" t="s">
        <v>248</v>
      </c>
      <c r="C57" s="15" t="s">
        <v>249</v>
      </c>
      <c r="D57" s="40" t="s">
        <v>79</v>
      </c>
      <c r="E57" s="8">
        <v>1760</v>
      </c>
      <c r="F57" s="9">
        <v>1878632.98</v>
      </c>
      <c r="G57" s="11">
        <f t="shared" si="1"/>
        <v>1.1856177519794829E-3</v>
      </c>
    </row>
    <row r="58" spans="1:7" x14ac:dyDescent="0.25">
      <c r="A58" s="15" t="s">
        <v>540</v>
      </c>
      <c r="B58" s="15" t="s">
        <v>248</v>
      </c>
      <c r="C58" s="15" t="s">
        <v>249</v>
      </c>
      <c r="D58" s="40" t="s">
        <v>578</v>
      </c>
      <c r="E58" s="8">
        <v>5500</v>
      </c>
      <c r="F58" s="9">
        <v>5935325</v>
      </c>
      <c r="G58" s="11">
        <f t="shared" si="1"/>
        <v>3.7458230312594769E-3</v>
      </c>
    </row>
    <row r="59" spans="1:7" x14ac:dyDescent="0.25">
      <c r="A59" s="15" t="s">
        <v>539</v>
      </c>
      <c r="B59" s="15" t="s">
        <v>248</v>
      </c>
      <c r="C59" s="15" t="s">
        <v>249</v>
      </c>
      <c r="D59" s="40" t="s">
        <v>577</v>
      </c>
      <c r="E59" s="8">
        <v>3000</v>
      </c>
      <c r="F59" s="9">
        <v>2991630</v>
      </c>
      <c r="G59" s="11">
        <f t="shared" si="1"/>
        <v>1.8880375640772475E-3</v>
      </c>
    </row>
    <row r="60" spans="1:7" x14ac:dyDescent="0.25">
      <c r="A60" s="15" t="s">
        <v>407</v>
      </c>
      <c r="B60" s="15" t="s">
        <v>248</v>
      </c>
      <c r="C60" s="15" t="s">
        <v>249</v>
      </c>
      <c r="D60" s="40" t="s">
        <v>78</v>
      </c>
      <c r="E60" s="8">
        <v>3800</v>
      </c>
      <c r="F60" s="9">
        <v>3760252</v>
      </c>
      <c r="G60" s="11">
        <f t="shared" si="1"/>
        <v>2.373120013636913E-3</v>
      </c>
    </row>
    <row r="61" spans="1:7" x14ac:dyDescent="0.25">
      <c r="A61" s="15" t="s">
        <v>411</v>
      </c>
      <c r="B61" s="15" t="s">
        <v>256</v>
      </c>
      <c r="C61" s="15" t="s">
        <v>257</v>
      </c>
      <c r="D61" s="40" t="s">
        <v>94</v>
      </c>
      <c r="E61" s="8">
        <v>10000</v>
      </c>
      <c r="F61" s="9">
        <v>10663800</v>
      </c>
      <c r="G61" s="11">
        <f t="shared" si="1"/>
        <v>6.7299950113506521E-3</v>
      </c>
    </row>
    <row r="62" spans="1:7" x14ac:dyDescent="0.25">
      <c r="A62" s="15" t="s">
        <v>413</v>
      </c>
      <c r="B62" s="15" t="s">
        <v>258</v>
      </c>
      <c r="C62" s="15" t="s">
        <v>259</v>
      </c>
      <c r="D62" s="40" t="s">
        <v>96</v>
      </c>
      <c r="E62" s="8">
        <v>5500</v>
      </c>
      <c r="F62" s="9">
        <v>5774835</v>
      </c>
      <c r="G62" s="11">
        <f t="shared" si="1"/>
        <v>3.6445367262489116E-3</v>
      </c>
    </row>
    <row r="63" spans="1:7" x14ac:dyDescent="0.25">
      <c r="A63" s="15" t="s">
        <v>417</v>
      </c>
      <c r="B63" s="15" t="s">
        <v>266</v>
      </c>
      <c r="C63" s="15" t="s">
        <v>267</v>
      </c>
      <c r="D63" s="40" t="s">
        <v>116</v>
      </c>
      <c r="E63" s="8">
        <v>15000</v>
      </c>
      <c r="F63" s="9">
        <v>16124850</v>
      </c>
      <c r="G63" s="11">
        <f t="shared" si="1"/>
        <v>1.0176499939869237E-2</v>
      </c>
    </row>
    <row r="64" spans="1:7" x14ac:dyDescent="0.25">
      <c r="A64" s="15" t="s">
        <v>541</v>
      </c>
      <c r="B64" s="15" t="s">
        <v>266</v>
      </c>
      <c r="C64" s="15" t="s">
        <v>267</v>
      </c>
      <c r="D64" s="40" t="s">
        <v>579</v>
      </c>
      <c r="E64" s="8">
        <v>20109</v>
      </c>
      <c r="F64" s="9">
        <v>20613132.629999999</v>
      </c>
      <c r="G64" s="11">
        <f t="shared" si="1"/>
        <v>1.3009084919841834E-2</v>
      </c>
    </row>
    <row r="65" spans="1:7" x14ac:dyDescent="0.25">
      <c r="A65" s="15" t="s">
        <v>542</v>
      </c>
      <c r="B65" s="15" t="s">
        <v>268</v>
      </c>
      <c r="C65" s="15" t="s">
        <v>269</v>
      </c>
      <c r="D65" s="40" t="s">
        <v>580</v>
      </c>
      <c r="E65" s="8">
        <v>39</v>
      </c>
      <c r="F65" s="9">
        <v>40797.9</v>
      </c>
      <c r="G65" s="11">
        <f t="shared" si="1"/>
        <v>2.5747825678799562E-5</v>
      </c>
    </row>
    <row r="66" spans="1:7" x14ac:dyDescent="0.25">
      <c r="A66" s="15" t="s">
        <v>420</v>
      </c>
      <c r="B66" s="15" t="s">
        <v>268</v>
      </c>
      <c r="C66" s="15" t="s">
        <v>269</v>
      </c>
      <c r="D66" s="40" t="s">
        <v>174</v>
      </c>
      <c r="E66" s="8">
        <v>5000</v>
      </c>
      <c r="F66" s="9">
        <v>5020900</v>
      </c>
      <c r="G66" s="11">
        <f t="shared" si="1"/>
        <v>3.1687233399435933E-3</v>
      </c>
    </row>
    <row r="67" spans="1:7" ht="30" x14ac:dyDescent="0.25">
      <c r="A67" s="15" t="s">
        <v>421</v>
      </c>
      <c r="B67" s="15" t="s">
        <v>270</v>
      </c>
      <c r="C67" s="15" t="s">
        <v>271</v>
      </c>
      <c r="D67" s="40" t="s">
        <v>182</v>
      </c>
      <c r="E67" s="8">
        <v>19650</v>
      </c>
      <c r="F67" s="9">
        <v>21112353</v>
      </c>
      <c r="G67" s="11">
        <f t="shared" si="1"/>
        <v>1.3324146211282467E-2</v>
      </c>
    </row>
    <row r="68" spans="1:7" x14ac:dyDescent="0.25">
      <c r="A68" s="15" t="s">
        <v>408</v>
      </c>
      <c r="B68" s="15" t="s">
        <v>250</v>
      </c>
      <c r="C68" s="15" t="s">
        <v>251</v>
      </c>
      <c r="D68" s="40" t="s">
        <v>84</v>
      </c>
      <c r="E68" s="8">
        <v>5000</v>
      </c>
      <c r="F68" s="9">
        <v>5060950</v>
      </c>
      <c r="G68" s="11">
        <f t="shared" si="1"/>
        <v>3.1939991609646733E-3</v>
      </c>
    </row>
    <row r="69" spans="1:7" ht="30" x14ac:dyDescent="0.25">
      <c r="A69" s="15" t="s">
        <v>537</v>
      </c>
      <c r="B69" s="15" t="s">
        <v>240</v>
      </c>
      <c r="C69" s="15" t="s">
        <v>241</v>
      </c>
      <c r="D69" s="40" t="s">
        <v>575</v>
      </c>
      <c r="E69" s="8">
        <v>1002</v>
      </c>
      <c r="F69" s="9">
        <v>1064494.74</v>
      </c>
      <c r="G69" s="11">
        <f t="shared" ref="G69:G100" si="2">F69/$F$220</f>
        <v>6.7180970102674554E-4</v>
      </c>
    </row>
    <row r="70" spans="1:7" ht="30" x14ac:dyDescent="0.25">
      <c r="A70" s="15" t="s">
        <v>399</v>
      </c>
      <c r="B70" s="15" t="s">
        <v>240</v>
      </c>
      <c r="C70" s="15" t="s">
        <v>241</v>
      </c>
      <c r="D70" s="40" t="s">
        <v>123</v>
      </c>
      <c r="E70" s="8">
        <v>4700</v>
      </c>
      <c r="F70" s="9">
        <v>4900173</v>
      </c>
      <c r="G70" s="11">
        <f t="shared" si="2"/>
        <v>3.0925317283477896E-3</v>
      </c>
    </row>
    <row r="71" spans="1:7" ht="30" x14ac:dyDescent="0.25">
      <c r="A71" s="15" t="s">
        <v>396</v>
      </c>
      <c r="B71" s="15" t="s">
        <v>240</v>
      </c>
      <c r="C71" s="15" t="s">
        <v>241</v>
      </c>
      <c r="D71" s="40" t="s">
        <v>118</v>
      </c>
      <c r="E71" s="8">
        <v>4737</v>
      </c>
      <c r="F71" s="9">
        <v>5307808.5</v>
      </c>
      <c r="G71" s="11">
        <f t="shared" si="2"/>
        <v>3.3497932000041814E-3</v>
      </c>
    </row>
    <row r="72" spans="1:7" ht="30" x14ac:dyDescent="0.25">
      <c r="A72" s="15" t="s">
        <v>398</v>
      </c>
      <c r="B72" s="15" t="s">
        <v>240</v>
      </c>
      <c r="C72" s="15" t="s">
        <v>241</v>
      </c>
      <c r="D72" s="40" t="s">
        <v>119</v>
      </c>
      <c r="E72" s="8">
        <v>630</v>
      </c>
      <c r="F72" s="9">
        <v>666640.80000000005</v>
      </c>
      <c r="G72" s="11">
        <f t="shared" si="2"/>
        <v>4.2072143685766873E-4</v>
      </c>
    </row>
    <row r="73" spans="1:7" ht="30" x14ac:dyDescent="0.25">
      <c r="A73" s="15" t="s">
        <v>400</v>
      </c>
      <c r="B73" s="15" t="s">
        <v>240</v>
      </c>
      <c r="C73" s="15" t="s">
        <v>241</v>
      </c>
      <c r="D73" s="40" t="s">
        <v>120</v>
      </c>
      <c r="E73" s="8">
        <v>2000</v>
      </c>
      <c r="F73" s="9">
        <v>2113000</v>
      </c>
      <c r="G73" s="11">
        <f t="shared" si="2"/>
        <v>1.3335283350197798E-3</v>
      </c>
    </row>
    <row r="74" spans="1:7" ht="30" x14ac:dyDescent="0.25">
      <c r="A74" s="15" t="s">
        <v>401</v>
      </c>
      <c r="B74" s="15" t="s">
        <v>240</v>
      </c>
      <c r="C74" s="15" t="s">
        <v>241</v>
      </c>
      <c r="D74" s="40" t="s">
        <v>121</v>
      </c>
      <c r="E74" s="8">
        <v>5036</v>
      </c>
      <c r="F74" s="9">
        <v>5344807.5199999996</v>
      </c>
      <c r="G74" s="11">
        <f t="shared" si="2"/>
        <v>3.3731435272819675E-3</v>
      </c>
    </row>
    <row r="75" spans="1:7" ht="30" x14ac:dyDescent="0.25">
      <c r="A75" s="15" t="s">
        <v>402</v>
      </c>
      <c r="B75" s="15" t="s">
        <v>240</v>
      </c>
      <c r="C75" s="15" t="s">
        <v>241</v>
      </c>
      <c r="D75" s="40" t="s">
        <v>122</v>
      </c>
      <c r="E75" s="8">
        <v>5200</v>
      </c>
      <c r="F75" s="9">
        <v>5567276</v>
      </c>
      <c r="G75" s="11">
        <f t="shared" si="2"/>
        <v>3.5135448626954944E-3</v>
      </c>
    </row>
    <row r="76" spans="1:7" x14ac:dyDescent="0.25">
      <c r="A76" s="15" t="s">
        <v>527</v>
      </c>
      <c r="B76" s="15" t="s">
        <v>609</v>
      </c>
      <c r="C76" s="15" t="s">
        <v>610</v>
      </c>
      <c r="D76" s="40" t="s">
        <v>565</v>
      </c>
      <c r="E76" s="8">
        <v>14717</v>
      </c>
      <c r="F76" s="9">
        <v>4763009.88</v>
      </c>
      <c r="G76" s="11">
        <f t="shared" si="2"/>
        <v>3.0059671722475916E-3</v>
      </c>
    </row>
    <row r="77" spans="1:7" x14ac:dyDescent="0.25">
      <c r="A77" s="15" t="s">
        <v>423</v>
      </c>
      <c r="B77" s="15" t="s">
        <v>272</v>
      </c>
      <c r="C77" s="15" t="s">
        <v>273</v>
      </c>
      <c r="D77" s="40" t="s">
        <v>61</v>
      </c>
      <c r="E77" s="8">
        <v>3000</v>
      </c>
      <c r="F77" s="9">
        <v>3114000</v>
      </c>
      <c r="G77" s="11">
        <f t="shared" si="2"/>
        <v>1.9652660838862255E-3</v>
      </c>
    </row>
    <row r="78" spans="1:7" ht="30" x14ac:dyDescent="0.25">
      <c r="A78" s="15" t="s">
        <v>499</v>
      </c>
      <c r="B78" s="15" t="s">
        <v>328</v>
      </c>
      <c r="C78" s="15" t="s">
        <v>329</v>
      </c>
      <c r="D78" s="40" t="s">
        <v>65</v>
      </c>
      <c r="E78" s="8">
        <v>48000</v>
      </c>
      <c r="F78" s="9">
        <v>52048800</v>
      </c>
      <c r="G78" s="11">
        <f t="shared" si="2"/>
        <v>3.2848343399800056E-2</v>
      </c>
    </row>
    <row r="79" spans="1:7" ht="30" x14ac:dyDescent="0.25">
      <c r="A79" s="15" t="s">
        <v>553</v>
      </c>
      <c r="B79" s="15" t="s">
        <v>328</v>
      </c>
      <c r="C79" s="15" t="s">
        <v>329</v>
      </c>
      <c r="D79" s="40" t="s">
        <v>591</v>
      </c>
      <c r="E79" s="8">
        <v>12150</v>
      </c>
      <c r="F79" s="9">
        <v>12509883</v>
      </c>
      <c r="G79" s="11">
        <f t="shared" si="2"/>
        <v>7.8950702547478692E-3</v>
      </c>
    </row>
    <row r="80" spans="1:7" x14ac:dyDescent="0.25">
      <c r="A80" s="15" t="s">
        <v>543</v>
      </c>
      <c r="B80" s="15" t="s">
        <v>621</v>
      </c>
      <c r="C80" s="15" t="s">
        <v>622</v>
      </c>
      <c r="D80" s="40" t="s">
        <v>581</v>
      </c>
      <c r="E80" s="8">
        <v>2314</v>
      </c>
      <c r="F80" s="9">
        <v>2425419.1</v>
      </c>
      <c r="G80" s="11">
        <f t="shared" si="2"/>
        <v>1.5306981041874931E-3</v>
      </c>
    </row>
    <row r="81" spans="1:7" x14ac:dyDescent="0.25">
      <c r="A81" s="15" t="s">
        <v>544</v>
      </c>
      <c r="B81" s="15" t="s">
        <v>278</v>
      </c>
      <c r="C81" s="15" t="s">
        <v>279</v>
      </c>
      <c r="D81" s="40" t="s">
        <v>582</v>
      </c>
      <c r="E81" s="8">
        <v>1275</v>
      </c>
      <c r="F81" s="9">
        <v>1358295.75</v>
      </c>
      <c r="G81" s="11">
        <f t="shared" si="2"/>
        <v>8.5722946992993051E-4</v>
      </c>
    </row>
    <row r="82" spans="1:7" x14ac:dyDescent="0.25">
      <c r="A82" s="15" t="s">
        <v>438</v>
      </c>
      <c r="B82" s="15" t="s">
        <v>278</v>
      </c>
      <c r="C82" s="15" t="s">
        <v>279</v>
      </c>
      <c r="D82" s="40" t="s">
        <v>80</v>
      </c>
      <c r="E82" s="8">
        <v>7000</v>
      </c>
      <c r="F82" s="9">
        <v>7487690</v>
      </c>
      <c r="G82" s="11">
        <f t="shared" si="2"/>
        <v>4.72553089391588E-3</v>
      </c>
    </row>
    <row r="83" spans="1:7" x14ac:dyDescent="0.25">
      <c r="A83" s="15" t="s">
        <v>440</v>
      </c>
      <c r="B83" s="15" t="s">
        <v>278</v>
      </c>
      <c r="C83" s="15" t="s">
        <v>279</v>
      </c>
      <c r="D83" s="40" t="s">
        <v>81</v>
      </c>
      <c r="E83" s="8">
        <v>2000</v>
      </c>
      <c r="F83" s="9">
        <v>2128480</v>
      </c>
      <c r="G83" s="11">
        <f t="shared" si="2"/>
        <v>1.3432978658414107E-3</v>
      </c>
    </row>
    <row r="84" spans="1:7" x14ac:dyDescent="0.25">
      <c r="A84" s="15" t="s">
        <v>441</v>
      </c>
      <c r="B84" s="15" t="s">
        <v>278</v>
      </c>
      <c r="C84" s="15" t="s">
        <v>279</v>
      </c>
      <c r="D84" s="40" t="s">
        <v>82</v>
      </c>
      <c r="E84" s="8">
        <v>30048</v>
      </c>
      <c r="F84" s="9">
        <v>32349977.280000001</v>
      </c>
      <c r="G84" s="11">
        <f t="shared" si="2"/>
        <v>2.041628553721065E-2</v>
      </c>
    </row>
    <row r="85" spans="1:7" x14ac:dyDescent="0.25">
      <c r="A85" s="15" t="s">
        <v>439</v>
      </c>
      <c r="B85" s="15" t="s">
        <v>278</v>
      </c>
      <c r="C85" s="15" t="s">
        <v>279</v>
      </c>
      <c r="D85" s="40" t="s">
        <v>83</v>
      </c>
      <c r="E85" s="8">
        <v>4500</v>
      </c>
      <c r="F85" s="9">
        <v>4640895</v>
      </c>
      <c r="G85" s="11">
        <f t="shared" si="2"/>
        <v>2.9288996603651779E-3</v>
      </c>
    </row>
    <row r="86" spans="1:7" x14ac:dyDescent="0.25">
      <c r="A86" s="15" t="s">
        <v>443</v>
      </c>
      <c r="B86" s="15" t="s">
        <v>282</v>
      </c>
      <c r="C86" s="15" t="s">
        <v>283</v>
      </c>
      <c r="D86" s="40" t="s">
        <v>85</v>
      </c>
      <c r="E86" s="8">
        <v>19000</v>
      </c>
      <c r="F86" s="9">
        <v>19753160</v>
      </c>
      <c r="G86" s="11">
        <f t="shared" si="2"/>
        <v>1.2466350480917801E-2</v>
      </c>
    </row>
    <row r="87" spans="1:7" x14ac:dyDescent="0.25">
      <c r="A87" s="15" t="s">
        <v>444</v>
      </c>
      <c r="B87" s="15" t="s">
        <v>284</v>
      </c>
      <c r="C87" s="15" t="s">
        <v>285</v>
      </c>
      <c r="D87" s="40" t="s">
        <v>95</v>
      </c>
      <c r="E87" s="8">
        <v>7000</v>
      </c>
      <c r="F87" s="9">
        <v>5585195</v>
      </c>
      <c r="G87" s="11">
        <f t="shared" si="2"/>
        <v>3.52485366261751E-3</v>
      </c>
    </row>
    <row r="88" spans="1:7" x14ac:dyDescent="0.25">
      <c r="A88" s="15" t="s">
        <v>546</v>
      </c>
      <c r="B88" s="15" t="s">
        <v>290</v>
      </c>
      <c r="C88" s="15" t="s">
        <v>291</v>
      </c>
      <c r="D88" s="40" t="s">
        <v>584</v>
      </c>
      <c r="E88" s="8">
        <v>9102</v>
      </c>
      <c r="F88" s="9">
        <v>9780372.0600000005</v>
      </c>
      <c r="G88" s="11">
        <f t="shared" si="2"/>
        <v>6.1724577704901917E-3</v>
      </c>
    </row>
    <row r="89" spans="1:7" x14ac:dyDescent="0.25">
      <c r="A89" s="15" t="s">
        <v>454</v>
      </c>
      <c r="B89" s="15" t="s">
        <v>290</v>
      </c>
      <c r="C89" s="15" t="s">
        <v>291</v>
      </c>
      <c r="D89" s="40" t="s">
        <v>99</v>
      </c>
      <c r="E89" s="8">
        <v>5494</v>
      </c>
      <c r="F89" s="9">
        <v>5739307.0999999996</v>
      </c>
      <c r="G89" s="11">
        <f t="shared" si="2"/>
        <v>3.6221148325746334E-3</v>
      </c>
    </row>
    <row r="90" spans="1:7" x14ac:dyDescent="0.25">
      <c r="A90" s="15" t="s">
        <v>453</v>
      </c>
      <c r="B90" s="15" t="s">
        <v>290</v>
      </c>
      <c r="C90" s="15" t="s">
        <v>291</v>
      </c>
      <c r="D90" s="40" t="s">
        <v>98</v>
      </c>
      <c r="E90" s="8">
        <v>3000</v>
      </c>
      <c r="F90" s="9">
        <v>3043260</v>
      </c>
      <c r="G90" s="11">
        <f t="shared" si="2"/>
        <v>1.9206216000152839E-3</v>
      </c>
    </row>
    <row r="91" spans="1:7" x14ac:dyDescent="0.25">
      <c r="A91" s="15" t="s">
        <v>455</v>
      </c>
      <c r="B91" s="15" t="s">
        <v>292</v>
      </c>
      <c r="C91" s="15" t="s">
        <v>293</v>
      </c>
      <c r="D91" s="40" t="s">
        <v>100</v>
      </c>
      <c r="E91" s="8">
        <v>4973</v>
      </c>
      <c r="F91" s="9">
        <v>5276601.6500000004</v>
      </c>
      <c r="G91" s="11">
        <f t="shared" si="2"/>
        <v>3.3300983496862865E-3</v>
      </c>
    </row>
    <row r="92" spans="1:7" x14ac:dyDescent="0.25">
      <c r="A92" s="15" t="s">
        <v>547</v>
      </c>
      <c r="B92" s="15" t="s">
        <v>292</v>
      </c>
      <c r="C92" s="15" t="s">
        <v>293</v>
      </c>
      <c r="D92" s="40" t="s">
        <v>585</v>
      </c>
      <c r="E92" s="8">
        <v>995</v>
      </c>
      <c r="F92" s="9">
        <v>1028183.25</v>
      </c>
      <c r="G92" s="11">
        <f t="shared" si="2"/>
        <v>6.4889327849868722E-4</v>
      </c>
    </row>
    <row r="93" spans="1:7" x14ac:dyDescent="0.25">
      <c r="A93" s="15" t="s">
        <v>548</v>
      </c>
      <c r="B93" s="15" t="s">
        <v>292</v>
      </c>
      <c r="C93" s="15" t="s">
        <v>293</v>
      </c>
      <c r="D93" s="40" t="s">
        <v>586</v>
      </c>
      <c r="E93" s="8">
        <v>180</v>
      </c>
      <c r="F93" s="9">
        <v>193073.4</v>
      </c>
      <c r="G93" s="11">
        <f t="shared" si="2"/>
        <v>1.2184990517681399E-4</v>
      </c>
    </row>
    <row r="94" spans="1:7" x14ac:dyDescent="0.25">
      <c r="A94" s="15" t="s">
        <v>447</v>
      </c>
      <c r="B94" s="15" t="s">
        <v>288</v>
      </c>
      <c r="C94" s="15" t="s">
        <v>289</v>
      </c>
      <c r="D94" s="40" t="s">
        <v>105</v>
      </c>
      <c r="E94" s="8">
        <v>960</v>
      </c>
      <c r="F94" s="9">
        <v>1041744</v>
      </c>
      <c r="G94" s="11">
        <f t="shared" si="2"/>
        <v>6.5745155789722926E-4</v>
      </c>
    </row>
    <row r="95" spans="1:7" x14ac:dyDescent="0.25">
      <c r="A95" s="15" t="s">
        <v>448</v>
      </c>
      <c r="B95" s="15" t="s">
        <v>288</v>
      </c>
      <c r="C95" s="15" t="s">
        <v>289</v>
      </c>
      <c r="D95" s="40" t="s">
        <v>106</v>
      </c>
      <c r="E95" s="8">
        <v>2659</v>
      </c>
      <c r="F95" s="9">
        <v>2757888.21</v>
      </c>
      <c r="G95" s="11">
        <f t="shared" si="2"/>
        <v>1.7405215678428683E-3</v>
      </c>
    </row>
    <row r="96" spans="1:7" x14ac:dyDescent="0.25">
      <c r="A96" s="15" t="s">
        <v>545</v>
      </c>
      <c r="B96" s="15" t="s">
        <v>288</v>
      </c>
      <c r="C96" s="15" t="s">
        <v>289</v>
      </c>
      <c r="D96" s="40" t="s">
        <v>583</v>
      </c>
      <c r="E96" s="8">
        <v>30000</v>
      </c>
      <c r="F96" s="9">
        <v>31707900</v>
      </c>
      <c r="G96" s="11">
        <f t="shared" si="2"/>
        <v>2.001106630098139E-2</v>
      </c>
    </row>
    <row r="97" spans="1:7" x14ac:dyDescent="0.25">
      <c r="A97" s="15" t="s">
        <v>449</v>
      </c>
      <c r="B97" s="15" t="s">
        <v>288</v>
      </c>
      <c r="C97" s="15" t="s">
        <v>289</v>
      </c>
      <c r="D97" s="40" t="s">
        <v>107</v>
      </c>
      <c r="E97" s="8">
        <v>3400</v>
      </c>
      <c r="F97" s="9">
        <v>3542052</v>
      </c>
      <c r="G97" s="11">
        <f t="shared" si="2"/>
        <v>2.2354125443035879E-3</v>
      </c>
    </row>
    <row r="98" spans="1:7" x14ac:dyDescent="0.25">
      <c r="A98" s="15" t="s">
        <v>451</v>
      </c>
      <c r="B98" s="15" t="s">
        <v>288</v>
      </c>
      <c r="C98" s="15" t="s">
        <v>289</v>
      </c>
      <c r="D98" s="40" t="s">
        <v>108</v>
      </c>
      <c r="E98" s="8">
        <v>2000</v>
      </c>
      <c r="F98" s="9">
        <v>2169160</v>
      </c>
      <c r="G98" s="11">
        <f t="shared" si="2"/>
        <v>1.3689712840470921E-3</v>
      </c>
    </row>
    <row r="99" spans="1:7" x14ac:dyDescent="0.25">
      <c r="A99" s="15" t="s">
        <v>445</v>
      </c>
      <c r="B99" s="15" t="s">
        <v>286</v>
      </c>
      <c r="C99" s="15" t="s">
        <v>287</v>
      </c>
      <c r="D99" s="40" t="s">
        <v>103</v>
      </c>
      <c r="E99" s="8">
        <v>342</v>
      </c>
      <c r="F99" s="9">
        <v>350792.82</v>
      </c>
      <c r="G99" s="11">
        <f t="shared" si="2"/>
        <v>2.2138767874656571E-4</v>
      </c>
    </row>
    <row r="100" spans="1:7" x14ac:dyDescent="0.25">
      <c r="A100" s="15" t="s">
        <v>446</v>
      </c>
      <c r="B100" s="15" t="s">
        <v>286</v>
      </c>
      <c r="C100" s="15" t="s">
        <v>287</v>
      </c>
      <c r="D100" s="40" t="s">
        <v>104</v>
      </c>
      <c r="E100" s="8">
        <v>19130</v>
      </c>
      <c r="F100" s="9">
        <v>20504873.100000001</v>
      </c>
      <c r="G100" s="11">
        <f t="shared" si="2"/>
        <v>1.2940761611374762E-2</v>
      </c>
    </row>
    <row r="101" spans="1:7" ht="30" x14ac:dyDescent="0.25">
      <c r="A101" s="15" t="s">
        <v>457</v>
      </c>
      <c r="B101" s="15" t="s">
        <v>294</v>
      </c>
      <c r="C101" s="15" t="s">
        <v>295</v>
      </c>
      <c r="D101" s="40" t="s">
        <v>170</v>
      </c>
      <c r="E101" s="8">
        <v>2897</v>
      </c>
      <c r="F101" s="9">
        <v>3078189.39</v>
      </c>
      <c r="G101" s="11">
        <f t="shared" ref="G101:G132" si="3">F101/$F$220</f>
        <v>1.9426657700531245E-3</v>
      </c>
    </row>
    <row r="102" spans="1:7" ht="30" x14ac:dyDescent="0.25">
      <c r="A102" s="15" t="s">
        <v>456</v>
      </c>
      <c r="B102" s="15" t="s">
        <v>294</v>
      </c>
      <c r="C102" s="15" t="s">
        <v>295</v>
      </c>
      <c r="D102" s="40" t="s">
        <v>169</v>
      </c>
      <c r="E102" s="8">
        <v>3250</v>
      </c>
      <c r="F102" s="9">
        <v>3197533.3</v>
      </c>
      <c r="G102" s="11">
        <f t="shared" si="3"/>
        <v>2.0179845043631337E-3</v>
      </c>
    </row>
    <row r="103" spans="1:7" ht="30" x14ac:dyDescent="0.25">
      <c r="A103" s="15" t="s">
        <v>549</v>
      </c>
      <c r="B103" s="15" t="s">
        <v>296</v>
      </c>
      <c r="C103" s="15" t="s">
        <v>297</v>
      </c>
      <c r="D103" s="40" t="s">
        <v>587</v>
      </c>
      <c r="E103" s="8">
        <v>530</v>
      </c>
      <c r="F103" s="9">
        <v>562849.4</v>
      </c>
      <c r="G103" s="11">
        <f t="shared" si="3"/>
        <v>3.5521799491191767E-4</v>
      </c>
    </row>
    <row r="104" spans="1:7" ht="30" x14ac:dyDescent="0.25">
      <c r="A104" s="15" t="s">
        <v>458</v>
      </c>
      <c r="B104" s="15" t="s">
        <v>296</v>
      </c>
      <c r="C104" s="15" t="s">
        <v>297</v>
      </c>
      <c r="D104" s="40" t="s">
        <v>134</v>
      </c>
      <c r="E104" s="8">
        <v>333</v>
      </c>
      <c r="F104" s="9">
        <v>355104.54</v>
      </c>
      <c r="G104" s="11">
        <f t="shared" si="3"/>
        <v>2.241088338779767E-4</v>
      </c>
    </row>
    <row r="105" spans="1:7" ht="30" x14ac:dyDescent="0.25">
      <c r="A105" s="15" t="s">
        <v>459</v>
      </c>
      <c r="B105" s="15" t="s">
        <v>296</v>
      </c>
      <c r="C105" s="15" t="s">
        <v>297</v>
      </c>
      <c r="D105" s="40" t="s">
        <v>135</v>
      </c>
      <c r="E105" s="8">
        <v>4700</v>
      </c>
      <c r="F105" s="9">
        <v>5022890</v>
      </c>
      <c r="G105" s="11">
        <f t="shared" si="3"/>
        <v>3.1699792421616192E-3</v>
      </c>
    </row>
    <row r="106" spans="1:7" ht="30" x14ac:dyDescent="0.25">
      <c r="A106" s="15" t="s">
        <v>550</v>
      </c>
      <c r="B106" s="15" t="s">
        <v>296</v>
      </c>
      <c r="C106" s="15" t="s">
        <v>297</v>
      </c>
      <c r="D106" s="40" t="s">
        <v>588</v>
      </c>
      <c r="E106" s="8">
        <v>100</v>
      </c>
      <c r="F106" s="9">
        <v>104122</v>
      </c>
      <c r="G106" s="11">
        <f t="shared" si="3"/>
        <v>6.5712085801670385E-5</v>
      </c>
    </row>
    <row r="107" spans="1:7" ht="30" x14ac:dyDescent="0.25">
      <c r="A107" s="15" t="s">
        <v>465</v>
      </c>
      <c r="B107" s="15" t="s">
        <v>296</v>
      </c>
      <c r="C107" s="15" t="s">
        <v>297</v>
      </c>
      <c r="D107" s="40" t="s">
        <v>137</v>
      </c>
      <c r="E107" s="8">
        <v>140</v>
      </c>
      <c r="F107" s="9">
        <v>142559.20000000001</v>
      </c>
      <c r="G107" s="11">
        <f t="shared" si="3"/>
        <v>8.9970058030171225E-5</v>
      </c>
    </row>
    <row r="108" spans="1:7" ht="30" x14ac:dyDescent="0.25">
      <c r="A108" s="15" t="s">
        <v>461</v>
      </c>
      <c r="B108" s="15" t="s">
        <v>296</v>
      </c>
      <c r="C108" s="15" t="s">
        <v>297</v>
      </c>
      <c r="D108" s="40" t="s">
        <v>136</v>
      </c>
      <c r="E108" s="8">
        <v>4000</v>
      </c>
      <c r="F108" s="9">
        <v>4539920</v>
      </c>
      <c r="G108" s="11">
        <f t="shared" si="3"/>
        <v>2.8651736671665871E-3</v>
      </c>
    </row>
    <row r="109" spans="1:7" ht="30" x14ac:dyDescent="0.25">
      <c r="A109" s="15" t="s">
        <v>460</v>
      </c>
      <c r="B109" s="15" t="s">
        <v>296</v>
      </c>
      <c r="C109" s="15" t="s">
        <v>297</v>
      </c>
      <c r="D109" s="40" t="s">
        <v>130</v>
      </c>
      <c r="E109" s="8">
        <v>5446</v>
      </c>
      <c r="F109" s="9">
        <v>5695426.7999999998</v>
      </c>
      <c r="G109" s="11">
        <f t="shared" si="3"/>
        <v>3.5944216837818419E-3</v>
      </c>
    </row>
    <row r="110" spans="1:7" ht="30" x14ac:dyDescent="0.25">
      <c r="A110" s="15" t="s">
        <v>462</v>
      </c>
      <c r="B110" s="15" t="s">
        <v>296</v>
      </c>
      <c r="C110" s="15" t="s">
        <v>297</v>
      </c>
      <c r="D110" s="40" t="s">
        <v>131</v>
      </c>
      <c r="E110" s="8">
        <v>7098</v>
      </c>
      <c r="F110" s="9">
        <v>7699200.5999999996</v>
      </c>
      <c r="G110" s="11">
        <f t="shared" si="3"/>
        <v>4.8590166384767106E-3</v>
      </c>
    </row>
    <row r="111" spans="1:7" ht="30" x14ac:dyDescent="0.25">
      <c r="A111" s="15" t="s">
        <v>463</v>
      </c>
      <c r="B111" s="15" t="s">
        <v>296</v>
      </c>
      <c r="C111" s="15" t="s">
        <v>297</v>
      </c>
      <c r="D111" s="40" t="s">
        <v>132</v>
      </c>
      <c r="E111" s="8">
        <v>5410</v>
      </c>
      <c r="F111" s="9">
        <v>5789403.2999999998</v>
      </c>
      <c r="G111" s="11">
        <f t="shared" si="3"/>
        <v>3.6537308771448264E-3</v>
      </c>
    </row>
    <row r="112" spans="1:7" ht="30" x14ac:dyDescent="0.25">
      <c r="A112" s="15" t="s">
        <v>464</v>
      </c>
      <c r="B112" s="15" t="s">
        <v>296</v>
      </c>
      <c r="C112" s="15" t="s">
        <v>297</v>
      </c>
      <c r="D112" s="40" t="s">
        <v>133</v>
      </c>
      <c r="E112" s="8">
        <v>12170</v>
      </c>
      <c r="F112" s="9">
        <v>12995126</v>
      </c>
      <c r="G112" s="11">
        <f t="shared" si="3"/>
        <v>8.2013103351406772E-3</v>
      </c>
    </row>
    <row r="113" spans="1:7" x14ac:dyDescent="0.25">
      <c r="A113" s="15" t="s">
        <v>469</v>
      </c>
      <c r="B113" s="15" t="s">
        <v>300</v>
      </c>
      <c r="C113" s="15" t="s">
        <v>301</v>
      </c>
      <c r="D113" s="40" t="s">
        <v>113</v>
      </c>
      <c r="E113" s="8">
        <v>17000</v>
      </c>
      <c r="F113" s="9">
        <v>17674730</v>
      </c>
      <c r="G113" s="11">
        <f t="shared" si="3"/>
        <v>1.1154639502519713E-2</v>
      </c>
    </row>
    <row r="114" spans="1:7" x14ac:dyDescent="0.25">
      <c r="A114" s="15" t="s">
        <v>551</v>
      </c>
      <c r="B114" s="15" t="s">
        <v>623</v>
      </c>
      <c r="C114" s="15" t="s">
        <v>624</v>
      </c>
      <c r="D114" s="40" t="s">
        <v>589</v>
      </c>
      <c r="E114" s="8">
        <v>11990</v>
      </c>
      <c r="F114" s="9">
        <v>12162665.59</v>
      </c>
      <c r="G114" s="11">
        <f t="shared" si="3"/>
        <v>7.6759390410009783E-3</v>
      </c>
    </row>
    <row r="115" spans="1:7" x14ac:dyDescent="0.25">
      <c r="A115" s="15" t="s">
        <v>474</v>
      </c>
      <c r="B115" s="15" t="s">
        <v>302</v>
      </c>
      <c r="C115" s="15" t="s">
        <v>303</v>
      </c>
      <c r="D115" s="40" t="s">
        <v>161</v>
      </c>
      <c r="E115" s="8">
        <v>19998</v>
      </c>
      <c r="F115" s="9">
        <v>21166283.16</v>
      </c>
      <c r="G115" s="11">
        <f t="shared" si="3"/>
        <v>1.3358181893474682E-2</v>
      </c>
    </row>
    <row r="116" spans="1:7" x14ac:dyDescent="0.25">
      <c r="A116" s="15" t="s">
        <v>473</v>
      </c>
      <c r="B116" s="15" t="s">
        <v>302</v>
      </c>
      <c r="C116" s="15" t="s">
        <v>303</v>
      </c>
      <c r="D116" s="40" t="s">
        <v>162</v>
      </c>
      <c r="E116" s="8">
        <v>950</v>
      </c>
      <c r="F116" s="9">
        <v>1001015</v>
      </c>
      <c r="G116" s="11">
        <f t="shared" si="3"/>
        <v>6.31747215466079E-4</v>
      </c>
    </row>
    <row r="117" spans="1:7" ht="30" x14ac:dyDescent="0.25">
      <c r="A117" s="15" t="s">
        <v>476</v>
      </c>
      <c r="B117" s="15" t="s">
        <v>304</v>
      </c>
      <c r="C117" s="15" t="s">
        <v>305</v>
      </c>
      <c r="D117" s="40" t="s">
        <v>163</v>
      </c>
      <c r="E117" s="8">
        <v>11500</v>
      </c>
      <c r="F117" s="9">
        <v>12057980</v>
      </c>
      <c r="G117" s="11">
        <f t="shared" si="3"/>
        <v>7.6098712698068173E-3</v>
      </c>
    </row>
    <row r="118" spans="1:7" ht="30" x14ac:dyDescent="0.25">
      <c r="A118" s="15" t="s">
        <v>477</v>
      </c>
      <c r="B118" s="15" t="s">
        <v>304</v>
      </c>
      <c r="C118" s="15" t="s">
        <v>305</v>
      </c>
      <c r="D118" s="40" t="s">
        <v>164</v>
      </c>
      <c r="E118" s="8">
        <v>23500</v>
      </c>
      <c r="F118" s="9">
        <v>24737745</v>
      </c>
      <c r="G118" s="11">
        <f t="shared" si="3"/>
        <v>1.5612155183149021E-2</v>
      </c>
    </row>
    <row r="119" spans="1:7" x14ac:dyDescent="0.25">
      <c r="A119" s="15" t="s">
        <v>556</v>
      </c>
      <c r="B119" s="15" t="s">
        <v>334</v>
      </c>
      <c r="C119" s="15" t="s">
        <v>335</v>
      </c>
      <c r="D119" s="40" t="s">
        <v>594</v>
      </c>
      <c r="E119" s="8">
        <v>2500</v>
      </c>
      <c r="F119" s="9">
        <v>2562100</v>
      </c>
      <c r="G119" s="11">
        <f t="shared" si="3"/>
        <v>1.6169583280426776E-3</v>
      </c>
    </row>
    <row r="120" spans="1:7" x14ac:dyDescent="0.25">
      <c r="A120" s="15" t="s">
        <v>508</v>
      </c>
      <c r="B120" s="15" t="s">
        <v>334</v>
      </c>
      <c r="C120" s="15" t="s">
        <v>335</v>
      </c>
      <c r="D120" s="40" t="s">
        <v>166</v>
      </c>
      <c r="E120" s="8">
        <v>5</v>
      </c>
      <c r="F120" s="9">
        <v>5324.25</v>
      </c>
      <c r="G120" s="11">
        <f t="shared" si="3"/>
        <v>3.3601695398623106E-6</v>
      </c>
    </row>
    <row r="121" spans="1:7" x14ac:dyDescent="0.25">
      <c r="A121" s="15" t="s">
        <v>557</v>
      </c>
      <c r="B121" s="15" t="s">
        <v>334</v>
      </c>
      <c r="C121" s="15" t="s">
        <v>335</v>
      </c>
      <c r="D121" s="40" t="s">
        <v>595</v>
      </c>
      <c r="E121" s="8">
        <v>3500</v>
      </c>
      <c r="F121" s="9">
        <v>3756620</v>
      </c>
      <c r="G121" s="11">
        <f t="shared" si="3"/>
        <v>2.3708278343123547E-3</v>
      </c>
    </row>
    <row r="122" spans="1:7" x14ac:dyDescent="0.25">
      <c r="A122" s="15" t="s">
        <v>507</v>
      </c>
      <c r="B122" s="15" t="s">
        <v>334</v>
      </c>
      <c r="C122" s="15" t="s">
        <v>335</v>
      </c>
      <c r="D122" s="40" t="s">
        <v>167</v>
      </c>
      <c r="E122" s="8">
        <v>1000</v>
      </c>
      <c r="F122" s="9">
        <v>1037900</v>
      </c>
      <c r="G122" s="11">
        <f t="shared" si="3"/>
        <v>6.5502558396451937E-4</v>
      </c>
    </row>
    <row r="123" spans="1:7" x14ac:dyDescent="0.25">
      <c r="A123" s="15" t="s">
        <v>479</v>
      </c>
      <c r="B123" s="15" t="s">
        <v>308</v>
      </c>
      <c r="C123" s="15" t="s">
        <v>309</v>
      </c>
      <c r="D123" s="40" t="s">
        <v>168</v>
      </c>
      <c r="E123" s="8">
        <v>6430</v>
      </c>
      <c r="F123" s="9">
        <v>6730345.2999999998</v>
      </c>
      <c r="G123" s="11">
        <f t="shared" si="3"/>
        <v>4.2475656232925695E-3</v>
      </c>
    </row>
    <row r="124" spans="1:7" x14ac:dyDescent="0.25">
      <c r="A124" s="15" t="s">
        <v>483</v>
      </c>
      <c r="B124" s="15" t="s">
        <v>312</v>
      </c>
      <c r="C124" s="15" t="s">
        <v>313</v>
      </c>
      <c r="D124" s="40" t="s">
        <v>171</v>
      </c>
      <c r="E124" s="8">
        <v>4545</v>
      </c>
      <c r="F124" s="9">
        <v>4658079.5999999996</v>
      </c>
      <c r="G124" s="11">
        <f t="shared" si="3"/>
        <v>2.9397449755691439E-3</v>
      </c>
    </row>
    <row r="125" spans="1:7" x14ac:dyDescent="0.25">
      <c r="A125" s="15" t="s">
        <v>487</v>
      </c>
      <c r="B125" s="15" t="s">
        <v>318</v>
      </c>
      <c r="C125" s="15" t="s">
        <v>319</v>
      </c>
      <c r="D125" s="40" t="s">
        <v>179</v>
      </c>
      <c r="E125" s="8">
        <v>3500</v>
      </c>
      <c r="F125" s="9">
        <v>3637655</v>
      </c>
      <c r="G125" s="11">
        <f t="shared" si="3"/>
        <v>2.2957482326201499E-3</v>
      </c>
    </row>
    <row r="126" spans="1:7" x14ac:dyDescent="0.25">
      <c r="A126" s="15" t="s">
        <v>486</v>
      </c>
      <c r="B126" s="15" t="s">
        <v>318</v>
      </c>
      <c r="C126" s="15" t="s">
        <v>319</v>
      </c>
      <c r="D126" s="40" t="s">
        <v>178</v>
      </c>
      <c r="E126" s="8">
        <v>9220</v>
      </c>
      <c r="F126" s="9">
        <v>10023799.6</v>
      </c>
      <c r="G126" s="11">
        <f t="shared" si="3"/>
        <v>6.326086507884493E-3</v>
      </c>
    </row>
    <row r="127" spans="1:7" x14ac:dyDescent="0.25">
      <c r="A127" s="15" t="s">
        <v>490</v>
      </c>
      <c r="B127" s="15" t="s">
        <v>320</v>
      </c>
      <c r="C127" s="15" t="s">
        <v>321</v>
      </c>
      <c r="D127" s="40" t="s">
        <v>180</v>
      </c>
      <c r="E127" s="8">
        <v>3000</v>
      </c>
      <c r="F127" s="9">
        <v>3139140</v>
      </c>
      <c r="G127" s="11">
        <f t="shared" si="3"/>
        <v>1.9811321048717424E-3</v>
      </c>
    </row>
    <row r="128" spans="1:7" ht="30" x14ac:dyDescent="0.25">
      <c r="A128" s="15" t="s">
        <v>478</v>
      </c>
      <c r="B128" s="15" t="s">
        <v>306</v>
      </c>
      <c r="C128" s="15" t="s">
        <v>307</v>
      </c>
      <c r="D128" s="40" t="s">
        <v>165</v>
      </c>
      <c r="E128" s="8">
        <v>1660</v>
      </c>
      <c r="F128" s="9">
        <v>1768647</v>
      </c>
      <c r="G128" s="11">
        <f t="shared" si="3"/>
        <v>1.1162048694499426E-3</v>
      </c>
    </row>
    <row r="129" spans="1:7" ht="30" x14ac:dyDescent="0.25">
      <c r="A129" s="15" t="s">
        <v>491</v>
      </c>
      <c r="B129" s="15" t="s">
        <v>322</v>
      </c>
      <c r="C129" s="15" t="s">
        <v>323</v>
      </c>
      <c r="D129" s="40" t="s">
        <v>183</v>
      </c>
      <c r="E129" s="8">
        <v>5735</v>
      </c>
      <c r="F129" s="9">
        <v>6204753.8499999996</v>
      </c>
      <c r="G129" s="11">
        <f t="shared" si="3"/>
        <v>3.9158613681013104E-3</v>
      </c>
    </row>
    <row r="130" spans="1:7" ht="30" x14ac:dyDescent="0.25">
      <c r="A130" s="15" t="s">
        <v>552</v>
      </c>
      <c r="B130" s="15" t="s">
        <v>625</v>
      </c>
      <c r="C130" s="15" t="s">
        <v>626</v>
      </c>
      <c r="D130" s="40" t="s">
        <v>590</v>
      </c>
      <c r="E130" s="8">
        <v>12000</v>
      </c>
      <c r="F130" s="9">
        <v>6273000</v>
      </c>
      <c r="G130" s="11">
        <f t="shared" si="3"/>
        <v>3.9589319666725404E-3</v>
      </c>
    </row>
    <row r="131" spans="1:7" ht="30" x14ac:dyDescent="0.25">
      <c r="A131" s="15" t="s">
        <v>498</v>
      </c>
      <c r="B131" s="15" t="s">
        <v>326</v>
      </c>
      <c r="C131" s="15" t="s">
        <v>327</v>
      </c>
      <c r="D131" s="40" t="s">
        <v>188</v>
      </c>
      <c r="E131" s="8">
        <v>9800</v>
      </c>
      <c r="F131" s="9">
        <v>10243548</v>
      </c>
      <c r="G131" s="11">
        <f t="shared" si="3"/>
        <v>6.464771182742639E-3</v>
      </c>
    </row>
    <row r="132" spans="1:7" ht="30" x14ac:dyDescent="0.25">
      <c r="A132" s="15" t="s">
        <v>555</v>
      </c>
      <c r="B132" s="15" t="s">
        <v>627</v>
      </c>
      <c r="C132" s="15" t="s">
        <v>628</v>
      </c>
      <c r="D132" s="40" t="s">
        <v>593</v>
      </c>
      <c r="E132" s="8">
        <v>3500</v>
      </c>
      <c r="F132" s="9">
        <v>3509310</v>
      </c>
      <c r="G132" s="11">
        <f t="shared" si="3"/>
        <v>2.2147488506238824E-3</v>
      </c>
    </row>
    <row r="133" spans="1:7" x14ac:dyDescent="0.25">
      <c r="A133" s="15" t="s">
        <v>506</v>
      </c>
      <c r="B133" s="15" t="s">
        <v>332</v>
      </c>
      <c r="C133" s="15" t="s">
        <v>333</v>
      </c>
      <c r="D133" s="40" t="s">
        <v>128</v>
      </c>
      <c r="E133" s="8">
        <v>25562</v>
      </c>
      <c r="F133" s="9">
        <v>27357730.5</v>
      </c>
      <c r="G133" s="11">
        <f t="shared" ref="G133:G164" si="4">F133/$F$220</f>
        <v>1.7265645434730168E-2</v>
      </c>
    </row>
    <row r="134" spans="1:7" x14ac:dyDescent="0.25">
      <c r="A134" s="15" t="s">
        <v>505</v>
      </c>
      <c r="B134" s="15" t="s">
        <v>332</v>
      </c>
      <c r="C134" s="15" t="s">
        <v>333</v>
      </c>
      <c r="D134" s="40" t="s">
        <v>129</v>
      </c>
      <c r="E134" s="8">
        <v>1500</v>
      </c>
      <c r="F134" s="9">
        <v>1513605</v>
      </c>
      <c r="G134" s="11">
        <f t="shared" si="4"/>
        <v>9.5524616920379267E-4</v>
      </c>
    </row>
    <row r="135" spans="1:7" ht="16.5" customHeight="1" x14ac:dyDescent="0.25">
      <c r="A135" s="15" t="s">
        <v>350</v>
      </c>
      <c r="B135" s="15"/>
      <c r="C135" s="15"/>
      <c r="D135" s="15"/>
      <c r="E135" s="8"/>
      <c r="F135" s="9">
        <f>SUM(F5:F134)</f>
        <v>1333446490.9699993</v>
      </c>
      <c r="G135" s="11">
        <f t="shared" si="4"/>
        <v>0.84154693750174681</v>
      </c>
    </row>
    <row r="136" spans="1:7" ht="16.5" customHeight="1" x14ac:dyDescent="0.25">
      <c r="A136" s="28"/>
      <c r="B136" s="28"/>
      <c r="C136" s="28"/>
      <c r="D136" s="28"/>
      <c r="E136" s="29"/>
      <c r="F136" s="30"/>
      <c r="G136" s="31"/>
    </row>
    <row r="137" spans="1:7" ht="16.5" customHeight="1" x14ac:dyDescent="0.25">
      <c r="A137" s="32" t="s">
        <v>676</v>
      </c>
      <c r="B137" s="28"/>
      <c r="C137" s="28"/>
      <c r="D137" s="28"/>
      <c r="E137" s="29"/>
      <c r="F137" s="30"/>
      <c r="G137" s="31"/>
    </row>
    <row r="138" spans="1:7" ht="45" x14ac:dyDescent="0.25">
      <c r="A138" s="18" t="s">
        <v>0</v>
      </c>
      <c r="B138" s="18" t="s">
        <v>26</v>
      </c>
      <c r="C138" s="18" t="s">
        <v>1</v>
      </c>
      <c r="D138" s="18" t="s">
        <v>28</v>
      </c>
      <c r="E138" s="18" t="s">
        <v>12</v>
      </c>
      <c r="F138" s="18" t="s">
        <v>7</v>
      </c>
      <c r="G138" s="18" t="s">
        <v>673</v>
      </c>
    </row>
    <row r="139" spans="1:7" ht="30" x14ac:dyDescent="0.25">
      <c r="A139" s="18" t="s">
        <v>509</v>
      </c>
      <c r="B139" s="18" t="s">
        <v>336</v>
      </c>
      <c r="C139" s="18" t="s">
        <v>337</v>
      </c>
      <c r="D139" s="18" t="s">
        <v>192</v>
      </c>
      <c r="E139" s="8">
        <v>39265</v>
      </c>
      <c r="F139" s="9">
        <v>3895873.3</v>
      </c>
      <c r="G139" s="11">
        <f t="shared" ref="G139:G153" si="5">F139/$F$220</f>
        <v>2.4587115168939965E-3</v>
      </c>
    </row>
    <row r="140" spans="1:7" x14ac:dyDescent="0.25">
      <c r="A140" s="40" t="s">
        <v>726</v>
      </c>
      <c r="B140" s="40" t="s">
        <v>330</v>
      </c>
      <c r="C140" s="40" t="s">
        <v>331</v>
      </c>
      <c r="D140" s="40" t="s">
        <v>725</v>
      </c>
      <c r="E140" s="8">
        <v>41500</v>
      </c>
      <c r="F140" s="9">
        <v>1305673</v>
      </c>
      <c r="G140" s="11">
        <f t="shared" si="5"/>
        <v>8.240189028728258E-4</v>
      </c>
    </row>
    <row r="141" spans="1:7" x14ac:dyDescent="0.25">
      <c r="A141" s="40" t="s">
        <v>730</v>
      </c>
      <c r="B141" s="40" t="s">
        <v>729</v>
      </c>
      <c r="C141" s="41" t="s">
        <v>728</v>
      </c>
      <c r="D141" s="40" t="s">
        <v>727</v>
      </c>
      <c r="E141" s="8">
        <v>230000</v>
      </c>
      <c r="F141" s="9">
        <v>1207730</v>
      </c>
      <c r="G141" s="11">
        <f t="shared" si="5"/>
        <v>7.6220642501345886E-4</v>
      </c>
    </row>
    <row r="142" spans="1:7" ht="30" x14ac:dyDescent="0.25">
      <c r="A142" s="18" t="s">
        <v>510</v>
      </c>
      <c r="B142" s="18" t="s">
        <v>274</v>
      </c>
      <c r="C142" s="18" t="s">
        <v>275</v>
      </c>
      <c r="D142" s="18" t="s">
        <v>194</v>
      </c>
      <c r="E142" s="8">
        <v>207</v>
      </c>
      <c r="F142" s="9">
        <v>5038380</v>
      </c>
      <c r="G142" s="11">
        <f t="shared" si="5"/>
        <v>3.1797550840496724E-3</v>
      </c>
    </row>
    <row r="143" spans="1:7" x14ac:dyDescent="0.25">
      <c r="A143" s="18" t="s">
        <v>511</v>
      </c>
      <c r="B143" s="18" t="s">
        <v>338</v>
      </c>
      <c r="C143" s="18" t="s">
        <v>339</v>
      </c>
      <c r="D143" s="18" t="s">
        <v>193</v>
      </c>
      <c r="E143" s="8">
        <v>69050</v>
      </c>
      <c r="F143" s="9">
        <v>14689697</v>
      </c>
      <c r="G143" s="11">
        <f t="shared" si="5"/>
        <v>9.2707653489612178E-3</v>
      </c>
    </row>
    <row r="144" spans="1:7" ht="30" x14ac:dyDescent="0.25">
      <c r="A144" s="18" t="s">
        <v>512</v>
      </c>
      <c r="B144" s="18" t="s">
        <v>340</v>
      </c>
      <c r="C144" s="18" t="s">
        <v>341</v>
      </c>
      <c r="D144" s="18" t="s">
        <v>195</v>
      </c>
      <c r="E144" s="8">
        <v>2450</v>
      </c>
      <c r="F144" s="9">
        <v>13162625</v>
      </c>
      <c r="G144" s="11">
        <f t="shared" si="5"/>
        <v>8.3070200666065918E-3</v>
      </c>
    </row>
    <row r="145" spans="1:7" ht="16.5" customHeight="1" x14ac:dyDescent="0.25">
      <c r="A145" s="18" t="s">
        <v>513</v>
      </c>
      <c r="B145" s="18" t="s">
        <v>288</v>
      </c>
      <c r="C145" s="18" t="s">
        <v>289</v>
      </c>
      <c r="D145" s="18" t="s">
        <v>197</v>
      </c>
      <c r="E145" s="8">
        <v>21750</v>
      </c>
      <c r="F145" s="9">
        <v>7152487.5</v>
      </c>
      <c r="G145" s="11">
        <f t="shared" si="5"/>
        <v>4.513982369675716E-3</v>
      </c>
    </row>
    <row r="146" spans="1:7" ht="30" x14ac:dyDescent="0.25">
      <c r="A146" s="18" t="s">
        <v>514</v>
      </c>
      <c r="B146" s="18" t="s">
        <v>296</v>
      </c>
      <c r="C146" s="18" t="s">
        <v>297</v>
      </c>
      <c r="D146" s="18" t="s">
        <v>199</v>
      </c>
      <c r="E146" s="8">
        <v>6504</v>
      </c>
      <c r="F146" s="9">
        <v>3075741.6</v>
      </c>
      <c r="G146" s="11">
        <f t="shared" si="5"/>
        <v>1.9411209535253543E-3</v>
      </c>
    </row>
    <row r="147" spans="1:7" ht="16.5" customHeight="1" x14ac:dyDescent="0.25">
      <c r="A147" s="18" t="s">
        <v>515</v>
      </c>
      <c r="B147" s="18" t="s">
        <v>342</v>
      </c>
      <c r="C147" s="18" t="s">
        <v>343</v>
      </c>
      <c r="D147" s="18" t="s">
        <v>198</v>
      </c>
      <c r="E147" s="8">
        <v>5444</v>
      </c>
      <c r="F147" s="9">
        <v>6889926.4000000004</v>
      </c>
      <c r="G147" s="11">
        <f t="shared" si="5"/>
        <v>4.3482783154760183E-3</v>
      </c>
    </row>
    <row r="148" spans="1:7" ht="16.5" customHeight="1" x14ac:dyDescent="0.25">
      <c r="A148" s="18" t="s">
        <v>516</v>
      </c>
      <c r="B148" s="18" t="s">
        <v>629</v>
      </c>
      <c r="C148" s="18" t="s">
        <v>630</v>
      </c>
      <c r="D148" s="18" t="s">
        <v>596</v>
      </c>
      <c r="E148" s="8">
        <v>43</v>
      </c>
      <c r="F148" s="9">
        <v>1729.68</v>
      </c>
      <c r="G148" s="11">
        <f t="shared" si="5"/>
        <v>1.0916125369223914E-6</v>
      </c>
    </row>
    <row r="149" spans="1:7" ht="30" x14ac:dyDescent="0.25">
      <c r="A149" s="18" t="s">
        <v>517</v>
      </c>
      <c r="B149" s="18" t="s">
        <v>316</v>
      </c>
      <c r="C149" s="18" t="s">
        <v>317</v>
      </c>
      <c r="D149" s="18" t="s">
        <v>201</v>
      </c>
      <c r="E149" s="8">
        <v>7650</v>
      </c>
      <c r="F149" s="9">
        <v>3740850</v>
      </c>
      <c r="G149" s="11">
        <f t="shared" si="5"/>
        <v>2.3608752825644785E-3</v>
      </c>
    </row>
    <row r="150" spans="1:7" ht="16.5" customHeight="1" x14ac:dyDescent="0.25">
      <c r="A150" s="18" t="s">
        <v>518</v>
      </c>
      <c r="B150" s="18" t="s">
        <v>631</v>
      </c>
      <c r="C150" s="18" t="s">
        <v>632</v>
      </c>
      <c r="D150" s="18" t="s">
        <v>597</v>
      </c>
      <c r="E150" s="8">
        <v>671</v>
      </c>
      <c r="F150" s="9">
        <v>2444453</v>
      </c>
      <c r="G150" s="11">
        <f t="shared" si="5"/>
        <v>1.5427105249049247E-3</v>
      </c>
    </row>
    <row r="151" spans="1:7" ht="30" x14ac:dyDescent="0.25">
      <c r="A151" s="18" t="s">
        <v>519</v>
      </c>
      <c r="B151" s="18" t="s">
        <v>633</v>
      </c>
      <c r="C151" s="18" t="s">
        <v>634</v>
      </c>
      <c r="D151" s="18" t="s">
        <v>598</v>
      </c>
      <c r="E151" s="8">
        <v>3</v>
      </c>
      <c r="F151" s="9">
        <v>471.21</v>
      </c>
      <c r="G151" s="11">
        <f t="shared" si="5"/>
        <v>2.9738376088247536E-7</v>
      </c>
    </row>
    <row r="152" spans="1:7" ht="16.5" customHeight="1" x14ac:dyDescent="0.25">
      <c r="A152" s="18" t="s">
        <v>520</v>
      </c>
      <c r="B152" s="18" t="s">
        <v>334</v>
      </c>
      <c r="C152" s="18" t="s">
        <v>335</v>
      </c>
      <c r="D152" s="18" t="s">
        <v>200</v>
      </c>
      <c r="E152" s="8">
        <v>69950</v>
      </c>
      <c r="F152" s="9">
        <v>18061090</v>
      </c>
      <c r="G152" s="11">
        <f t="shared" si="5"/>
        <v>1.1398473864809463E-2</v>
      </c>
    </row>
    <row r="153" spans="1:7" ht="16.5" customHeight="1" x14ac:dyDescent="0.25">
      <c r="A153" s="18" t="s">
        <v>350</v>
      </c>
      <c r="B153" s="18"/>
      <c r="C153" s="18"/>
      <c r="D153" s="18"/>
      <c r="E153" s="8"/>
      <c r="F153" s="9">
        <f>SUM(F139:F152)</f>
        <v>80666727.689999998</v>
      </c>
      <c r="G153" s="11">
        <f t="shared" si="5"/>
        <v>5.0909307651651518E-2</v>
      </c>
    </row>
    <row r="155" spans="1:7" x14ac:dyDescent="0.25">
      <c r="A155" t="s">
        <v>3</v>
      </c>
    </row>
    <row r="156" spans="1:7" ht="45" customHeight="1" x14ac:dyDescent="0.25">
      <c r="A156" s="15" t="s">
        <v>4</v>
      </c>
      <c r="B156" s="15" t="s">
        <v>1</v>
      </c>
      <c r="C156" s="25" t="s">
        <v>685</v>
      </c>
      <c r="D156" s="15" t="s">
        <v>8</v>
      </c>
      <c r="E156" s="15" t="s">
        <v>6</v>
      </c>
      <c r="F156" s="15" t="s">
        <v>14</v>
      </c>
      <c r="G156" s="18" t="s">
        <v>673</v>
      </c>
    </row>
    <row r="157" spans="1:7" ht="29.25" customHeight="1" x14ac:dyDescent="0.25">
      <c r="A157" s="16" t="s">
        <v>220</v>
      </c>
      <c r="B157" s="16" t="s">
        <v>221</v>
      </c>
      <c r="C157" s="39" t="s">
        <v>719</v>
      </c>
      <c r="D157" s="19">
        <v>44280</v>
      </c>
      <c r="E157" s="8">
        <v>20000000</v>
      </c>
      <c r="F157" s="9">
        <v>20125605.210000001</v>
      </c>
      <c r="G157" s="11">
        <f t="shared" ref="G157:G165" si="6">F157/$F$220</f>
        <v>1.2701403126813397E-2</v>
      </c>
    </row>
    <row r="158" spans="1:7" ht="30.75" customHeight="1" x14ac:dyDescent="0.25">
      <c r="A158" s="16" t="s">
        <v>220</v>
      </c>
      <c r="B158" s="16" t="s">
        <v>221</v>
      </c>
      <c r="C158" s="39" t="s">
        <v>713</v>
      </c>
      <c r="D158" s="19">
        <v>44298</v>
      </c>
      <c r="E158" s="8">
        <v>12500000</v>
      </c>
      <c r="F158" s="9">
        <v>12567742.35</v>
      </c>
      <c r="G158" s="11">
        <f t="shared" si="6"/>
        <v>7.9315856748476445E-3</v>
      </c>
    </row>
    <row r="159" spans="1:7" ht="16.5" customHeight="1" x14ac:dyDescent="0.25">
      <c r="A159" s="16" t="s">
        <v>635</v>
      </c>
      <c r="B159" s="17">
        <v>1027739609391</v>
      </c>
      <c r="C159" s="39" t="s">
        <v>714</v>
      </c>
      <c r="D159" s="19">
        <v>44238</v>
      </c>
      <c r="E159" s="8">
        <v>5500000</v>
      </c>
      <c r="F159" s="9">
        <v>5558746.8700000001</v>
      </c>
      <c r="G159" s="11">
        <f t="shared" si="6"/>
        <v>3.5081620721001006E-3</v>
      </c>
    </row>
    <row r="160" spans="1:7" ht="16.5" customHeight="1" x14ac:dyDescent="0.25">
      <c r="A160" s="16" t="s">
        <v>635</v>
      </c>
      <c r="B160" s="17">
        <v>1027739609391</v>
      </c>
      <c r="C160" s="39" t="s">
        <v>715</v>
      </c>
      <c r="D160" s="19">
        <v>44251</v>
      </c>
      <c r="E160" s="8">
        <v>9000000</v>
      </c>
      <c r="F160" s="9">
        <v>9096131.2400000002</v>
      </c>
      <c r="G160" s="11">
        <f t="shared" si="6"/>
        <v>5.7406288441072435E-3</v>
      </c>
    </row>
    <row r="161" spans="1:7" ht="16.5" customHeight="1" x14ac:dyDescent="0.25">
      <c r="A161" s="40" t="s">
        <v>332</v>
      </c>
      <c r="B161" s="40" t="s">
        <v>333</v>
      </c>
      <c r="C161" s="39" t="s">
        <v>731</v>
      </c>
      <c r="D161" s="19">
        <v>44587</v>
      </c>
      <c r="E161" s="8">
        <v>10000000</v>
      </c>
      <c r="F161" s="9">
        <v>10090793.689999999</v>
      </c>
      <c r="G161" s="11">
        <f t="shared" si="6"/>
        <v>6.3683669230732605E-3</v>
      </c>
    </row>
    <row r="162" spans="1:7" ht="16.5" customHeight="1" x14ac:dyDescent="0.25">
      <c r="A162" s="16" t="s">
        <v>332</v>
      </c>
      <c r="B162" s="16" t="s">
        <v>333</v>
      </c>
      <c r="C162" s="39" t="s">
        <v>716</v>
      </c>
      <c r="D162" s="19">
        <v>44266</v>
      </c>
      <c r="E162" s="8">
        <v>2000000</v>
      </c>
      <c r="F162" s="9">
        <v>2007886.22</v>
      </c>
      <c r="G162" s="11">
        <f t="shared" si="6"/>
        <v>1.2671903302724843E-3</v>
      </c>
    </row>
    <row r="163" spans="1:7" ht="16.5" customHeight="1" x14ac:dyDescent="0.25">
      <c r="A163" s="16" t="s">
        <v>332</v>
      </c>
      <c r="B163" s="16" t="s">
        <v>333</v>
      </c>
      <c r="C163" s="39" t="s">
        <v>717</v>
      </c>
      <c r="D163" s="19">
        <v>44266</v>
      </c>
      <c r="E163" s="8">
        <v>3500000</v>
      </c>
      <c r="F163" s="9">
        <v>3523900.46</v>
      </c>
      <c r="G163" s="11">
        <f t="shared" si="6"/>
        <v>2.2239569868429893E-3</v>
      </c>
    </row>
    <row r="164" spans="1:7" ht="16.5" customHeight="1" x14ac:dyDescent="0.25">
      <c r="A164" s="16" t="s">
        <v>332</v>
      </c>
      <c r="B164" s="16" t="s">
        <v>333</v>
      </c>
      <c r="C164" s="39" t="s">
        <v>718</v>
      </c>
      <c r="D164" s="19">
        <v>44557</v>
      </c>
      <c r="E164" s="8">
        <v>17500000</v>
      </c>
      <c r="F164" s="9">
        <v>17625107.629999999</v>
      </c>
      <c r="G164" s="11">
        <f t="shared" si="6"/>
        <v>1.1123322495209803E-2</v>
      </c>
    </row>
    <row r="165" spans="1:7" ht="17.25" customHeight="1" x14ac:dyDescent="0.25">
      <c r="A165" s="15" t="s">
        <v>350</v>
      </c>
      <c r="B165" s="15"/>
      <c r="C165" s="16"/>
      <c r="D165" s="15"/>
      <c r="E165" s="8"/>
      <c r="F165" s="9">
        <f>SUM(F157:F164)</f>
        <v>80595913.670000002</v>
      </c>
      <c r="G165" s="11">
        <f t="shared" si="6"/>
        <v>5.0864616453266925E-2</v>
      </c>
    </row>
    <row r="167" spans="1:7" x14ac:dyDescent="0.25">
      <c r="A167" t="s">
        <v>9</v>
      </c>
    </row>
    <row r="168" spans="1:7" ht="58.5" customHeight="1" x14ac:dyDescent="0.25">
      <c r="A168" s="15" t="s">
        <v>13</v>
      </c>
      <c r="B168" s="15" t="s">
        <v>10</v>
      </c>
      <c r="C168" s="15" t="s">
        <v>11</v>
      </c>
      <c r="D168" s="15" t="s">
        <v>21</v>
      </c>
      <c r="E168" s="15" t="s">
        <v>12</v>
      </c>
      <c r="F168" s="15" t="s">
        <v>7</v>
      </c>
      <c r="G168" s="18" t="s">
        <v>673</v>
      </c>
    </row>
    <row r="169" spans="1:7" ht="41.25" customHeight="1" x14ac:dyDescent="0.25">
      <c r="A169" s="16" t="s">
        <v>636</v>
      </c>
      <c r="B169" s="16" t="s">
        <v>637</v>
      </c>
      <c r="C169" s="16" t="s">
        <v>641</v>
      </c>
      <c r="D169" s="16" t="s">
        <v>642</v>
      </c>
      <c r="E169" s="20">
        <v>34678.27233</v>
      </c>
      <c r="F169" s="9">
        <v>25155965.530000001</v>
      </c>
      <c r="G169" s="11">
        <f>F169/$F$220</f>
        <v>1.5876096937546557E-2</v>
      </c>
    </row>
    <row r="170" spans="1:7" ht="30" customHeight="1" x14ac:dyDescent="0.25">
      <c r="A170" s="16" t="s">
        <v>638</v>
      </c>
      <c r="B170" s="16" t="s">
        <v>639</v>
      </c>
      <c r="C170" s="16" t="s">
        <v>640</v>
      </c>
      <c r="D170" s="16" t="s">
        <v>643</v>
      </c>
      <c r="E170" s="21">
        <v>0.2293</v>
      </c>
      <c r="F170" s="9">
        <v>962.62</v>
      </c>
      <c r="G170" s="11">
        <f>F170/$F$220</f>
        <v>6.0751587593787998E-7</v>
      </c>
    </row>
    <row r="171" spans="1:7" ht="17.25" customHeight="1" x14ac:dyDescent="0.25">
      <c r="A171" s="15" t="s">
        <v>350</v>
      </c>
      <c r="B171" s="15"/>
      <c r="C171" s="15"/>
      <c r="D171" s="15"/>
      <c r="E171" s="8"/>
      <c r="F171" s="9">
        <f>SUM(F169:F170)</f>
        <v>25156928.150000002</v>
      </c>
      <c r="G171" s="11">
        <f>F171/$F$220</f>
        <v>1.5876704453422496E-2</v>
      </c>
    </row>
    <row r="173" spans="1:7" x14ac:dyDescent="0.25">
      <c r="A173" t="s">
        <v>15</v>
      </c>
    </row>
    <row r="174" spans="1:7" ht="42.75" customHeight="1" x14ac:dyDescent="0.25">
      <c r="A174" s="15" t="s">
        <v>18</v>
      </c>
      <c r="B174" s="15" t="s">
        <v>17</v>
      </c>
      <c r="C174" s="15" t="s">
        <v>19</v>
      </c>
      <c r="D174" s="46" t="s">
        <v>16</v>
      </c>
      <c r="E174" s="47"/>
      <c r="F174" s="15" t="s">
        <v>7</v>
      </c>
      <c r="G174" s="18" t="s">
        <v>673</v>
      </c>
    </row>
    <row r="175" spans="1:7" ht="33.75" customHeight="1" x14ac:dyDescent="0.25">
      <c r="A175" s="16" t="s">
        <v>644</v>
      </c>
      <c r="B175" s="16" t="s">
        <v>645</v>
      </c>
      <c r="C175" s="16">
        <v>104.1</v>
      </c>
      <c r="D175" s="46" t="s">
        <v>650</v>
      </c>
      <c r="E175" s="47"/>
      <c r="F175" s="9">
        <v>904706</v>
      </c>
      <c r="G175" s="11">
        <f>F175/$F$220</f>
        <v>5.7096596586010641E-4</v>
      </c>
    </row>
    <row r="176" spans="1:7" ht="30" customHeight="1" x14ac:dyDescent="0.25">
      <c r="A176" s="16" t="s">
        <v>646</v>
      </c>
      <c r="B176" s="16" t="s">
        <v>647</v>
      </c>
      <c r="C176" s="16">
        <v>1300</v>
      </c>
      <c r="D176" s="46" t="s">
        <v>651</v>
      </c>
      <c r="E176" s="47"/>
      <c r="F176" s="9">
        <v>10449686</v>
      </c>
      <c r="G176" s="11">
        <f>F176/$F$220</f>
        <v>6.5948662437574548E-3</v>
      </c>
    </row>
    <row r="177" spans="1:7" ht="30.75" customHeight="1" x14ac:dyDescent="0.25">
      <c r="A177" s="16" t="s">
        <v>648</v>
      </c>
      <c r="B177" s="16" t="s">
        <v>647</v>
      </c>
      <c r="C177" s="16">
        <v>325</v>
      </c>
      <c r="D177" s="46" t="s">
        <v>652</v>
      </c>
      <c r="E177" s="47"/>
      <c r="F177" s="9">
        <v>2387855</v>
      </c>
      <c r="G177" s="11">
        <f>F177/$F$220</f>
        <v>1.5069911511683182E-3</v>
      </c>
    </row>
    <row r="178" spans="1:7" ht="34.5" customHeight="1" x14ac:dyDescent="0.25">
      <c r="A178" s="16" t="s">
        <v>649</v>
      </c>
      <c r="B178" s="16" t="s">
        <v>674</v>
      </c>
      <c r="C178" s="16">
        <v>872.1</v>
      </c>
      <c r="D178" s="46" t="s">
        <v>653</v>
      </c>
      <c r="E178" s="47"/>
      <c r="F178" s="9">
        <v>14885549</v>
      </c>
      <c r="G178" s="11">
        <f>F178/$F$220</f>
        <v>9.3943688470541162E-3</v>
      </c>
    </row>
    <row r="179" spans="1:7" ht="17.25" customHeight="1" x14ac:dyDescent="0.25">
      <c r="A179" s="15" t="s">
        <v>350</v>
      </c>
      <c r="B179" s="15"/>
      <c r="C179" s="15"/>
      <c r="D179" s="46"/>
      <c r="E179" s="47"/>
      <c r="F179" s="9">
        <f>SUM(F175:F178)</f>
        <v>28627796</v>
      </c>
      <c r="G179" s="11">
        <f>F179/$F$220</f>
        <v>1.8067192207839998E-2</v>
      </c>
    </row>
    <row r="181" spans="1:7" x14ac:dyDescent="0.25">
      <c r="A181" t="s">
        <v>20</v>
      </c>
    </row>
    <row r="182" spans="1:7" ht="47.25" customHeight="1" x14ac:dyDescent="0.25">
      <c r="A182" s="15" t="s">
        <v>4</v>
      </c>
      <c r="B182" s="25" t="s">
        <v>1</v>
      </c>
      <c r="C182" s="25" t="s">
        <v>685</v>
      </c>
      <c r="D182" s="46" t="s">
        <v>5</v>
      </c>
      <c r="E182" s="47"/>
      <c r="F182" s="13" t="s">
        <v>22</v>
      </c>
      <c r="G182" s="18" t="s">
        <v>673</v>
      </c>
    </row>
    <row r="183" spans="1:7" x14ac:dyDescent="0.25">
      <c r="A183" s="16" t="s">
        <v>352</v>
      </c>
      <c r="B183" s="26">
        <v>1027700167110</v>
      </c>
      <c r="C183" s="37" t="s">
        <v>703</v>
      </c>
      <c r="D183" s="69" t="s">
        <v>351</v>
      </c>
      <c r="E183" s="69"/>
      <c r="F183" s="9">
        <v>311751.52</v>
      </c>
      <c r="G183" s="11">
        <f t="shared" ref="G183:G189" si="7">F183/$F$220</f>
        <v>1.9674845499549721E-4</v>
      </c>
    </row>
    <row r="184" spans="1:7" x14ac:dyDescent="0.25">
      <c r="A184" s="16" t="s">
        <v>352</v>
      </c>
      <c r="B184" s="26">
        <v>1027700167110</v>
      </c>
      <c r="C184" s="37" t="s">
        <v>704</v>
      </c>
      <c r="D184" s="69" t="s">
        <v>351</v>
      </c>
      <c r="E184" s="69"/>
      <c r="F184" s="9">
        <v>405183</v>
      </c>
      <c r="G184" s="11">
        <f t="shared" si="7"/>
        <v>2.5571368261633669E-4</v>
      </c>
    </row>
    <row r="185" spans="1:7" ht="30" x14ac:dyDescent="0.25">
      <c r="A185" s="15" t="s">
        <v>654</v>
      </c>
      <c r="B185" s="26">
        <v>1021600000124</v>
      </c>
      <c r="C185" s="37" t="s">
        <v>705</v>
      </c>
      <c r="D185" s="69" t="s">
        <v>351</v>
      </c>
      <c r="E185" s="69"/>
      <c r="F185" s="9">
        <v>15982</v>
      </c>
      <c r="G185" s="11">
        <f t="shared" si="7"/>
        <v>1.0086346356027507E-5</v>
      </c>
    </row>
    <row r="186" spans="1:7" ht="30" x14ac:dyDescent="0.25">
      <c r="A186" s="16" t="s">
        <v>654</v>
      </c>
      <c r="B186" s="26">
        <v>1021600000124</v>
      </c>
      <c r="C186" s="37" t="s">
        <v>706</v>
      </c>
      <c r="D186" s="69" t="s">
        <v>351</v>
      </c>
      <c r="E186" s="69"/>
      <c r="F186" s="9">
        <v>13517272.779999999</v>
      </c>
      <c r="G186" s="11">
        <f t="shared" si="7"/>
        <v>8.5308406362146656E-3</v>
      </c>
    </row>
    <row r="187" spans="1:7" ht="30" x14ac:dyDescent="0.25">
      <c r="A187" s="16" t="s">
        <v>654</v>
      </c>
      <c r="B187" s="26">
        <v>1021600000124</v>
      </c>
      <c r="C187" s="37" t="s">
        <v>707</v>
      </c>
      <c r="D187" s="69" t="s">
        <v>351</v>
      </c>
      <c r="E187" s="69"/>
      <c r="F187" s="9">
        <v>443696</v>
      </c>
      <c r="G187" s="11">
        <f t="shared" si="7"/>
        <v>2.8001949272831811E-4</v>
      </c>
    </row>
    <row r="188" spans="1:7" x14ac:dyDescent="0.25">
      <c r="A188" s="15" t="s">
        <v>353</v>
      </c>
      <c r="B188" s="26">
        <v>1027700167110</v>
      </c>
      <c r="C188" s="37" t="s">
        <v>708</v>
      </c>
      <c r="D188" s="69" t="s">
        <v>351</v>
      </c>
      <c r="E188" s="69"/>
      <c r="F188" s="9">
        <v>2645016.5299999998</v>
      </c>
      <c r="G188" s="11">
        <f t="shared" si="7"/>
        <v>1.6692875008758614E-3</v>
      </c>
    </row>
    <row r="189" spans="1:7" x14ac:dyDescent="0.25">
      <c r="A189" s="15" t="s">
        <v>350</v>
      </c>
      <c r="B189" s="67"/>
      <c r="C189" s="67"/>
      <c r="D189" s="66"/>
      <c r="E189" s="66"/>
      <c r="F189" s="9">
        <f>SUM(F183:F188)</f>
        <v>17338901.829999998</v>
      </c>
      <c r="G189" s="11">
        <f t="shared" si="7"/>
        <v>1.0942696113786706E-2</v>
      </c>
    </row>
    <row r="191" spans="1:7" ht="15.75" x14ac:dyDescent="0.25">
      <c r="A191" t="s">
        <v>23</v>
      </c>
      <c r="B191" s="12"/>
    </row>
    <row r="192" spans="1:7" ht="44.25" customHeight="1" x14ac:dyDescent="0.25">
      <c r="A192" s="15" t="s">
        <v>24</v>
      </c>
      <c r="B192" s="36" t="s">
        <v>1</v>
      </c>
      <c r="C192" s="36" t="s">
        <v>692</v>
      </c>
      <c r="D192" s="52" t="s">
        <v>696</v>
      </c>
      <c r="E192" s="53"/>
      <c r="F192" s="13" t="s">
        <v>22</v>
      </c>
      <c r="G192" s="18" t="s">
        <v>673</v>
      </c>
    </row>
    <row r="193" spans="1:9" ht="29.25" customHeight="1" x14ac:dyDescent="0.25">
      <c r="A193" s="16" t="s">
        <v>655</v>
      </c>
      <c r="B193" s="38">
        <v>1027700075941</v>
      </c>
      <c r="C193" s="25" t="s">
        <v>709</v>
      </c>
      <c r="D193" s="44" t="s">
        <v>710</v>
      </c>
      <c r="E193" s="45"/>
      <c r="F193" s="9">
        <v>6305.49</v>
      </c>
      <c r="G193" s="11">
        <f>F193/$F$220</f>
        <v>3.9794366214784052E-6</v>
      </c>
    </row>
    <row r="194" spans="1:9" ht="30" x14ac:dyDescent="0.25">
      <c r="A194" s="15" t="s">
        <v>656</v>
      </c>
      <c r="B194" s="38">
        <v>1027708015576</v>
      </c>
      <c r="C194" s="25" t="s">
        <v>693</v>
      </c>
      <c r="D194" s="44" t="s">
        <v>711</v>
      </c>
      <c r="E194" s="45"/>
      <c r="F194" s="9">
        <v>62567.72</v>
      </c>
      <c r="G194" s="11">
        <f>F194/$F$220</f>
        <v>3.948690368082526E-5</v>
      </c>
    </row>
    <row r="195" spans="1:9" ht="45" x14ac:dyDescent="0.25">
      <c r="A195" s="15" t="s">
        <v>354</v>
      </c>
      <c r="B195" s="38">
        <v>1047796383030</v>
      </c>
      <c r="C195" s="25" t="s">
        <v>695</v>
      </c>
      <c r="D195" s="44" t="s">
        <v>712</v>
      </c>
      <c r="E195" s="45"/>
      <c r="F195" s="9">
        <v>9658875.8399999999</v>
      </c>
      <c r="G195" s="11">
        <f>F195/$F$220</f>
        <v>6.0957806990430555E-3</v>
      </c>
    </row>
    <row r="196" spans="1:9" x14ac:dyDescent="0.25">
      <c r="A196" s="15" t="s">
        <v>350</v>
      </c>
      <c r="B196" s="51"/>
      <c r="C196" s="52"/>
      <c r="D196" s="52"/>
      <c r="E196" s="53"/>
      <c r="F196" s="9">
        <f>SUM(F193:F195)</f>
        <v>9727749.0500000007</v>
      </c>
      <c r="G196" s="11">
        <f>F196/$F$220</f>
        <v>6.1392470393453599E-3</v>
      </c>
    </row>
    <row r="198" spans="1:9" x14ac:dyDescent="0.25">
      <c r="A198" t="s">
        <v>25</v>
      </c>
    </row>
    <row r="199" spans="1:9" ht="46.5" customHeight="1" x14ac:dyDescent="0.25">
      <c r="A199" s="15" t="s">
        <v>26</v>
      </c>
      <c r="B199" s="67" t="s">
        <v>1</v>
      </c>
      <c r="C199" s="67"/>
      <c r="D199" s="67" t="s">
        <v>28</v>
      </c>
      <c r="E199" s="67"/>
      <c r="F199" s="14" t="s">
        <v>27</v>
      </c>
      <c r="G199" s="18" t="s">
        <v>673</v>
      </c>
      <c r="H199" s="6"/>
      <c r="I199" s="6"/>
    </row>
    <row r="200" spans="1:9" ht="21.75" customHeight="1" x14ac:dyDescent="0.25">
      <c r="A200" s="40" t="s">
        <v>238</v>
      </c>
      <c r="B200" s="46" t="s">
        <v>239</v>
      </c>
      <c r="C200" s="47"/>
      <c r="D200" s="46" t="s">
        <v>572</v>
      </c>
      <c r="E200" s="47"/>
      <c r="F200" s="9">
        <v>194450</v>
      </c>
      <c r="G200" s="11">
        <f>F200/$F$220</f>
        <v>1.2271868658049985E-4</v>
      </c>
      <c r="H200" s="6"/>
      <c r="I200" s="6"/>
    </row>
    <row r="201" spans="1:9" ht="21.75" customHeight="1" x14ac:dyDescent="0.25">
      <c r="A201" s="40" t="s">
        <v>611</v>
      </c>
      <c r="B201" s="46" t="s">
        <v>612</v>
      </c>
      <c r="C201" s="47"/>
      <c r="D201" s="46" t="s">
        <v>567</v>
      </c>
      <c r="E201" s="47"/>
      <c r="F201" s="9">
        <v>295783.5</v>
      </c>
      <c r="G201" s="11">
        <f>F201/$F$220</f>
        <v>1.8667093151032799E-4</v>
      </c>
      <c r="H201" s="6"/>
      <c r="I201" s="6"/>
    </row>
    <row r="202" spans="1:9" ht="21.75" customHeight="1" x14ac:dyDescent="0.25">
      <c r="A202" s="40" t="s">
        <v>232</v>
      </c>
      <c r="B202" s="46" t="s">
        <v>233</v>
      </c>
      <c r="C202" s="47"/>
      <c r="D202" s="46" t="s">
        <v>184</v>
      </c>
      <c r="E202" s="47"/>
      <c r="F202" s="9">
        <v>934675</v>
      </c>
      <c r="G202" s="11">
        <f>F202/$F$220</f>
        <v>5.8987960082092412E-4</v>
      </c>
      <c r="H202" s="6"/>
      <c r="I202" s="6"/>
    </row>
    <row r="203" spans="1:9" ht="15" customHeight="1" x14ac:dyDescent="0.25">
      <c r="A203" s="15" t="s">
        <v>350</v>
      </c>
      <c r="B203" s="48"/>
      <c r="C203" s="49"/>
      <c r="D203" s="46"/>
      <c r="E203" s="47"/>
      <c r="F203" s="9">
        <f>SUM(F200:F202)</f>
        <v>1424908.5</v>
      </c>
      <c r="G203" s="11">
        <f>F203/$F$220</f>
        <v>8.9926921891175197E-4</v>
      </c>
    </row>
    <row r="205" spans="1:9" x14ac:dyDescent="0.25">
      <c r="A205" t="s">
        <v>29</v>
      </c>
    </row>
    <row r="206" spans="1:9" ht="42" customHeight="1" x14ac:dyDescent="0.25">
      <c r="A206" s="15" t="s">
        <v>30</v>
      </c>
      <c r="B206" s="46" t="s">
        <v>26</v>
      </c>
      <c r="C206" s="47"/>
      <c r="D206" s="15" t="s">
        <v>28</v>
      </c>
      <c r="E206" s="15" t="s">
        <v>31</v>
      </c>
      <c r="F206" s="15" t="s">
        <v>27</v>
      </c>
      <c r="G206" s="18" t="s">
        <v>673</v>
      </c>
    </row>
    <row r="207" spans="1:9" ht="36" customHeight="1" x14ac:dyDescent="0.25">
      <c r="A207" s="18" t="s">
        <v>355</v>
      </c>
      <c r="B207" s="48" t="s">
        <v>202</v>
      </c>
      <c r="C207" s="49"/>
      <c r="D207" s="40" t="s">
        <v>724</v>
      </c>
      <c r="E207" s="22">
        <v>4899</v>
      </c>
      <c r="F207" s="9">
        <v>5001810.0999999996</v>
      </c>
      <c r="G207" s="11">
        <f>F207/$F$220</f>
        <v>3.156675577254197E-3</v>
      </c>
    </row>
    <row r="208" spans="1:9" ht="30" x14ac:dyDescent="0.25">
      <c r="A208" s="18" t="s">
        <v>355</v>
      </c>
      <c r="B208" s="48" t="s">
        <v>202</v>
      </c>
      <c r="C208" s="49"/>
      <c r="D208" s="40" t="s">
        <v>111</v>
      </c>
      <c r="E208" s="22">
        <v>2407</v>
      </c>
      <c r="F208" s="9">
        <v>2499298.4700000002</v>
      </c>
      <c r="G208" s="11">
        <f>F208/$F$220</f>
        <v>1.5773238653178341E-3</v>
      </c>
    </row>
    <row r="209" spans="1:7" x14ac:dyDescent="0.25">
      <c r="A209" s="15" t="s">
        <v>350</v>
      </c>
      <c r="B209" s="54"/>
      <c r="C209" s="54"/>
      <c r="D209" s="7"/>
      <c r="E209" s="10"/>
      <c r="F209" s="9">
        <f>SUM(F207:F208)</f>
        <v>7501108.5700000003</v>
      </c>
      <c r="G209" s="11">
        <f>F209/$F$220</f>
        <v>4.7339994425720311E-3</v>
      </c>
    </row>
    <row r="211" spans="1:7" x14ac:dyDescent="0.25">
      <c r="A211" t="s">
        <v>32</v>
      </c>
    </row>
    <row r="212" spans="1:7" ht="45" x14ac:dyDescent="0.25">
      <c r="A212" s="55" t="s">
        <v>33</v>
      </c>
      <c r="B212" s="56"/>
      <c r="C212" s="56"/>
      <c r="D212" s="56"/>
      <c r="E212" s="57"/>
      <c r="F212" s="15" t="s">
        <v>27</v>
      </c>
      <c r="G212" s="18" t="s">
        <v>673</v>
      </c>
    </row>
    <row r="213" spans="1:7" x14ac:dyDescent="0.25">
      <c r="A213" s="58" t="s">
        <v>657</v>
      </c>
      <c r="B213" s="59"/>
      <c r="C213" s="59"/>
      <c r="D213" s="59"/>
      <c r="E213" s="60"/>
      <c r="F213" s="9">
        <v>0.55000000000000004</v>
      </c>
      <c r="G213" s="11">
        <f t="shared" ref="G213:G218" si="8">F213/$F$220</f>
        <v>3.4710865322332178E-10</v>
      </c>
    </row>
    <row r="214" spans="1:7" x14ac:dyDescent="0.25">
      <c r="A214" s="58" t="s">
        <v>658</v>
      </c>
      <c r="B214" s="59"/>
      <c r="C214" s="59"/>
      <c r="D214" s="59"/>
      <c r="E214" s="60"/>
      <c r="F214" s="9">
        <v>27744.14</v>
      </c>
      <c r="G214" s="11">
        <f t="shared" si="8"/>
        <v>1.7509511036798708E-5</v>
      </c>
    </row>
    <row r="215" spans="1:7" x14ac:dyDescent="0.25">
      <c r="A215" s="58" t="s">
        <v>659</v>
      </c>
      <c r="B215" s="59"/>
      <c r="C215" s="59"/>
      <c r="D215" s="59"/>
      <c r="E215" s="60"/>
      <c r="F215" s="9">
        <v>3982</v>
      </c>
      <c r="G215" s="11">
        <f t="shared" si="8"/>
        <v>2.5130666493368495E-6</v>
      </c>
    </row>
    <row r="216" spans="1:7" x14ac:dyDescent="0.25">
      <c r="A216" s="58" t="s">
        <v>732</v>
      </c>
      <c r="B216" s="59"/>
      <c r="C216" s="59"/>
      <c r="D216" s="59"/>
      <c r="E216" s="60"/>
      <c r="F216" s="9">
        <v>10.83</v>
      </c>
      <c r="G216" s="11">
        <f t="shared" si="8"/>
        <v>6.8348849352883176E-9</v>
      </c>
    </row>
    <row r="217" spans="1:7" x14ac:dyDescent="0.25">
      <c r="A217" s="58" t="s">
        <v>733</v>
      </c>
      <c r="B217" s="59"/>
      <c r="C217" s="59"/>
      <c r="D217" s="59"/>
      <c r="E217" s="60"/>
      <c r="F217" s="9">
        <v>0.25</v>
      </c>
      <c r="G217" s="11">
        <f t="shared" si="8"/>
        <v>1.5777666055605535E-10</v>
      </c>
    </row>
    <row r="218" spans="1:7" x14ac:dyDescent="0.25">
      <c r="A218" s="46" t="s">
        <v>350</v>
      </c>
      <c r="B218" s="50"/>
      <c r="C218" s="50"/>
      <c r="D218" s="50"/>
      <c r="E218" s="47"/>
      <c r="F218" s="9">
        <f>SUM(F213:F217)</f>
        <v>31737.77</v>
      </c>
      <c r="G218" s="11">
        <f t="shared" si="8"/>
        <v>2.0029917456384628E-5</v>
      </c>
    </row>
    <row r="220" spans="1:7" x14ac:dyDescent="0.25">
      <c r="A220" s="61" t="s">
        <v>34</v>
      </c>
      <c r="B220" s="62"/>
      <c r="C220" s="62"/>
      <c r="D220" s="62"/>
      <c r="E220" s="63"/>
      <c r="F220" s="9">
        <f>F135+F165+F171+F179+F189+F196+F203+F209+F218+F153</f>
        <v>1584518262.1999993</v>
      </c>
      <c r="G220" s="11">
        <f>F220/$F$220</f>
        <v>1</v>
      </c>
    </row>
  </sheetData>
  <autoFilter ref="A4:I4">
    <sortState ref="A5:I135">
      <sortCondition ref="B4"/>
    </sortState>
  </autoFilter>
  <mergeCells count="43">
    <mergeCell ref="B200:C200"/>
    <mergeCell ref="B201:C201"/>
    <mergeCell ref="B202:C202"/>
    <mergeCell ref="D200:E200"/>
    <mergeCell ref="D201:E201"/>
    <mergeCell ref="D202:E202"/>
    <mergeCell ref="A1:G1"/>
    <mergeCell ref="D174:E174"/>
    <mergeCell ref="D182:E182"/>
    <mergeCell ref="D183:E183"/>
    <mergeCell ref="D175:E175"/>
    <mergeCell ref="D176:E176"/>
    <mergeCell ref="D177:E177"/>
    <mergeCell ref="D178:E178"/>
    <mergeCell ref="D179:E179"/>
    <mergeCell ref="D184:E184"/>
    <mergeCell ref="D185:E185"/>
    <mergeCell ref="D186:E186"/>
    <mergeCell ref="D187:E187"/>
    <mergeCell ref="D188:E188"/>
    <mergeCell ref="B189:C189"/>
    <mergeCell ref="D189:E189"/>
    <mergeCell ref="B196:E196"/>
    <mergeCell ref="D192:E192"/>
    <mergeCell ref="D193:E193"/>
    <mergeCell ref="D194:E194"/>
    <mergeCell ref="D195:E195"/>
    <mergeCell ref="B199:C199"/>
    <mergeCell ref="D199:E199"/>
    <mergeCell ref="B203:C203"/>
    <mergeCell ref="D203:E203"/>
    <mergeCell ref="A220:E220"/>
    <mergeCell ref="B206:C206"/>
    <mergeCell ref="B207:C207"/>
    <mergeCell ref="B208:C208"/>
    <mergeCell ref="B209:C209"/>
    <mergeCell ref="A212:E212"/>
    <mergeCell ref="A218:E218"/>
    <mergeCell ref="A213:E213"/>
    <mergeCell ref="A214:E214"/>
    <mergeCell ref="A215:E215"/>
    <mergeCell ref="A216:E216"/>
    <mergeCell ref="A217:E2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0" sqref="M20"/>
    </sheetView>
  </sheetViews>
  <sheetFormatPr defaultRowHeight="15" x14ac:dyDescent="0.25"/>
  <cols>
    <col min="1" max="1" width="15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Пенсионные накопления</vt:lpstr>
      <vt:lpstr>Пенсионные резервы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2021-07-29T06:16:44Z</dcterms:modified>
</cp:coreProperties>
</file>