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накопления'!$A$4:$H$4</definedName>
    <definedName name="_xlnm._FilterDatabase" localSheetId="1" hidden="1">'Пенсионные резервы'!$A$128:$W$128</definedName>
  </definedNames>
  <calcPr calcId="162913"/>
</workbook>
</file>

<file path=xl/calcChain.xml><?xml version="1.0" encoding="utf-8"?>
<calcChain xmlns="http://schemas.openxmlformats.org/spreadsheetml/2006/main">
  <c r="F198" i="4" l="1"/>
  <c r="F125" i="4"/>
  <c r="F108" i="4"/>
  <c r="F259" i="1" l="1"/>
  <c r="F196" i="1"/>
  <c r="F176" i="1"/>
  <c r="F162" i="1"/>
  <c r="F149" i="1"/>
  <c r="F138" i="4" l="1"/>
  <c r="F183" i="4"/>
  <c r="F175" i="4"/>
  <c r="F225" i="1" l="1"/>
  <c r="F240" i="1" l="1"/>
  <c r="F206" i="1" l="1"/>
  <c r="F260" i="1" l="1"/>
  <c r="G168" i="1" l="1"/>
  <c r="G148" i="1"/>
  <c r="G147" i="1"/>
  <c r="G231" i="1"/>
  <c r="G232" i="1"/>
  <c r="G233" i="1"/>
  <c r="G211" i="1"/>
  <c r="G225" i="1"/>
  <c r="G166" i="1"/>
  <c r="G167" i="1"/>
  <c r="G145" i="1"/>
  <c r="G146" i="1"/>
  <c r="G239" i="1"/>
  <c r="G218" i="1"/>
  <c r="G222" i="1"/>
  <c r="G215" i="1"/>
  <c r="G219" i="1"/>
  <c r="G223" i="1"/>
  <c r="G221" i="1"/>
  <c r="G216" i="1"/>
  <c r="G220" i="1"/>
  <c r="G224" i="1"/>
  <c r="G217" i="1"/>
  <c r="G149" i="1"/>
  <c r="G175" i="1"/>
  <c r="G174" i="1"/>
  <c r="G257" i="1"/>
  <c r="G238" i="1"/>
  <c r="G144" i="1"/>
  <c r="G143" i="1"/>
  <c r="G169" i="1"/>
  <c r="G172" i="1"/>
  <c r="G170" i="1"/>
  <c r="G173" i="1"/>
  <c r="G171" i="1"/>
  <c r="G139" i="1"/>
  <c r="G142" i="1"/>
  <c r="G244" i="1"/>
  <c r="G259" i="1"/>
  <c r="F164" i="4" l="1"/>
  <c r="F157" i="4"/>
  <c r="F200" i="4" l="1"/>
  <c r="G140" i="1"/>
  <c r="G141" i="1"/>
  <c r="G253" i="1"/>
  <c r="G176" i="1"/>
  <c r="G246" i="1"/>
  <c r="G214" i="1"/>
  <c r="G213" i="1"/>
  <c r="G237" i="1"/>
  <c r="G26" i="1"/>
  <c r="G83" i="1"/>
  <c r="G135" i="1"/>
  <c r="G210" i="1"/>
  <c r="G137" i="1"/>
  <c r="G136" i="1"/>
  <c r="G258" i="1"/>
  <c r="G138" i="1"/>
  <c r="G158" i="1"/>
  <c r="G212" i="1"/>
  <c r="G58" i="1"/>
  <c r="G230" i="1"/>
  <c r="G125" i="1"/>
  <c r="G133" i="1"/>
  <c r="G134" i="1"/>
  <c r="G131" i="1"/>
  <c r="G132" i="1"/>
  <c r="G59" i="1"/>
  <c r="G195" i="1"/>
  <c r="G191" i="1"/>
  <c r="G194" i="1"/>
  <c r="G190" i="1"/>
  <c r="G193" i="1"/>
  <c r="G189" i="1"/>
  <c r="G192" i="1"/>
  <c r="G188" i="1"/>
  <c r="G127" i="1"/>
  <c r="G129" i="1"/>
  <c r="G128" i="1"/>
  <c r="G130" i="1"/>
  <c r="G250" i="1"/>
  <c r="G249" i="1"/>
  <c r="G126" i="1"/>
  <c r="G247" i="1"/>
  <c r="G66" i="1"/>
  <c r="G124" i="1"/>
  <c r="G121" i="1"/>
  <c r="G123" i="1"/>
  <c r="G120" i="1"/>
  <c r="G122" i="1"/>
  <c r="G117" i="1"/>
  <c r="G119" i="1"/>
  <c r="G116" i="1"/>
  <c r="G104" i="1"/>
  <c r="G118" i="1"/>
  <c r="G254" i="1"/>
  <c r="G255" i="1"/>
  <c r="G21" i="1"/>
  <c r="G102" i="1"/>
  <c r="G97" i="4" l="1"/>
  <c r="G106" i="4"/>
  <c r="G107" i="4"/>
  <c r="G236" i="1"/>
  <c r="G245" i="1"/>
  <c r="G47" i="1"/>
  <c r="G115" i="1"/>
  <c r="G22" i="1"/>
  <c r="G252" i="1"/>
  <c r="G251" i="1"/>
  <c r="G248" i="1"/>
  <c r="G162" i="1"/>
  <c r="G113" i="1"/>
  <c r="G114" i="1"/>
  <c r="G105" i="1"/>
  <c r="G240" i="1"/>
  <c r="G111" i="1"/>
  <c r="G110" i="1"/>
  <c r="G112" i="1"/>
  <c r="G16" i="1"/>
  <c r="G56" i="1"/>
  <c r="G109" i="1"/>
  <c r="G92" i="1"/>
  <c r="G60" i="1"/>
  <c r="G108" i="1"/>
  <c r="G235" i="1"/>
  <c r="G206" i="1"/>
  <c r="G106" i="1"/>
  <c r="G107" i="1"/>
  <c r="G100" i="1"/>
  <c r="G6" i="1"/>
  <c r="G168" i="4" l="1"/>
  <c r="G181" i="4"/>
  <c r="G105" i="4"/>
  <c r="G137" i="4"/>
  <c r="G103" i="4"/>
  <c r="G104" i="4"/>
  <c r="G171" i="4"/>
  <c r="G172" i="4"/>
  <c r="G173" i="4"/>
  <c r="G99" i="4"/>
  <c r="G131" i="4"/>
  <c r="G102" i="4"/>
  <c r="G200" i="4"/>
  <c r="G190" i="4"/>
  <c r="G179" i="4"/>
  <c r="G198" i="4"/>
  <c r="G130" i="4"/>
  <c r="G134" i="4"/>
  <c r="G136" i="4"/>
  <c r="G135" i="4"/>
  <c r="G132" i="4"/>
  <c r="G133" i="4"/>
  <c r="G101" i="4"/>
  <c r="G98" i="4"/>
  <c r="G100" i="4"/>
  <c r="G189" i="4"/>
  <c r="G93" i="4"/>
  <c r="G175" i="4"/>
  <c r="G197" i="4"/>
  <c r="G229" i="1"/>
  <c r="G83" i="4" l="1"/>
  <c r="G19" i="4"/>
  <c r="G92" i="4"/>
  <c r="G187" i="4"/>
  <c r="G123" i="4"/>
  <c r="G6" i="4"/>
  <c r="G70" i="4"/>
  <c r="G142" i="4"/>
  <c r="G60" i="4"/>
  <c r="G78" i="4"/>
  <c r="G11" i="4"/>
  <c r="G63" i="4"/>
  <c r="G82" i="4"/>
  <c r="G162" i="4"/>
  <c r="G14" i="4"/>
  <c r="G48" i="4"/>
  <c r="G9" i="4"/>
  <c r="G156" i="4"/>
  <c r="G30" i="4"/>
  <c r="G27" i="4"/>
  <c r="G13" i="4"/>
  <c r="G119" i="4"/>
  <c r="G188" i="4"/>
  <c r="G182" i="4"/>
  <c r="G55" i="4"/>
  <c r="G170" i="4"/>
  <c r="G72" i="4"/>
  <c r="G77" i="4"/>
  <c r="G20" i="4"/>
  <c r="G34" i="4"/>
  <c r="G169" i="4"/>
  <c r="G62" i="4"/>
  <c r="G76" i="4"/>
  <c r="G36" i="4"/>
  <c r="G129" i="4"/>
  <c r="G174" i="4"/>
  <c r="G24" i="4"/>
  <c r="G32" i="4"/>
  <c r="G40" i="4"/>
  <c r="G26" i="4"/>
  <c r="G7" i="4"/>
  <c r="G50" i="4"/>
  <c r="G65" i="4"/>
  <c r="G5" i="4"/>
  <c r="G74" i="4"/>
  <c r="G47" i="4"/>
  <c r="G59" i="4"/>
  <c r="G52" i="4"/>
  <c r="G154" i="4"/>
  <c r="G116" i="4"/>
  <c r="G42" i="4"/>
  <c r="G68" i="4"/>
  <c r="G23" i="4"/>
  <c r="G15" i="4"/>
  <c r="G31" i="4"/>
  <c r="G49" i="4"/>
  <c r="G25" i="4"/>
  <c r="G117" i="4"/>
  <c r="G164" i="4"/>
  <c r="G143" i="4"/>
  <c r="G157" i="4"/>
  <c r="G18" i="4"/>
  <c r="G112" i="4"/>
  <c r="G125" i="4"/>
  <c r="G64" i="4"/>
  <c r="G12" i="4"/>
  <c r="G21" i="4"/>
  <c r="G86" i="4"/>
  <c r="G88" i="4"/>
  <c r="G84" i="4"/>
  <c r="G194" i="4"/>
  <c r="G94" i="4"/>
  <c r="G95" i="4"/>
  <c r="G96" i="4"/>
  <c r="G113" i="4"/>
  <c r="G192" i="4"/>
  <c r="G115" i="4"/>
  <c r="G80" i="4"/>
  <c r="G163" i="4"/>
  <c r="G38" i="4"/>
  <c r="G22" i="4"/>
  <c r="G10" i="4"/>
  <c r="G8" i="4"/>
  <c r="G41" i="4"/>
  <c r="G161" i="4"/>
  <c r="G57" i="4"/>
  <c r="G66" i="4"/>
  <c r="G51" i="4"/>
  <c r="G58" i="4"/>
  <c r="G56" i="4"/>
  <c r="G71" i="4"/>
  <c r="G193" i="4"/>
  <c r="G33" i="4"/>
  <c r="G61" i="4"/>
  <c r="G138" i="4"/>
  <c r="G67" i="4"/>
  <c r="G180" i="4"/>
  <c r="G75" i="4"/>
  <c r="G151" i="4"/>
  <c r="G121" i="4"/>
  <c r="G46" i="4"/>
  <c r="G191" i="4"/>
  <c r="G195" i="4"/>
  <c r="G87" i="4"/>
  <c r="G90" i="4"/>
  <c r="G196" i="4"/>
  <c r="G17" i="4"/>
  <c r="G39" i="4"/>
  <c r="G44" i="4"/>
  <c r="G53" i="4"/>
  <c r="G108" i="4"/>
  <c r="G122" i="4"/>
  <c r="G73" i="4"/>
  <c r="G35" i="4"/>
  <c r="G28" i="4"/>
  <c r="G79" i="4"/>
  <c r="G155" i="4"/>
  <c r="G43" i="4"/>
  <c r="G45" i="4"/>
  <c r="G69" i="4"/>
  <c r="G152" i="4"/>
  <c r="G37" i="4"/>
  <c r="G16" i="4"/>
  <c r="G118" i="4"/>
  <c r="G120" i="4"/>
  <c r="G114" i="4"/>
  <c r="G29" i="4"/>
  <c r="G153" i="4"/>
  <c r="G124" i="4"/>
  <c r="G54" i="4"/>
  <c r="G183" i="4"/>
  <c r="G81" i="4"/>
  <c r="G85" i="4"/>
  <c r="G89" i="4"/>
  <c r="G91" i="4"/>
  <c r="G234" i="1"/>
  <c r="G101" i="1"/>
  <c r="G96" i="1"/>
  <c r="G103" i="1"/>
  <c r="G95" i="1"/>
  <c r="G25" i="1"/>
  <c r="G76" i="1"/>
  <c r="G73" i="1"/>
  <c r="G61" i="1"/>
  <c r="G31" i="1"/>
  <c r="G33" i="1"/>
  <c r="G99" i="1"/>
  <c r="G82" i="1"/>
  <c r="G36" i="1"/>
  <c r="G45" i="1"/>
  <c r="G80" i="1"/>
  <c r="G79" i="1"/>
  <c r="G98" i="1"/>
  <c r="G55" i="1"/>
  <c r="G23" i="1"/>
  <c r="G75" i="1"/>
  <c r="G38" i="1"/>
  <c r="G34" i="1"/>
  <c r="G35" i="1"/>
  <c r="G94" i="1"/>
  <c r="G48" i="1"/>
  <c r="G70" i="1"/>
  <c r="G69" i="1"/>
  <c r="G39" i="1"/>
  <c r="G63" i="1"/>
  <c r="G81" i="1"/>
  <c r="G93" i="1"/>
  <c r="G57" i="1"/>
  <c r="G18" i="1"/>
  <c r="G51" i="1"/>
  <c r="G89" i="1"/>
  <c r="G54" i="1"/>
  <c r="G37" i="1"/>
  <c r="G87" i="1"/>
  <c r="G17" i="1"/>
  <c r="G42" i="1"/>
  <c r="G44" i="1"/>
  <c r="G49" i="1"/>
  <c r="G14" i="1"/>
  <c r="G29" i="1"/>
  <c r="G43" i="1"/>
  <c r="G62" i="1"/>
  <c r="G7" i="1"/>
  <c r="G77" i="1"/>
  <c r="G86" i="1"/>
  <c r="G10" i="1"/>
  <c r="G88" i="1"/>
  <c r="G12" i="1"/>
  <c r="G72" i="1"/>
  <c r="G85" i="1"/>
  <c r="G8" i="1"/>
  <c r="G46" i="1"/>
  <c r="G20" i="1"/>
  <c r="G71" i="1"/>
  <c r="G30" i="1"/>
  <c r="G78" i="1"/>
  <c r="G74" i="1"/>
  <c r="G91" i="1"/>
  <c r="G65" i="1"/>
  <c r="G15" i="1"/>
  <c r="G68" i="1"/>
  <c r="G9" i="1"/>
  <c r="G13" i="1"/>
  <c r="G53" i="1"/>
  <c r="G64" i="1"/>
  <c r="G11" i="1"/>
  <c r="G52" i="1"/>
  <c r="G67" i="1"/>
  <c r="G90" i="1"/>
  <c r="G27" i="1"/>
  <c r="G41" i="1"/>
  <c r="G19" i="1"/>
  <c r="G32" i="1"/>
  <c r="G24" i="1"/>
  <c r="G50" i="1"/>
  <c r="G28" i="1"/>
  <c r="G40" i="1"/>
  <c r="G84" i="1"/>
  <c r="G97" i="1"/>
  <c r="G153" i="1"/>
  <c r="G154" i="1"/>
  <c r="G157" i="1"/>
  <c r="G160" i="1"/>
  <c r="G155" i="1"/>
  <c r="G156" i="1"/>
  <c r="G159" i="1"/>
  <c r="G161" i="1"/>
  <c r="G5" i="1"/>
  <c r="G260" i="1"/>
  <c r="G202" i="1"/>
  <c r="G196" i="1"/>
  <c r="G204" i="1"/>
  <c r="G203" i="1"/>
  <c r="G201" i="1"/>
  <c r="G200" i="1"/>
  <c r="G205" i="1"/>
</calcChain>
</file>

<file path=xl/sharedStrings.xml><?xml version="1.0" encoding="utf-8"?>
<sst xmlns="http://schemas.openxmlformats.org/spreadsheetml/2006/main" count="1477" uniqueCount="670">
  <si>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</si>
  <si>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</si>
  <si>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</si>
  <si>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</si>
  <si>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</si>
  <si>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</si>
  <si>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</si>
  <si>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</si>
  <si>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</si>
  <si>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</si>
  <si>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</si>
  <si>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</si>
  <si>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</si>
  <si>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</si>
  <si>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</si>
  <si>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</si>
  <si>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</si>
  <si>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</si>
  <si>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</si>
  <si>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</si>
  <si>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</si>
  <si>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</si>
  <si>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</si>
  <si>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</si>
  <si>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</si>
  <si>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</si>
  <si>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</si>
  <si>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</si>
  <si>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</si>
  <si>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</si>
  <si>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</si>
  <si>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</si>
  <si>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</si>
  <si>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</si>
  <si>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</si>
  <si>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</si>
  <si>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</si>
  <si>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</si>
  <si>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</si>
  <si>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</si>
  <si>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</si>
  <si>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</si>
  <si>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</si>
  <si>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</si>
  <si>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</si>
  <si>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</si>
  <si>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</si>
  <si>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</si>
  <si>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</si>
  <si>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</si>
  <si>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</si>
  <si>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</si>
  <si>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</si>
  <si>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</si>
  <si>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</si>
  <si>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</si>
  <si>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</si>
  <si>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</si>
  <si>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</si>
  <si>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</si>
  <si>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</si>
  <si>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</si>
  <si>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</si>
  <si>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</si>
  <si>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</si>
  <si>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</si>
  <si>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</si>
  <si>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</si>
  <si>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</si>
  <si>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</si>
  <si>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</si>
  <si>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RU000A0JXQK2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</si>
  <si>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</si>
  <si>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</si>
  <si>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</si>
  <si>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</si>
  <si>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</si>
  <si>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</si>
  <si>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</si>
  <si>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</si>
  <si>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</si>
  <si>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</si>
  <si>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</si>
  <si>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</si>
  <si>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</si>
  <si>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</si>
  <si>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</si>
  <si>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</si>
  <si>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</si>
  <si>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</si>
  <si>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</si>
  <si>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</si>
  <si>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</si>
  <si>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</si>
  <si>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</si>
  <si>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</si>
  <si>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</si>
  <si>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</si>
  <si>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</si>
  <si>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</si>
  <si>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</si>
  <si>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</si>
  <si>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</si>
  <si>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</si>
  <si>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</si>
  <si>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</si>
  <si>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</si>
  <si>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</si>
  <si>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</si>
  <si>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</si>
  <si>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</si>
  <si>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</si>
  <si>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</si>
  <si>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</si>
  <si>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</si>
  <si>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</si>
  <si>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</si>
  <si>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</si>
  <si>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</si>
  <si>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</si>
  <si>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</si>
  <si>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</si>
  <si>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</si>
  <si>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</si>
  <si>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</si>
  <si>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</si>
  <si>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</si>
  <si>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</si>
  <si>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</si>
  <si>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</si>
  <si>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</si>
  <si>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</si>
  <si>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</si>
  <si>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</si>
  <si>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</si>
  <si>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</si>
  <si>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</si>
  <si>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</si>
  <si>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</si>
  <si>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</si>
  <si>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</si>
  <si>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</si>
  <si>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</si>
  <si>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</si>
  <si>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</si>
  <si>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</si>
  <si>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</si>
  <si>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</si>
  <si>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</si>
  <si>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</si>
  <si>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</si>
  <si>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</si>
  <si>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</si>
  <si>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</si>
  <si>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</si>
  <si>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</si>
  <si>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</si>
  <si>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</si>
  <si>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</si>
  <si>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</si>
  <si>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</si>
  <si>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</si>
  <si>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</si>
  <si>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</si>
  <si>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</si>
  <si>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</si>
  <si>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</si>
  <si>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</si>
  <si>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</si>
  <si>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</si>
  <si>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</si>
  <si>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</si>
  <si>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</si>
  <si>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</si>
  <si>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</si>
  <si>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</si>
  <si>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</si>
  <si>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</si>
  <si>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</si>
  <si>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</si>
  <si>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</si>
  <si>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</si>
  <si>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</si>
  <si>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</si>
  <si>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</si>
  <si>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</si>
  <si>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</si>
  <si>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</si>
  <si>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</si>
  <si>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</si>
  <si>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</si>
  <si>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</si>
  <si>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</si>
  <si>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</si>
  <si>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</si>
  <si>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</si>
  <si>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</si>
  <si>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</si>
  <si>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</si>
  <si>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</si>
  <si>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</si>
  <si>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</si>
  <si>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</si>
  <si>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</si>
  <si>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</si>
  <si>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</si>
  <si>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</si>
  <si>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</si>
  <si>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</si>
  <si>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</si>
  <si>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</si>
  <si>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</si>
  <si>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</si>
  <si>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</si>
  <si>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</si>
  <si>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</si>
  <si>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</si>
  <si>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</si>
  <si>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</si>
  <si>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</si>
  <si>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</si>
  <si>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</si>
  <si>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</si>
  <si>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</si>
  <si>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</si>
  <si>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</si>
  <si>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</si>
  <si>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</si>
  <si>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</si>
  <si>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</si>
  <si>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</si>
  <si>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</si>
  <si>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</si>
  <si>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</si>
  <si>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</si>
  <si>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</si>
  <si>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</si>
  <si>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</si>
  <si>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</si>
  <si>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</si>
  <si>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</si>
  <si>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</si>
  <si>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</si>
  <si>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</si>
  <si>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</si>
  <si>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</si>
  <si>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</si>
  <si>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</si>
  <si>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</si>
  <si>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</si>
  <si>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</si>
  <si>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</si>
  <si>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</si>
  <si>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</si>
  <si>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</si>
  <si>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</si>
  <si>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</si>
  <si>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</si>
  <si>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</si>
  <si>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</si>
  <si>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</si>
  <si>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</si>
  <si>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</si>
  <si>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</si>
  <si>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</si>
  <si>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</si>
  <si>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</si>
  <si>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</si>
  <si>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</si>
  <si>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</si>
  <si>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</si>
  <si>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</si>
  <si>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</si>
  <si>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</si>
  <si>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</si>
  <si>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</si>
  <si>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</si>
  <si>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</si>
  <si>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</si>
  <si>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</si>
  <si>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</si>
  <si>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</si>
  <si>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</si>
  <si>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</si>
  <si>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</si>
  <si>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</si>
  <si>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</si>
  <si>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</si>
  <si>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</si>
  <si>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</si>
  <si>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</si>
  <si>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</si>
  <si>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</si>
  <si>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</si>
  <si>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</si>
  <si>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</si>
  <si>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</si>
  <si>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</si>
  <si>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</si>
  <si>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</si>
  <si>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</si>
  <si>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</si>
  <si>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</si>
  <si>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</si>
  <si>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</si>
  <si>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</si>
  <si>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</si>
  <si>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</si>
  <si>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</si>
  <si>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</si>
  <si>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</si>
  <si>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</si>
  <si>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</si>
  <si>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</si>
  <si>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</si>
  <si>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</si>
  <si>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</si>
  <si>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</si>
  <si>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</si>
  <si>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</si>
  <si>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</si>
  <si>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</si>
  <si>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</si>
  <si>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</si>
  <si>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</si>
  <si>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</si>
  <si>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</si>
  <si>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</si>
  <si>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</si>
  <si>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</si>
  <si>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</si>
  <si>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</si>
  <si>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</si>
  <si>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</si>
  <si>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</si>
  <si>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</si>
  <si>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</si>
  <si>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</si>
  <si>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</si>
  <si>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</si>
  <si>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</si>
  <si>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</si>
  <si>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</si>
  <si>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</si>
  <si>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</si>
  <si>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</si>
  <si>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</si>
  <si>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</si>
  <si>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</si>
  <si>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</si>
  <si>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</si>
  <si>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</si>
  <si>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</si>
  <si>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</si>
  <si>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</si>
  <si>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</si>
  <si>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</si>
  <si>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</si>
  <si>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</si>
  <si>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</si>
  <si>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</si>
  <si>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</si>
  <si>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</si>
  <si>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</si>
  <si>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</si>
  <si>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</si>
  <si>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</si>
  <si>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</si>
  <si>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</si>
  <si>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</si>
  <si>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</si>
  <si>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</si>
  <si>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</si>
  <si>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</si>
  <si>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</si>
  <si>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</si>
  <si>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</si>
  <si>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</si>
  <si>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</si>
  <si>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</si>
  <si>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</si>
  <si>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</si>
  <si>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RU000A101CK7</t>
  </si>
  <si>
    <t>RU000A1030Y7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</si>
  <si>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</si>
  <si>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</si>
  <si>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</si>
  <si>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</si>
  <si>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</si>
  <si>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</si>
  <si>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</si>
  <si>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</si>
  <si>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</si>
  <si>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</si>
  <si>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</si>
  <si>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</si>
  <si>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</si>
  <si>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</si>
  <si>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</si>
  <si>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</si>
  <si>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</si>
  <si>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</si>
  <si>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</si>
  <si>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</si>
  <si>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</si>
  <si>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</si>
  <si>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</si>
  <si>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</si>
  <si>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</si>
  <si>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</si>
  <si>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</si>
  <si>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</si>
  <si>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</si>
  <si>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</si>
  <si>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</si>
  <si>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</si>
  <si>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</si>
  <si>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</si>
  <si>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</si>
  <si>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</si>
  <si>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</si>
  <si>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</si>
  <si>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</si>
  <si>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</si>
  <si>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</si>
  <si>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</si>
  <si>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</si>
  <si>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</si>
  <si>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</si>
  <si>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</si>
  <si>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</si>
  <si>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</si>
  <si>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</si>
  <si>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</si>
  <si>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</si>
  <si>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</si>
  <si>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</si>
  <si>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</si>
  <si>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</si>
  <si>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</si>
  <si>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</si>
  <si>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</si>
  <si>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</si>
  <si>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</si>
  <si>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</si>
  <si>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</si>
  <si>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</si>
  <si>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</si>
  <si>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</si>
  <si>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</si>
  <si>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</si>
  <si>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</si>
  <si>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</si>
  <si>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</si>
  <si>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</si>
  <si>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</si>
  <si>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</si>
  <si>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</si>
  <si>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</si>
  <si>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</si>
  <si>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</si>
  <si>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</si>
  <si>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</si>
  <si>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</si>
  <si>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</si>
  <si>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</si>
  <si>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</si>
  <si>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</si>
  <si>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</si>
  <si>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</si>
  <si>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</si>
  <si>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</si>
  <si>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</si>
  <si>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</si>
  <si>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</si>
  <si>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</si>
  <si>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</si>
  <si>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</si>
  <si>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</si>
  <si>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</si>
  <si>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</si>
  <si>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</si>
  <si>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</si>
  <si>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</si>
  <si>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</si>
  <si>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</si>
  <si>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</si>
  <si>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</si>
  <si>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</si>
  <si>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</si>
  <si>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</si>
  <si>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</si>
  <si>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</si>
  <si>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</si>
  <si>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</si>
  <si>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</si>
  <si>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</si>
  <si>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</si>
  <si>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</si>
  <si>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</si>
  <si>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</si>
  <si>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</si>
  <si>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</si>
  <si>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</si>
  <si>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</si>
  <si>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</si>
  <si>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</si>
  <si>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</si>
  <si>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</si>
  <si>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</si>
  <si>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</si>
  <si>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</si>
  <si>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</si>
  <si>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</si>
  <si>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</si>
  <si>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</si>
  <si>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</si>
  <si>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</si>
  <si>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</si>
  <si>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</si>
  <si>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</si>
  <si>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</si>
  <si>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</si>
  <si>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</si>
  <si>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</si>
  <si>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</si>
  <si>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</si>
  <si>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</si>
  <si>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</si>
  <si>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</si>
  <si>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</si>
  <si>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</si>
  <si>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</si>
  <si>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</si>
  <si>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</si>
  <si>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</si>
  <si>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</si>
  <si>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</si>
  <si>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</si>
  <si>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</si>
  <si>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</si>
  <si>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</si>
  <si>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</si>
  <si>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</si>
  <si>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</si>
  <si>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</si>
  <si>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</si>
  <si>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</si>
  <si>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</si>
  <si>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</si>
  <si>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</si>
  <si>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</si>
  <si>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</si>
  <si>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</si>
  <si>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</si>
  <si>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</si>
  <si>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</si>
  <si>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</si>
  <si>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</si>
  <si>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</si>
  <si>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</si>
  <si>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</si>
  <si>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</si>
  <si>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</si>
  <si>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</si>
  <si>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</si>
  <si>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</si>
  <si>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</si>
  <si>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</si>
  <si>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</si>
  <si>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</si>
  <si>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</si>
  <si>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</si>
  <si>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</si>
  <si>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</si>
  <si>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</si>
  <si>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</si>
  <si>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</si>
  <si>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</si>
  <si>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</si>
  <si>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</si>
  <si>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</si>
  <si>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оплата комиссий по сделкам Т+  (продажа облигаций АО Россельхозбанк 4B021603349B001P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</si>
  <si>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</si>
  <si>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</si>
  <si>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</si>
  <si>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</si>
  <si>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</si>
  <si>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</si>
  <si>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</si>
  <si>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</si>
  <si>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RU000A106E90</t>
  </si>
  <si>
    <t>облигации федерального займа РФ 26243RMFS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</si>
  <si>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</si>
  <si>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</si>
  <si>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</si>
  <si>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</si>
  <si>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</si>
  <si>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</si>
  <si>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</si>
  <si>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</si>
  <si>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</si>
  <si>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</si>
  <si>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"Лукойл" (ПАО) 1-01-00077-A )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</si>
  <si>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</si>
  <si>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</si>
  <si>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</si>
  <si>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</si>
  <si>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</si>
  <si>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</si>
  <si>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</si>
  <si>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</si>
  <si>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42004810426800000469</t>
  </si>
  <si>
    <t>42004810400020000325</t>
  </si>
  <si>
    <t>ПАО "РусГидро"</t>
  </si>
  <si>
    <t>положительная переоценка по сделкам Т+ (покупка облигаций  26243RMFS)</t>
  </si>
  <si>
    <t>42004810300001576493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</si>
  <si>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</si>
  <si>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</si>
  <si>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</si>
  <si>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</si>
  <si>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RU000A0JKQU8</t>
  </si>
  <si>
    <t>акции обыкновенные ПАО Магнит" 1-01-60525-P</t>
  </si>
  <si>
    <t>42005810500000000985</t>
  </si>
  <si>
    <t>42005810100075277626</t>
  </si>
  <si>
    <t>ВЭБ.РФ</t>
  </si>
  <si>
    <t>RU000A1028E3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</si>
  <si>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</si>
  <si>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</si>
  <si>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</si>
  <si>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ПАО Росбанк</t>
  </si>
  <si>
    <t>42004810643240000044</t>
  </si>
  <si>
    <t>42003810443240000096</t>
  </si>
  <si>
    <t>42003810143240000095</t>
  </si>
  <si>
    <t>42005810725200000004</t>
  </si>
  <si>
    <t>RU000A100WA9</t>
  </si>
  <si>
    <t>Состав инвестиционного портфеля фонда по обязательному пенсионному страхованию на 29.03.2024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</si>
  <si>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</si>
  <si>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</si>
  <si>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</si>
  <si>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</si>
  <si>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</si>
  <si>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42005810300480054301</t>
  </si>
  <si>
    <t>42004810400020000451</t>
  </si>
  <si>
    <t>42004810326800000488</t>
  </si>
  <si>
    <t>42004810126800000484</t>
  </si>
  <si>
    <t>RU000A105G16</t>
  </si>
  <si>
    <t>RU000A0JV4N8</t>
  </si>
  <si>
    <t>RU000A105XV1</t>
  </si>
  <si>
    <t>RU000A1038V6</t>
  </si>
  <si>
    <t xml:space="preserve">начисленный процентный доход по подтверждению №14 от 26.03.2024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</si>
  <si>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№15 от 26.03.2024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</si>
  <si>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№12 от 26.03.2024 к Генеральному соглашению №М66-4785/2016 от 15.06.2016 о порядке поддержания МНО на счетах </t>
  </si>
  <si>
    <t>начисление дивидендов (акции обыкновенные ПАО Новатэк 1-02-00268-E)</t>
  </si>
  <si>
    <t>Состав средств пенсионных резервов фонда на 29.03.2024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</si>
  <si>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</si>
  <si>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</si>
  <si>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</si>
  <si>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</si>
  <si>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</si>
  <si>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</si>
  <si>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</si>
  <si>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</si>
  <si>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</si>
  <si>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42004810526800000505</t>
  </si>
  <si>
    <t>42004810200020000457</t>
  </si>
  <si>
    <t>42004810000001876493</t>
  </si>
  <si>
    <t>42004810825200000031</t>
  </si>
  <si>
    <t>RU000A103BR0</t>
  </si>
  <si>
    <t xml:space="preserve">начисленный процентный доход по подтверждению №16 от 26.03.2024 к Генеральному соглашению №М22-4785/2015 от 12.05.2015 о порядке поддержания МНО на счетах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</si>
</sst>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tabSelected="1" zoomScale="80" zoomScaleNormal="80" workbookViewId="0">
      <selection activeCell="I22" sqref="I22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5" t="s">
        <v>636</v>
      </c>
      <c r="B1" s="146"/>
      <c r="C1" s="146"/>
      <c r="D1" s="146"/>
      <c r="E1" s="146"/>
      <c r="F1" s="146"/>
      <c r="G1" s="146"/>
    </row>
    <row r="2" spans="1:8" ht="18.75" x14ac:dyDescent="0.3">
      <c r="A2" s="4"/>
      <c r="B2" s="4"/>
      <c r="C2" s="4"/>
    </row>
    <row r="3" spans="1:8" x14ac:dyDescent="0.25">
      <c r="A3" s="3" t="s">
        <v>301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210</v>
      </c>
      <c r="B5" s="25" t="s">
        <v>126</v>
      </c>
      <c r="C5" s="25" t="s">
        <v>127</v>
      </c>
      <c r="D5" s="25" t="s">
        <v>347</v>
      </c>
      <c r="E5" s="39">
        <v>5718</v>
      </c>
      <c r="F5" s="7">
        <v>5560011.6600000001</v>
      </c>
      <c r="G5" s="8">
        <f t="shared" ref="G5:G36" si="0">F5/$F$260</f>
        <v>9.9645307757759627E-4</v>
      </c>
      <c r="H5" s="112"/>
    </row>
    <row r="6" spans="1:8" x14ac:dyDescent="0.25">
      <c r="A6" s="103" t="s">
        <v>430</v>
      </c>
      <c r="B6" s="103" t="s">
        <v>100</v>
      </c>
      <c r="C6" s="103" t="s">
        <v>101</v>
      </c>
      <c r="D6" s="103" t="s">
        <v>431</v>
      </c>
      <c r="E6" s="39">
        <v>10000</v>
      </c>
      <c r="F6" s="7">
        <v>9049600</v>
      </c>
      <c r="G6" s="8">
        <f t="shared" si="0"/>
        <v>1.6218494352665106E-3</v>
      </c>
      <c r="H6" s="112"/>
    </row>
    <row r="7" spans="1:8" x14ac:dyDescent="0.25">
      <c r="A7" s="132" t="s">
        <v>296</v>
      </c>
      <c r="B7" s="132" t="s">
        <v>190</v>
      </c>
      <c r="C7" s="9" t="s">
        <v>191</v>
      </c>
      <c r="D7" s="132" t="s">
        <v>48</v>
      </c>
      <c r="E7" s="39">
        <v>4000</v>
      </c>
      <c r="F7" s="7">
        <v>3837520</v>
      </c>
      <c r="G7" s="8">
        <f t="shared" si="0"/>
        <v>6.877519055896327E-4</v>
      </c>
      <c r="H7" s="112"/>
    </row>
    <row r="8" spans="1:8" x14ac:dyDescent="0.25">
      <c r="A8" s="79" t="s">
        <v>370</v>
      </c>
      <c r="B8" s="79" t="s">
        <v>190</v>
      </c>
      <c r="C8" s="9" t="s">
        <v>191</v>
      </c>
      <c r="D8" s="79" t="s">
        <v>371</v>
      </c>
      <c r="E8" s="39">
        <v>986</v>
      </c>
      <c r="F8" s="7">
        <v>950109.6</v>
      </c>
      <c r="G8" s="8">
        <f t="shared" si="0"/>
        <v>1.7027655567111147E-4</v>
      </c>
      <c r="H8" s="112"/>
    </row>
    <row r="9" spans="1:8" x14ac:dyDescent="0.25">
      <c r="A9" s="103" t="s">
        <v>295</v>
      </c>
      <c r="B9" s="103" t="s">
        <v>190</v>
      </c>
      <c r="C9" s="132" t="s">
        <v>191</v>
      </c>
      <c r="D9" s="103" t="s">
        <v>47</v>
      </c>
      <c r="E9" s="39">
        <v>49172</v>
      </c>
      <c r="F9" s="7">
        <v>50453914.039999999</v>
      </c>
      <c r="G9" s="8">
        <f t="shared" si="0"/>
        <v>9.0422396562012761E-3</v>
      </c>
      <c r="H9" s="112"/>
    </row>
    <row r="10" spans="1:8" ht="30" x14ac:dyDescent="0.25">
      <c r="A10" s="25" t="s">
        <v>236</v>
      </c>
      <c r="B10" s="25" t="s">
        <v>160</v>
      </c>
      <c r="C10" s="103" t="s">
        <v>161</v>
      </c>
      <c r="D10" s="25" t="s">
        <v>74</v>
      </c>
      <c r="E10" s="39">
        <v>53130</v>
      </c>
      <c r="F10" s="7">
        <v>53167191</v>
      </c>
      <c r="G10" s="8">
        <f t="shared" si="0"/>
        <v>9.52850719347338E-3</v>
      </c>
      <c r="H10" s="112"/>
    </row>
    <row r="11" spans="1:8" ht="30" x14ac:dyDescent="0.25">
      <c r="A11" s="25" t="s">
        <v>240</v>
      </c>
      <c r="B11" s="25" t="s">
        <v>160</v>
      </c>
      <c r="C11" s="25" t="s">
        <v>161</v>
      </c>
      <c r="D11" s="33" t="s">
        <v>337</v>
      </c>
      <c r="E11" s="39">
        <v>18</v>
      </c>
      <c r="F11" s="7">
        <v>18055.22</v>
      </c>
      <c r="G11" s="8">
        <f t="shared" si="0"/>
        <v>3.2358168715316266E-6</v>
      </c>
      <c r="H11" s="112"/>
    </row>
    <row r="12" spans="1:8" x14ac:dyDescent="0.25">
      <c r="A12" s="72" t="s">
        <v>36</v>
      </c>
      <c r="B12" s="72" t="s">
        <v>100</v>
      </c>
      <c r="C12" s="72" t="s">
        <v>101</v>
      </c>
      <c r="D12" s="132" t="s">
        <v>84</v>
      </c>
      <c r="E12" s="39">
        <v>81337</v>
      </c>
      <c r="F12" s="7">
        <v>84024374.480000004</v>
      </c>
      <c r="G12" s="8">
        <f t="shared" si="0"/>
        <v>1.5058663841386339E-2</v>
      </c>
      <c r="H12" s="112"/>
    </row>
    <row r="13" spans="1:8" x14ac:dyDescent="0.25">
      <c r="A13" s="61" t="s">
        <v>37</v>
      </c>
      <c r="B13" s="61" t="s">
        <v>100</v>
      </c>
      <c r="C13" s="69" t="s">
        <v>101</v>
      </c>
      <c r="D13" s="61" t="s">
        <v>85</v>
      </c>
      <c r="E13" s="39">
        <v>32000</v>
      </c>
      <c r="F13" s="7">
        <v>33686400</v>
      </c>
      <c r="G13" s="8">
        <f t="shared" si="0"/>
        <v>6.0372026184761516E-3</v>
      </c>
      <c r="H13" s="112"/>
    </row>
    <row r="14" spans="1:8" ht="30" x14ac:dyDescent="0.25">
      <c r="A14" s="71" t="s">
        <v>207</v>
      </c>
      <c r="B14" s="71" t="s">
        <v>116</v>
      </c>
      <c r="C14" s="9" t="s">
        <v>117</v>
      </c>
      <c r="D14" s="103" t="s">
        <v>338</v>
      </c>
      <c r="E14" s="39">
        <v>225</v>
      </c>
      <c r="F14" s="7">
        <v>227877.75</v>
      </c>
      <c r="G14" s="8">
        <f t="shared" si="0"/>
        <v>4.0839749839473912E-5</v>
      </c>
      <c r="H14" s="112"/>
    </row>
    <row r="15" spans="1:8" ht="30" x14ac:dyDescent="0.25">
      <c r="A15" s="82" t="s">
        <v>229</v>
      </c>
      <c r="B15" s="82" t="s">
        <v>148</v>
      </c>
      <c r="C15" s="132" t="s">
        <v>149</v>
      </c>
      <c r="D15" s="82" t="s">
        <v>56</v>
      </c>
      <c r="E15" s="39">
        <v>34629</v>
      </c>
      <c r="F15" s="7">
        <v>33364002.629999999</v>
      </c>
      <c r="G15" s="8">
        <f t="shared" si="0"/>
        <v>5.9794232699451767E-3</v>
      </c>
      <c r="H15" s="112"/>
    </row>
    <row r="16" spans="1:8" ht="30" x14ac:dyDescent="0.25">
      <c r="A16" s="71" t="s">
        <v>448</v>
      </c>
      <c r="B16" s="71" t="s">
        <v>178</v>
      </c>
      <c r="C16" s="71" t="s">
        <v>179</v>
      </c>
      <c r="D16" s="71" t="s">
        <v>449</v>
      </c>
      <c r="E16" s="39">
        <v>1455</v>
      </c>
      <c r="F16" s="7">
        <v>1493557.5</v>
      </c>
      <c r="G16" s="8">
        <f t="shared" si="0"/>
        <v>2.6767209466861094E-4</v>
      </c>
      <c r="H16" s="112"/>
    </row>
    <row r="17" spans="1:8" x14ac:dyDescent="0.25">
      <c r="A17" s="92" t="s">
        <v>380</v>
      </c>
      <c r="B17" s="92" t="s">
        <v>100</v>
      </c>
      <c r="C17" s="92" t="s">
        <v>101</v>
      </c>
      <c r="D17" s="92" t="s">
        <v>378</v>
      </c>
      <c r="E17" s="39">
        <v>13000</v>
      </c>
      <c r="F17" s="7">
        <v>11684530</v>
      </c>
      <c r="G17" s="8">
        <f t="shared" si="0"/>
        <v>2.0940758024503405E-3</v>
      </c>
      <c r="H17" s="112"/>
    </row>
    <row r="18" spans="1:8" ht="28.5" customHeight="1" x14ac:dyDescent="0.25">
      <c r="A18" s="25" t="s">
        <v>230</v>
      </c>
      <c r="B18" s="25" t="s">
        <v>148</v>
      </c>
      <c r="C18" s="69" t="s">
        <v>149</v>
      </c>
      <c r="D18" s="71" t="s">
        <v>345</v>
      </c>
      <c r="E18" s="39">
        <v>7087</v>
      </c>
      <c r="F18" s="7">
        <v>6642645.0999999996</v>
      </c>
      <c r="G18" s="8">
        <f t="shared" si="0"/>
        <v>1.190480264775333E-3</v>
      </c>
      <c r="H18" s="112"/>
    </row>
    <row r="19" spans="1:8" ht="28.5" customHeight="1" x14ac:dyDescent="0.25">
      <c r="A19" s="124" t="s">
        <v>241</v>
      </c>
      <c r="B19" s="124" t="s">
        <v>164</v>
      </c>
      <c r="C19" s="124" t="s">
        <v>165</v>
      </c>
      <c r="D19" s="124" t="s">
        <v>340</v>
      </c>
      <c r="E19" s="39">
        <v>3030</v>
      </c>
      <c r="F19" s="7">
        <v>2938302.44</v>
      </c>
      <c r="G19" s="8">
        <f t="shared" si="0"/>
        <v>5.2659610954696454E-4</v>
      </c>
      <c r="H19" s="112"/>
    </row>
    <row r="20" spans="1:8" ht="32.25" customHeight="1" x14ac:dyDescent="0.25">
      <c r="A20" s="89" t="s">
        <v>226</v>
      </c>
      <c r="B20" s="89" t="s">
        <v>148</v>
      </c>
      <c r="C20" s="89" t="s">
        <v>149</v>
      </c>
      <c r="D20" s="89" t="s">
        <v>351</v>
      </c>
      <c r="E20" s="39">
        <v>21096</v>
      </c>
      <c r="F20" s="7">
        <v>21792589.920000002</v>
      </c>
      <c r="G20" s="8">
        <f t="shared" si="0"/>
        <v>3.9056200997554208E-3</v>
      </c>
      <c r="H20" s="112"/>
    </row>
    <row r="21" spans="1:8" ht="33.75" customHeight="1" x14ac:dyDescent="0.25">
      <c r="A21" s="79" t="s">
        <v>27</v>
      </c>
      <c r="B21" s="79" t="s">
        <v>100</v>
      </c>
      <c r="C21" s="79" t="s">
        <v>101</v>
      </c>
      <c r="D21" s="79" t="s">
        <v>75</v>
      </c>
      <c r="E21" s="39">
        <v>17000</v>
      </c>
      <c r="F21" s="7">
        <v>13054640</v>
      </c>
      <c r="G21" s="8">
        <f t="shared" si="0"/>
        <v>2.3396239073116601E-3</v>
      </c>
      <c r="H21" s="112"/>
    </row>
    <row r="22" spans="1:8" ht="30" x14ac:dyDescent="0.25">
      <c r="A22" s="65" t="s">
        <v>467</v>
      </c>
      <c r="B22" s="65" t="s">
        <v>126</v>
      </c>
      <c r="C22" s="69" t="s">
        <v>127</v>
      </c>
      <c r="D22" s="65" t="s">
        <v>466</v>
      </c>
      <c r="E22" s="39">
        <v>20000</v>
      </c>
      <c r="F22" s="7">
        <v>19439000</v>
      </c>
      <c r="G22" s="8">
        <f t="shared" si="0"/>
        <v>3.4838148837678684E-3</v>
      </c>
      <c r="H22" s="112"/>
    </row>
    <row r="23" spans="1:8" ht="30" x14ac:dyDescent="0.25">
      <c r="A23" s="69" t="s">
        <v>228</v>
      </c>
      <c r="B23" s="69" t="s">
        <v>148</v>
      </c>
      <c r="C23" s="124" t="s">
        <v>149</v>
      </c>
      <c r="D23" s="69" t="s">
        <v>53</v>
      </c>
      <c r="E23" s="39">
        <v>63997</v>
      </c>
      <c r="F23" s="7">
        <v>61914537.619999997</v>
      </c>
      <c r="G23" s="8">
        <f t="shared" si="0"/>
        <v>1.1096187441852029E-2</v>
      </c>
      <c r="H23" s="112"/>
    </row>
    <row r="24" spans="1:8" x14ac:dyDescent="0.25">
      <c r="A24" s="25" t="s">
        <v>242</v>
      </c>
      <c r="B24" s="25" t="s">
        <v>164</v>
      </c>
      <c r="C24" s="25" t="s">
        <v>165</v>
      </c>
      <c r="D24" s="25" t="s">
        <v>344</v>
      </c>
      <c r="E24" s="39">
        <v>5501</v>
      </c>
      <c r="F24" s="7">
        <v>5778525.4500000002</v>
      </c>
      <c r="G24" s="8">
        <f t="shared" si="0"/>
        <v>1.0356146390730705E-3</v>
      </c>
      <c r="H24" s="112"/>
    </row>
    <row r="25" spans="1:8" ht="30" x14ac:dyDescent="0.25">
      <c r="A25" s="25" t="s">
        <v>237</v>
      </c>
      <c r="B25" s="25" t="s">
        <v>160</v>
      </c>
      <c r="C25" s="103" t="s">
        <v>161</v>
      </c>
      <c r="D25" s="25" t="s">
        <v>71</v>
      </c>
      <c r="E25" s="39">
        <v>79785</v>
      </c>
      <c r="F25" s="7">
        <v>82250356.5</v>
      </c>
      <c r="G25" s="8">
        <f t="shared" si="0"/>
        <v>1.4740728235501478E-2</v>
      </c>
      <c r="H25" s="112"/>
    </row>
    <row r="26" spans="1:8" x14ac:dyDescent="0.25">
      <c r="A26" s="103" t="s">
        <v>566</v>
      </c>
      <c r="B26" s="103" t="s">
        <v>110</v>
      </c>
      <c r="C26" s="9" t="s">
        <v>111</v>
      </c>
      <c r="D26" s="103" t="s">
        <v>567</v>
      </c>
      <c r="E26" s="39">
        <v>10546</v>
      </c>
      <c r="F26" s="7">
        <v>10708092.02</v>
      </c>
      <c r="G26" s="8">
        <f t="shared" si="0"/>
        <v>1.9190807323438415E-3</v>
      </c>
      <c r="H26" s="112"/>
    </row>
    <row r="27" spans="1:8" x14ac:dyDescent="0.25">
      <c r="A27" s="25" t="s">
        <v>203</v>
      </c>
      <c r="B27" s="25" t="s">
        <v>110</v>
      </c>
      <c r="C27" s="132" t="s">
        <v>111</v>
      </c>
      <c r="D27" s="25" t="s">
        <v>342</v>
      </c>
      <c r="E27" s="39">
        <v>4731</v>
      </c>
      <c r="F27" s="7">
        <v>4462941.54</v>
      </c>
      <c r="G27" s="8">
        <f t="shared" si="0"/>
        <v>7.9983858029928961E-4</v>
      </c>
      <c r="H27" s="112"/>
    </row>
    <row r="28" spans="1:8" ht="30" x14ac:dyDescent="0.25">
      <c r="A28" s="79" t="s">
        <v>211</v>
      </c>
      <c r="B28" s="79" t="s">
        <v>126</v>
      </c>
      <c r="C28" s="79" t="s">
        <v>127</v>
      </c>
      <c r="D28" s="79" t="s">
        <v>65</v>
      </c>
      <c r="E28" s="39">
        <v>17452</v>
      </c>
      <c r="F28" s="7">
        <v>16315874.800000001</v>
      </c>
      <c r="G28" s="8">
        <f t="shared" si="0"/>
        <v>2.9240952451223363E-3</v>
      </c>
      <c r="H28" s="112"/>
    </row>
    <row r="29" spans="1:8" ht="30" x14ac:dyDescent="0.25">
      <c r="A29" s="25" t="s">
        <v>238</v>
      </c>
      <c r="B29" s="25" t="s">
        <v>160</v>
      </c>
      <c r="C29" s="25" t="s">
        <v>161</v>
      </c>
      <c r="D29" s="25" t="s">
        <v>72</v>
      </c>
      <c r="E29" s="39">
        <v>8520</v>
      </c>
      <c r="F29" s="7">
        <v>8186527.2000000002</v>
      </c>
      <c r="G29" s="8">
        <f t="shared" si="0"/>
        <v>1.4671714237219245E-3</v>
      </c>
      <c r="H29" s="112"/>
    </row>
    <row r="30" spans="1:8" ht="30" x14ac:dyDescent="0.25">
      <c r="A30" s="25" t="s">
        <v>212</v>
      </c>
      <c r="B30" s="25" t="s">
        <v>126</v>
      </c>
      <c r="C30" s="69" t="s">
        <v>127</v>
      </c>
      <c r="D30" s="69" t="s">
        <v>352</v>
      </c>
      <c r="E30" s="39">
        <v>57683</v>
      </c>
      <c r="F30" s="7">
        <v>51580138.600000001</v>
      </c>
      <c r="G30" s="8">
        <f t="shared" si="0"/>
        <v>9.2440791481809524E-3</v>
      </c>
      <c r="H30" s="112"/>
    </row>
    <row r="31" spans="1:8" x14ac:dyDescent="0.25">
      <c r="A31" s="92" t="s">
        <v>381</v>
      </c>
      <c r="B31" s="92" t="s">
        <v>100</v>
      </c>
      <c r="C31" s="92" t="s">
        <v>101</v>
      </c>
      <c r="D31" s="92" t="s">
        <v>379</v>
      </c>
      <c r="E31" s="39">
        <v>5000</v>
      </c>
      <c r="F31" s="7">
        <v>4032100</v>
      </c>
      <c r="G31" s="8">
        <f t="shared" si="0"/>
        <v>7.2262410580999136E-4</v>
      </c>
      <c r="H31" s="112"/>
    </row>
    <row r="32" spans="1:8" x14ac:dyDescent="0.25">
      <c r="A32" s="89" t="s">
        <v>28</v>
      </c>
      <c r="B32" s="89" t="s">
        <v>100</v>
      </c>
      <c r="C32" s="89" t="s">
        <v>101</v>
      </c>
      <c r="D32" s="89" t="s">
        <v>76</v>
      </c>
      <c r="E32" s="39">
        <v>29000</v>
      </c>
      <c r="F32" s="7">
        <v>20720210</v>
      </c>
      <c r="G32" s="8">
        <f t="shared" si="0"/>
        <v>3.7134305258910345E-3</v>
      </c>
      <c r="H32" s="112"/>
    </row>
    <row r="33" spans="1:8" ht="30" x14ac:dyDescent="0.25">
      <c r="A33" s="25" t="s">
        <v>218</v>
      </c>
      <c r="B33" s="25" t="s">
        <v>130</v>
      </c>
      <c r="C33" s="82" t="s">
        <v>131</v>
      </c>
      <c r="D33" s="25" t="s">
        <v>51</v>
      </c>
      <c r="E33" s="39">
        <v>5000</v>
      </c>
      <c r="F33" s="7">
        <v>4752700</v>
      </c>
      <c r="G33" s="8">
        <f t="shared" si="0"/>
        <v>8.5176845506885882E-4</v>
      </c>
      <c r="H33" s="112"/>
    </row>
    <row r="34" spans="1:8" ht="30" x14ac:dyDescent="0.25">
      <c r="A34" s="25" t="s">
        <v>239</v>
      </c>
      <c r="B34" s="25" t="s">
        <v>160</v>
      </c>
      <c r="C34" s="103" t="s">
        <v>161</v>
      </c>
      <c r="D34" s="25" t="s">
        <v>73</v>
      </c>
      <c r="E34" s="39">
        <v>15000</v>
      </c>
      <c r="F34" s="7">
        <v>13228950</v>
      </c>
      <c r="G34" s="8">
        <f t="shared" si="0"/>
        <v>2.3708633626534771E-3</v>
      </c>
      <c r="H34" s="112"/>
    </row>
    <row r="35" spans="1:8" ht="30" x14ac:dyDescent="0.25">
      <c r="A35" s="25" t="s">
        <v>434</v>
      </c>
      <c r="B35" s="25" t="s">
        <v>154</v>
      </c>
      <c r="C35" s="9" t="s">
        <v>155</v>
      </c>
      <c r="D35" s="25" t="s">
        <v>339</v>
      </c>
      <c r="E35" s="39">
        <v>1943</v>
      </c>
      <c r="F35" s="7">
        <v>1845772.28</v>
      </c>
      <c r="G35" s="8">
        <f t="shared" si="0"/>
        <v>3.3079525392819346E-4</v>
      </c>
      <c r="H35" s="112"/>
    </row>
    <row r="36" spans="1:8" x14ac:dyDescent="0.25">
      <c r="A36" s="25" t="s">
        <v>244</v>
      </c>
      <c r="B36" s="25" t="s">
        <v>164</v>
      </c>
      <c r="C36" s="132" t="s">
        <v>165</v>
      </c>
      <c r="D36" s="25" t="s">
        <v>86</v>
      </c>
      <c r="E36" s="39">
        <v>52488</v>
      </c>
      <c r="F36" s="7">
        <v>53072191.439999998</v>
      </c>
      <c r="G36" s="8">
        <f t="shared" si="0"/>
        <v>9.5114815809892294E-3</v>
      </c>
      <c r="H36" s="112"/>
    </row>
    <row r="37" spans="1:8" x14ac:dyDescent="0.25">
      <c r="A37" s="132" t="s">
        <v>38</v>
      </c>
      <c r="B37" s="132" t="s">
        <v>100</v>
      </c>
      <c r="C37" s="132" t="s">
        <v>101</v>
      </c>
      <c r="D37" s="132" t="s">
        <v>60</v>
      </c>
      <c r="E37" s="39">
        <v>112363</v>
      </c>
      <c r="F37" s="7">
        <v>149801834.18000001</v>
      </c>
      <c r="G37" s="8">
        <f t="shared" ref="G37:G68" si="1">F37/$F$260</f>
        <v>2.6847155693811933E-2</v>
      </c>
      <c r="H37" s="112"/>
    </row>
    <row r="38" spans="1:8" ht="30" x14ac:dyDescent="0.25">
      <c r="A38" s="65" t="s">
        <v>213</v>
      </c>
      <c r="B38" s="65" t="s">
        <v>126</v>
      </c>
      <c r="C38" s="65" t="s">
        <v>127</v>
      </c>
      <c r="D38" s="65" t="s">
        <v>66</v>
      </c>
      <c r="E38" s="39">
        <v>60000</v>
      </c>
      <c r="F38" s="7">
        <v>59995200</v>
      </c>
      <c r="G38" s="8">
        <f t="shared" si="1"/>
        <v>1.075220796926951E-2</v>
      </c>
      <c r="H38" s="112"/>
    </row>
    <row r="39" spans="1:8" ht="30" x14ac:dyDescent="0.25">
      <c r="A39" s="66" t="s">
        <v>215</v>
      </c>
      <c r="B39" s="66" t="s">
        <v>126</v>
      </c>
      <c r="C39" s="66" t="s">
        <v>127</v>
      </c>
      <c r="D39" s="66" t="s">
        <v>67</v>
      </c>
      <c r="E39" s="39">
        <v>28470</v>
      </c>
      <c r="F39" s="7">
        <v>28683525</v>
      </c>
      <c r="G39" s="8">
        <f t="shared" si="1"/>
        <v>5.140598349396972E-3</v>
      </c>
      <c r="H39" s="112"/>
    </row>
    <row r="40" spans="1:8" x14ac:dyDescent="0.25">
      <c r="A40" s="65" t="s">
        <v>362</v>
      </c>
      <c r="B40" s="65" t="s">
        <v>185</v>
      </c>
      <c r="C40" s="9" t="s">
        <v>186</v>
      </c>
      <c r="D40" s="65" t="s">
        <v>357</v>
      </c>
      <c r="E40" s="39">
        <v>47</v>
      </c>
      <c r="F40" s="7">
        <v>44027.25</v>
      </c>
      <c r="G40" s="8">
        <f t="shared" si="1"/>
        <v>7.8904670426137598E-6</v>
      </c>
      <c r="H40" s="112"/>
    </row>
    <row r="41" spans="1:8" x14ac:dyDescent="0.25">
      <c r="A41" s="25" t="s">
        <v>29</v>
      </c>
      <c r="B41" s="25" t="s">
        <v>100</v>
      </c>
      <c r="C41" s="92" t="s">
        <v>101</v>
      </c>
      <c r="D41" s="25" t="s">
        <v>77</v>
      </c>
      <c r="E41" s="39">
        <v>110673</v>
      </c>
      <c r="F41" s="7">
        <v>103508029.98</v>
      </c>
      <c r="G41" s="8">
        <f t="shared" si="1"/>
        <v>1.8550481785781919E-2</v>
      </c>
      <c r="H41" s="112"/>
    </row>
    <row r="42" spans="1:8" ht="30" x14ac:dyDescent="0.25">
      <c r="A42" s="65" t="s">
        <v>231</v>
      </c>
      <c r="B42" s="65" t="s">
        <v>148</v>
      </c>
      <c r="C42" s="132" t="s">
        <v>149</v>
      </c>
      <c r="D42" s="65" t="s">
        <v>54</v>
      </c>
      <c r="E42" s="39">
        <v>9426</v>
      </c>
      <c r="F42" s="7">
        <v>8299404.4800000004</v>
      </c>
      <c r="G42" s="8">
        <f t="shared" si="1"/>
        <v>1.4874010419174714E-3</v>
      </c>
      <c r="H42" s="112"/>
    </row>
    <row r="43" spans="1:8" x14ac:dyDescent="0.25">
      <c r="A43" s="82" t="s">
        <v>201</v>
      </c>
      <c r="B43" s="82" t="s">
        <v>106</v>
      </c>
      <c r="C43" s="9" t="s">
        <v>107</v>
      </c>
      <c r="D43" s="82" t="s">
        <v>356</v>
      </c>
      <c r="E43" s="39">
        <v>2500</v>
      </c>
      <c r="F43" s="7">
        <v>2542525</v>
      </c>
      <c r="G43" s="8">
        <f t="shared" si="1"/>
        <v>4.5566574604413289E-4</v>
      </c>
      <c r="H43" s="112"/>
    </row>
    <row r="44" spans="1:8" x14ac:dyDescent="0.25">
      <c r="A44" s="82" t="s">
        <v>30</v>
      </c>
      <c r="B44" s="82" t="s">
        <v>100</v>
      </c>
      <c r="C44" s="82" t="s">
        <v>101</v>
      </c>
      <c r="D44" s="82" t="s">
        <v>78</v>
      </c>
      <c r="E44" s="39">
        <v>84000</v>
      </c>
      <c r="F44" s="7">
        <v>83592600</v>
      </c>
      <c r="G44" s="8">
        <f t="shared" si="1"/>
        <v>1.498128216743937E-2</v>
      </c>
      <c r="H44" s="112"/>
    </row>
    <row r="45" spans="1:8" x14ac:dyDescent="0.25">
      <c r="A45" s="25" t="s">
        <v>245</v>
      </c>
      <c r="B45" s="25" t="s">
        <v>168</v>
      </c>
      <c r="C45" s="132" t="s">
        <v>169</v>
      </c>
      <c r="D45" s="25" t="s">
        <v>348</v>
      </c>
      <c r="E45" s="39">
        <v>26640</v>
      </c>
      <c r="F45" s="7">
        <v>27739699.199999999</v>
      </c>
      <c r="G45" s="8">
        <f t="shared" si="1"/>
        <v>4.9714479625599887E-3</v>
      </c>
      <c r="H45" s="112"/>
    </row>
    <row r="46" spans="1:8" x14ac:dyDescent="0.25">
      <c r="A46" s="25" t="s">
        <v>221</v>
      </c>
      <c r="B46" s="25" t="s">
        <v>138</v>
      </c>
      <c r="C46" s="25" t="s">
        <v>139</v>
      </c>
      <c r="D46" s="25" t="s">
        <v>354</v>
      </c>
      <c r="E46" s="39">
        <v>49775</v>
      </c>
      <c r="F46" s="7">
        <v>48056767</v>
      </c>
      <c r="G46" s="8">
        <f t="shared" si="1"/>
        <v>8.6126282288371062E-3</v>
      </c>
      <c r="H46" s="112"/>
    </row>
    <row r="47" spans="1:8" x14ac:dyDescent="0.25">
      <c r="A47" s="25" t="s">
        <v>31</v>
      </c>
      <c r="B47" s="25" t="s">
        <v>100</v>
      </c>
      <c r="C47" s="103" t="s">
        <v>101</v>
      </c>
      <c r="D47" s="25" t="s">
        <v>79</v>
      </c>
      <c r="E47" s="39">
        <v>26000</v>
      </c>
      <c r="F47" s="7">
        <v>21399560</v>
      </c>
      <c r="G47" s="8">
        <f t="shared" si="1"/>
        <v>3.8351821407522774E-3</v>
      </c>
      <c r="H47" s="112"/>
    </row>
    <row r="48" spans="1:8" x14ac:dyDescent="0.25">
      <c r="A48" s="25" t="s">
        <v>246</v>
      </c>
      <c r="B48" s="25" t="s">
        <v>170</v>
      </c>
      <c r="C48" s="92" t="s">
        <v>171</v>
      </c>
      <c r="D48" s="25" t="s">
        <v>89</v>
      </c>
      <c r="E48" s="39">
        <v>80000</v>
      </c>
      <c r="F48" s="7">
        <v>81044800</v>
      </c>
      <c r="G48" s="8">
        <f t="shared" si="1"/>
        <v>1.4524671047481359E-2</v>
      </c>
      <c r="H48" s="112"/>
    </row>
    <row r="49" spans="1:8" x14ac:dyDescent="0.25">
      <c r="A49" s="25" t="s">
        <v>33</v>
      </c>
      <c r="B49" s="25" t="s">
        <v>100</v>
      </c>
      <c r="C49" s="25" t="s">
        <v>101</v>
      </c>
      <c r="D49" s="25" t="s">
        <v>81</v>
      </c>
      <c r="E49" s="39">
        <v>24000</v>
      </c>
      <c r="F49" s="7">
        <v>16783200</v>
      </c>
      <c r="G49" s="8">
        <f t="shared" si="1"/>
        <v>3.0078482410233493E-3</v>
      </c>
      <c r="H49" s="112"/>
    </row>
    <row r="50" spans="1:8" x14ac:dyDescent="0.25">
      <c r="A50" s="25" t="s">
        <v>32</v>
      </c>
      <c r="B50" s="25" t="s">
        <v>100</v>
      </c>
      <c r="C50" s="9" t="s">
        <v>101</v>
      </c>
      <c r="D50" s="25" t="s">
        <v>80</v>
      </c>
      <c r="E50" s="39">
        <v>102469</v>
      </c>
      <c r="F50" s="7">
        <v>96239909.489999995</v>
      </c>
      <c r="G50" s="8">
        <f t="shared" si="1"/>
        <v>1.7247905195418203E-2</v>
      </c>
      <c r="H50" s="112"/>
    </row>
    <row r="51" spans="1:8" ht="30" x14ac:dyDescent="0.25">
      <c r="A51" s="25" t="s">
        <v>234</v>
      </c>
      <c r="B51" s="25" t="s">
        <v>154</v>
      </c>
      <c r="C51" s="9" t="s">
        <v>155</v>
      </c>
      <c r="D51" s="25" t="s">
        <v>59</v>
      </c>
      <c r="E51" s="39">
        <v>35060</v>
      </c>
      <c r="F51" s="7">
        <v>32764972.399999999</v>
      </c>
      <c r="G51" s="8">
        <f t="shared" si="1"/>
        <v>5.8720663878472868E-3</v>
      </c>
      <c r="H51" s="112"/>
    </row>
    <row r="52" spans="1:8" ht="30" x14ac:dyDescent="0.25">
      <c r="A52" s="25" t="s">
        <v>247</v>
      </c>
      <c r="B52" s="25" t="s">
        <v>336</v>
      </c>
      <c r="C52" s="9" t="s">
        <v>180</v>
      </c>
      <c r="D52" s="25" t="s">
        <v>43</v>
      </c>
      <c r="E52" s="39">
        <v>23250</v>
      </c>
      <c r="F52" s="7">
        <v>21366982.5</v>
      </c>
      <c r="G52" s="8">
        <f t="shared" si="1"/>
        <v>3.82934367275619E-3</v>
      </c>
      <c r="H52" s="112"/>
    </row>
    <row r="53" spans="1:8" ht="30" x14ac:dyDescent="0.25">
      <c r="A53" s="25" t="s">
        <v>220</v>
      </c>
      <c r="B53" s="25" t="s">
        <v>134</v>
      </c>
      <c r="C53" s="9" t="s">
        <v>135</v>
      </c>
      <c r="D53" s="25" t="s">
        <v>346</v>
      </c>
      <c r="E53" s="39">
        <v>12197</v>
      </c>
      <c r="F53" s="7">
        <v>12066126.189999999</v>
      </c>
      <c r="G53" s="8">
        <f t="shared" si="1"/>
        <v>2.1624646334761706E-3</v>
      </c>
      <c r="H53" s="112"/>
    </row>
    <row r="54" spans="1:8" x14ac:dyDescent="0.25">
      <c r="A54" s="25" t="s">
        <v>204</v>
      </c>
      <c r="B54" s="25" t="s">
        <v>110</v>
      </c>
      <c r="C54" s="9" t="s">
        <v>111</v>
      </c>
      <c r="D54" s="25" t="s">
        <v>341</v>
      </c>
      <c r="E54" s="39">
        <v>4000</v>
      </c>
      <c r="F54" s="7">
        <v>3702604.16</v>
      </c>
      <c r="G54" s="8">
        <f t="shared" si="1"/>
        <v>6.6357258507684686E-4</v>
      </c>
      <c r="H54" s="112"/>
    </row>
    <row r="55" spans="1:8" ht="30" x14ac:dyDescent="0.25">
      <c r="A55" s="25" t="s">
        <v>225</v>
      </c>
      <c r="B55" s="25" t="s">
        <v>146</v>
      </c>
      <c r="C55" s="9" t="s">
        <v>147</v>
      </c>
      <c r="D55" s="25" t="s">
        <v>350</v>
      </c>
      <c r="E55" s="39">
        <v>341</v>
      </c>
      <c r="F55" s="7">
        <v>329334.39</v>
      </c>
      <c r="G55" s="8">
        <f t="shared" si="1"/>
        <v>5.9022586018756719E-5</v>
      </c>
      <c r="H55" s="112"/>
    </row>
    <row r="56" spans="1:8" x14ac:dyDescent="0.25">
      <c r="A56" s="25" t="s">
        <v>444</v>
      </c>
      <c r="B56" s="25" t="s">
        <v>152</v>
      </c>
      <c r="C56" s="9" t="s">
        <v>153</v>
      </c>
      <c r="D56" s="25" t="s">
        <v>447</v>
      </c>
      <c r="E56" s="50">
        <v>1424</v>
      </c>
      <c r="F56" s="7">
        <v>550290.56000000006</v>
      </c>
      <c r="G56" s="8">
        <f t="shared" si="1"/>
        <v>9.862186549333583E-5</v>
      </c>
      <c r="H56" s="112"/>
    </row>
    <row r="57" spans="1:8" x14ac:dyDescent="0.25">
      <c r="A57" s="25" t="s">
        <v>360</v>
      </c>
      <c r="B57" s="25" t="s">
        <v>162</v>
      </c>
      <c r="C57" s="9" t="s">
        <v>163</v>
      </c>
      <c r="D57" s="25" t="s">
        <v>358</v>
      </c>
      <c r="E57" s="39">
        <v>69802</v>
      </c>
      <c r="F57" s="7">
        <v>69520697.939999998</v>
      </c>
      <c r="G57" s="8">
        <f t="shared" si="1"/>
        <v>1.2459346788070485E-2</v>
      </c>
      <c r="H57" s="112"/>
    </row>
    <row r="58" spans="1:8" ht="30" x14ac:dyDescent="0.25">
      <c r="A58" s="25" t="s">
        <v>546</v>
      </c>
      <c r="B58" s="25" t="s">
        <v>547</v>
      </c>
      <c r="C58" s="9" t="s">
        <v>121</v>
      </c>
      <c r="D58" s="25" t="s">
        <v>545</v>
      </c>
      <c r="E58" s="39">
        <v>34483</v>
      </c>
      <c r="F58" s="7">
        <v>33246094.789999999</v>
      </c>
      <c r="G58" s="8">
        <f t="shared" si="1"/>
        <v>5.9582920858356593E-3</v>
      </c>
      <c r="H58" s="112"/>
    </row>
    <row r="59" spans="1:8" ht="30" x14ac:dyDescent="0.25">
      <c r="A59" s="66" t="s">
        <v>520</v>
      </c>
      <c r="B59" s="66" t="s">
        <v>160</v>
      </c>
      <c r="C59" s="132" t="s">
        <v>161</v>
      </c>
      <c r="D59" s="33" t="s">
        <v>519</v>
      </c>
      <c r="E59" s="39">
        <v>1228</v>
      </c>
      <c r="F59" s="7">
        <v>1239678.28</v>
      </c>
      <c r="G59" s="8">
        <f t="shared" si="1"/>
        <v>2.2217241848591752E-4</v>
      </c>
      <c r="H59" s="112"/>
    </row>
    <row r="60" spans="1:8" x14ac:dyDescent="0.25">
      <c r="A60" s="61" t="s">
        <v>443</v>
      </c>
      <c r="B60" s="61" t="s">
        <v>152</v>
      </c>
      <c r="C60" s="9" t="s">
        <v>153</v>
      </c>
      <c r="D60" s="61" t="s">
        <v>446</v>
      </c>
      <c r="E60" s="50">
        <v>15054</v>
      </c>
      <c r="F60" s="7">
        <v>5868801.9000000004</v>
      </c>
      <c r="G60" s="8">
        <f t="shared" si="1"/>
        <v>1.0517937861569599E-3</v>
      </c>
      <c r="H60" s="112"/>
    </row>
    <row r="61" spans="1:8" ht="30" x14ac:dyDescent="0.25">
      <c r="A61" s="25" t="s">
        <v>248</v>
      </c>
      <c r="B61" s="25" t="s">
        <v>336</v>
      </c>
      <c r="C61" s="9" t="s">
        <v>180</v>
      </c>
      <c r="D61" s="132" t="s">
        <v>355</v>
      </c>
      <c r="E61" s="39">
        <v>55000</v>
      </c>
      <c r="F61" s="7">
        <v>54321300</v>
      </c>
      <c r="G61" s="8">
        <f t="shared" si="1"/>
        <v>9.735344073543881E-3</v>
      </c>
      <c r="H61" s="112"/>
    </row>
    <row r="62" spans="1:8" x14ac:dyDescent="0.25">
      <c r="A62" s="25" t="s">
        <v>232</v>
      </c>
      <c r="B62" s="25" t="s">
        <v>150</v>
      </c>
      <c r="C62" s="9" t="s">
        <v>151</v>
      </c>
      <c r="D62" s="124" t="s">
        <v>52</v>
      </c>
      <c r="E62" s="39">
        <v>2000</v>
      </c>
      <c r="F62" s="7">
        <v>1934520</v>
      </c>
      <c r="G62" s="8">
        <f t="shared" si="1"/>
        <v>3.4670042537921788E-4</v>
      </c>
      <c r="H62" s="112"/>
    </row>
    <row r="63" spans="1:8" x14ac:dyDescent="0.25">
      <c r="A63" s="25" t="s">
        <v>297</v>
      </c>
      <c r="B63" s="25" t="s">
        <v>190</v>
      </c>
      <c r="C63" s="9" t="s">
        <v>191</v>
      </c>
      <c r="D63" s="25" t="s">
        <v>49</v>
      </c>
      <c r="E63" s="39">
        <v>13459</v>
      </c>
      <c r="F63" s="7">
        <v>11763031.41</v>
      </c>
      <c r="G63" s="8">
        <f t="shared" si="1"/>
        <v>2.1081446527283776E-3</v>
      </c>
      <c r="H63" s="112"/>
    </row>
    <row r="64" spans="1:8" x14ac:dyDescent="0.25">
      <c r="A64" s="68" t="s">
        <v>34</v>
      </c>
      <c r="B64" s="68" t="s">
        <v>100</v>
      </c>
      <c r="C64" s="9" t="s">
        <v>101</v>
      </c>
      <c r="D64" s="68" t="s">
        <v>82</v>
      </c>
      <c r="E64" s="39">
        <v>63000</v>
      </c>
      <c r="F64" s="7">
        <v>53042850</v>
      </c>
      <c r="G64" s="8">
        <f t="shared" si="1"/>
        <v>9.5062230725585922E-3</v>
      </c>
      <c r="H64" s="112"/>
    </row>
    <row r="65" spans="1:8" ht="30" x14ac:dyDescent="0.25">
      <c r="A65" s="111" t="s">
        <v>208</v>
      </c>
      <c r="B65" s="111" t="s">
        <v>122</v>
      </c>
      <c r="C65" s="9" t="s">
        <v>123</v>
      </c>
      <c r="D65" s="111" t="s">
        <v>92</v>
      </c>
      <c r="E65" s="39">
        <v>3850</v>
      </c>
      <c r="F65" s="7">
        <v>1414586.25</v>
      </c>
      <c r="G65" s="8">
        <f t="shared" si="1"/>
        <v>2.5351904069774033E-4</v>
      </c>
      <c r="H65" s="112"/>
    </row>
    <row r="66" spans="1:8" x14ac:dyDescent="0.25">
      <c r="A66" s="25" t="s">
        <v>489</v>
      </c>
      <c r="B66" s="25" t="s">
        <v>102</v>
      </c>
      <c r="C66" s="9" t="s">
        <v>103</v>
      </c>
      <c r="D66" s="103" t="s">
        <v>500</v>
      </c>
      <c r="E66" s="39">
        <v>23000</v>
      </c>
      <c r="F66" s="7">
        <v>8745980</v>
      </c>
      <c r="G66" s="8">
        <f t="shared" si="1"/>
        <v>1.5674353257439219E-3</v>
      </c>
      <c r="H66" s="112"/>
    </row>
    <row r="67" spans="1:8" x14ac:dyDescent="0.25">
      <c r="A67" s="111" t="s">
        <v>384</v>
      </c>
      <c r="B67" s="111" t="s">
        <v>100</v>
      </c>
      <c r="C67" s="9" t="s">
        <v>101</v>
      </c>
      <c r="D67" s="111" t="s">
        <v>382</v>
      </c>
      <c r="E67" s="39">
        <v>28000</v>
      </c>
      <c r="F67" s="7">
        <v>28792120</v>
      </c>
      <c r="G67" s="8">
        <f t="shared" si="1"/>
        <v>5.1600605067766096E-3</v>
      </c>
      <c r="H67" s="112"/>
    </row>
    <row r="68" spans="1:8" ht="30" x14ac:dyDescent="0.25">
      <c r="A68" s="25" t="s">
        <v>224</v>
      </c>
      <c r="B68" s="25" t="s">
        <v>144</v>
      </c>
      <c r="C68" s="9" t="s">
        <v>145</v>
      </c>
      <c r="D68" s="25" t="s">
        <v>90</v>
      </c>
      <c r="E68" s="39">
        <v>15698</v>
      </c>
      <c r="F68" s="7">
        <v>14942769.220000001</v>
      </c>
      <c r="G68" s="8">
        <f t="shared" si="1"/>
        <v>2.6780102789929717E-3</v>
      </c>
      <c r="H68" s="112"/>
    </row>
    <row r="69" spans="1:8" x14ac:dyDescent="0.25">
      <c r="A69" s="111" t="s">
        <v>35</v>
      </c>
      <c r="B69" s="111" t="s">
        <v>100</v>
      </c>
      <c r="C69" s="9" t="s">
        <v>101</v>
      </c>
      <c r="D69" s="111" t="s">
        <v>83</v>
      </c>
      <c r="E69" s="39">
        <v>15000</v>
      </c>
      <c r="F69" s="7">
        <v>9210450</v>
      </c>
      <c r="G69" s="8">
        <f t="shared" ref="G69:G100" si="2">F69/$F$260</f>
        <v>1.6506766189721572E-3</v>
      </c>
      <c r="H69" s="112"/>
    </row>
    <row r="70" spans="1:8" x14ac:dyDescent="0.25">
      <c r="A70" s="25" t="s">
        <v>243</v>
      </c>
      <c r="B70" s="25" t="s">
        <v>164</v>
      </c>
      <c r="C70" s="9" t="s">
        <v>165</v>
      </c>
      <c r="D70" s="25" t="s">
        <v>87</v>
      </c>
      <c r="E70" s="39">
        <v>1310</v>
      </c>
      <c r="F70" s="7">
        <v>1106452.2</v>
      </c>
      <c r="G70" s="8">
        <f t="shared" si="2"/>
        <v>1.9829593304890693E-4</v>
      </c>
      <c r="H70" s="112"/>
    </row>
    <row r="71" spans="1:8" ht="30" x14ac:dyDescent="0.25">
      <c r="A71" s="79" t="s">
        <v>202</v>
      </c>
      <c r="B71" s="79" t="s">
        <v>108</v>
      </c>
      <c r="C71" s="9" t="s">
        <v>109</v>
      </c>
      <c r="D71" s="79" t="s">
        <v>349</v>
      </c>
      <c r="E71" s="39">
        <v>7200</v>
      </c>
      <c r="F71" s="7">
        <v>7014744</v>
      </c>
      <c r="G71" s="8">
        <f t="shared" si="2"/>
        <v>1.2571670123474124E-3</v>
      </c>
      <c r="H71" s="112"/>
    </row>
    <row r="72" spans="1:8" ht="30" x14ac:dyDescent="0.25">
      <c r="A72" s="25" t="s">
        <v>483</v>
      </c>
      <c r="B72" s="25" t="s">
        <v>176</v>
      </c>
      <c r="C72" s="9" t="s">
        <v>177</v>
      </c>
      <c r="D72" s="25" t="s">
        <v>343</v>
      </c>
      <c r="E72" s="39">
        <v>5550</v>
      </c>
      <c r="F72" s="7">
        <v>5176155.83</v>
      </c>
      <c r="G72" s="8">
        <f t="shared" si="2"/>
        <v>9.2765927883408728E-4</v>
      </c>
      <c r="H72" s="112"/>
    </row>
    <row r="73" spans="1:8" ht="30" x14ac:dyDescent="0.25">
      <c r="A73" s="25" t="s">
        <v>216</v>
      </c>
      <c r="B73" s="25" t="s">
        <v>126</v>
      </c>
      <c r="C73" s="9" t="s">
        <v>127</v>
      </c>
      <c r="D73" s="25" t="s">
        <v>68</v>
      </c>
      <c r="E73" s="39">
        <v>35992</v>
      </c>
      <c r="F73" s="7">
        <v>31968814.239999998</v>
      </c>
      <c r="G73" s="8">
        <f t="shared" si="2"/>
        <v>5.7293806711107651E-3</v>
      </c>
      <c r="H73" s="112"/>
    </row>
    <row r="74" spans="1:8" x14ac:dyDescent="0.25">
      <c r="A74" s="25" t="s">
        <v>335</v>
      </c>
      <c r="B74" s="25" t="s">
        <v>100</v>
      </c>
      <c r="C74" s="9" t="s">
        <v>101</v>
      </c>
      <c r="D74" s="25" t="s">
        <v>334</v>
      </c>
      <c r="E74" s="39">
        <v>54134</v>
      </c>
      <c r="F74" s="7">
        <v>48699487.740000002</v>
      </c>
      <c r="G74" s="8">
        <f t="shared" si="2"/>
        <v>8.7278152281744341E-3</v>
      </c>
      <c r="H74" s="112"/>
    </row>
    <row r="75" spans="1:8" ht="30" x14ac:dyDescent="0.25">
      <c r="A75" s="25" t="s">
        <v>219</v>
      </c>
      <c r="B75" s="25" t="s">
        <v>130</v>
      </c>
      <c r="C75" s="9" t="s">
        <v>131</v>
      </c>
      <c r="D75" s="25" t="s">
        <v>50</v>
      </c>
      <c r="E75" s="39">
        <v>220</v>
      </c>
      <c r="F75" s="7">
        <v>181548.4</v>
      </c>
      <c r="G75" s="8">
        <f t="shared" si="2"/>
        <v>3.2536705491241444E-5</v>
      </c>
      <c r="H75" s="112"/>
    </row>
    <row r="76" spans="1:8" x14ac:dyDescent="0.25">
      <c r="A76" s="46" t="s">
        <v>206</v>
      </c>
      <c r="B76" s="46" t="s">
        <v>114</v>
      </c>
      <c r="C76" s="9" t="s">
        <v>115</v>
      </c>
      <c r="D76" s="46" t="s">
        <v>70</v>
      </c>
      <c r="E76" s="39">
        <v>38000</v>
      </c>
      <c r="F76" s="7">
        <v>35775860</v>
      </c>
      <c r="G76" s="8">
        <f t="shared" si="2"/>
        <v>6.411671050341866E-3</v>
      </c>
      <c r="H76" s="112"/>
    </row>
    <row r="77" spans="1:8" ht="30" x14ac:dyDescent="0.25">
      <c r="A77" s="25" t="s">
        <v>235</v>
      </c>
      <c r="B77" s="25" t="s">
        <v>158</v>
      </c>
      <c r="C77" s="9" t="s">
        <v>159</v>
      </c>
      <c r="D77" s="25" t="s">
        <v>88</v>
      </c>
      <c r="E77" s="39">
        <v>2492</v>
      </c>
      <c r="F77" s="7">
        <v>2276832.25</v>
      </c>
      <c r="G77" s="8">
        <f t="shared" si="2"/>
        <v>4.0804887496232746E-4</v>
      </c>
      <c r="H77" s="112"/>
    </row>
    <row r="78" spans="1:8" ht="30" x14ac:dyDescent="0.25">
      <c r="A78" s="25" t="s">
        <v>249</v>
      </c>
      <c r="B78" s="25" t="s">
        <v>336</v>
      </c>
      <c r="C78" s="9" t="s">
        <v>180</v>
      </c>
      <c r="D78" s="25" t="s">
        <v>44</v>
      </c>
      <c r="E78" s="39">
        <v>13949</v>
      </c>
      <c r="F78" s="7">
        <v>12817875.59</v>
      </c>
      <c r="G78" s="8">
        <f t="shared" si="2"/>
        <v>2.2971915097858347E-3</v>
      </c>
      <c r="H78" s="112"/>
    </row>
    <row r="79" spans="1:8" x14ac:dyDescent="0.25">
      <c r="A79" s="25" t="s">
        <v>205</v>
      </c>
      <c r="B79" s="25" t="s">
        <v>110</v>
      </c>
      <c r="C79" s="9" t="s">
        <v>111</v>
      </c>
      <c r="D79" s="25" t="s">
        <v>62</v>
      </c>
      <c r="E79" s="39">
        <v>26142</v>
      </c>
      <c r="F79" s="7">
        <v>25557464.879999999</v>
      </c>
      <c r="G79" s="8">
        <f t="shared" si="2"/>
        <v>4.5803527208353604E-3</v>
      </c>
      <c r="H79" s="112"/>
    </row>
    <row r="80" spans="1:8" x14ac:dyDescent="0.25">
      <c r="A80" s="25" t="s">
        <v>39</v>
      </c>
      <c r="B80" s="25" t="s">
        <v>100</v>
      </c>
      <c r="C80" s="9" t="s">
        <v>101</v>
      </c>
      <c r="D80" s="25" t="s">
        <v>61</v>
      </c>
      <c r="E80" s="39">
        <v>40301</v>
      </c>
      <c r="F80" s="7">
        <v>46433613.240000002</v>
      </c>
      <c r="G80" s="8">
        <f t="shared" si="2"/>
        <v>8.3217301770992722E-3</v>
      </c>
      <c r="H80" s="112"/>
    </row>
    <row r="81" spans="1:8" x14ac:dyDescent="0.25">
      <c r="A81" s="25" t="s">
        <v>222</v>
      </c>
      <c r="B81" s="25" t="s">
        <v>140</v>
      </c>
      <c r="C81" s="9" t="s">
        <v>141</v>
      </c>
      <c r="D81" s="25" t="s">
        <v>63</v>
      </c>
      <c r="E81" s="39">
        <v>7100</v>
      </c>
      <c r="F81" s="7">
        <v>6965952</v>
      </c>
      <c r="G81" s="8">
        <f t="shared" si="2"/>
        <v>1.2484226172751968E-3</v>
      </c>
      <c r="H81" s="112"/>
    </row>
    <row r="82" spans="1:8" x14ac:dyDescent="0.25">
      <c r="A82" s="25" t="s">
        <v>41</v>
      </c>
      <c r="B82" s="25" t="s">
        <v>104</v>
      </c>
      <c r="C82" s="9" t="s">
        <v>105</v>
      </c>
      <c r="D82" s="25" t="s">
        <v>57</v>
      </c>
      <c r="E82" s="39">
        <v>2000</v>
      </c>
      <c r="F82" s="7">
        <v>741641.55</v>
      </c>
      <c r="G82" s="8">
        <f t="shared" si="2"/>
        <v>1.3291536963376058E-4</v>
      </c>
      <c r="H82" s="112"/>
    </row>
    <row r="83" spans="1:8" x14ac:dyDescent="0.25">
      <c r="A83" s="25" t="s">
        <v>564</v>
      </c>
      <c r="B83" s="25" t="s">
        <v>100</v>
      </c>
      <c r="C83" s="132" t="s">
        <v>101</v>
      </c>
      <c r="D83" s="25" t="s">
        <v>565</v>
      </c>
      <c r="E83" s="39">
        <v>100000</v>
      </c>
      <c r="F83" s="7">
        <v>99984000</v>
      </c>
      <c r="G83" s="8">
        <f t="shared" si="2"/>
        <v>1.7918912873020554E-2</v>
      </c>
      <c r="H83" s="112"/>
    </row>
    <row r="84" spans="1:8" ht="30" x14ac:dyDescent="0.25">
      <c r="A84" s="71" t="s">
        <v>209</v>
      </c>
      <c r="B84" s="71" t="s">
        <v>124</v>
      </c>
      <c r="C84" s="9" t="s">
        <v>125</v>
      </c>
      <c r="D84" s="71" t="s">
        <v>45</v>
      </c>
      <c r="E84" s="39">
        <v>28650</v>
      </c>
      <c r="F84" s="7">
        <v>29219100.16</v>
      </c>
      <c r="G84" s="8">
        <f t="shared" si="2"/>
        <v>5.2365829532235245E-3</v>
      </c>
      <c r="H84" s="112"/>
    </row>
    <row r="85" spans="1:8" ht="30" x14ac:dyDescent="0.25">
      <c r="A85" s="25" t="s">
        <v>299</v>
      </c>
      <c r="B85" s="25" t="s">
        <v>194</v>
      </c>
      <c r="C85" s="9" t="s">
        <v>195</v>
      </c>
      <c r="D85" s="25" t="s">
        <v>91</v>
      </c>
      <c r="E85" s="39">
        <v>12000</v>
      </c>
      <c r="F85" s="7">
        <v>5677994.0999999996</v>
      </c>
      <c r="G85" s="8">
        <f t="shared" si="2"/>
        <v>1.0175976313352611E-3</v>
      </c>
      <c r="H85" s="112"/>
    </row>
    <row r="86" spans="1:8" ht="30" x14ac:dyDescent="0.25">
      <c r="A86" s="25" t="s">
        <v>363</v>
      </c>
      <c r="B86" s="25" t="s">
        <v>280</v>
      </c>
      <c r="C86" s="9" t="s">
        <v>281</v>
      </c>
      <c r="D86" s="25" t="s">
        <v>268</v>
      </c>
      <c r="E86" s="39">
        <v>2780</v>
      </c>
      <c r="F86" s="7">
        <v>1692019.2</v>
      </c>
      <c r="G86" s="8">
        <f t="shared" si="2"/>
        <v>3.0323996463712134E-4</v>
      </c>
      <c r="H86" s="112"/>
    </row>
    <row r="87" spans="1:8" x14ac:dyDescent="0.25">
      <c r="A87" s="25" t="s">
        <v>40</v>
      </c>
      <c r="B87" s="25" t="s">
        <v>102</v>
      </c>
      <c r="C87" s="9" t="s">
        <v>103</v>
      </c>
      <c r="D87" s="25" t="s">
        <v>58</v>
      </c>
      <c r="E87" s="39">
        <v>10500</v>
      </c>
      <c r="F87" s="7">
        <v>7125352.5</v>
      </c>
      <c r="G87" s="8">
        <f t="shared" si="2"/>
        <v>1.2769900247745557E-3</v>
      </c>
      <c r="H87" s="112"/>
    </row>
    <row r="88" spans="1:8" ht="30" x14ac:dyDescent="0.25">
      <c r="A88" s="25" t="s">
        <v>217</v>
      </c>
      <c r="B88" s="25" t="s">
        <v>128</v>
      </c>
      <c r="C88" s="9" t="s">
        <v>129</v>
      </c>
      <c r="D88" s="25" t="s">
        <v>46</v>
      </c>
      <c r="E88" s="39">
        <v>7959</v>
      </c>
      <c r="F88" s="7">
        <v>7215311.04</v>
      </c>
      <c r="G88" s="8">
        <f t="shared" si="2"/>
        <v>1.2931121967265093E-3</v>
      </c>
      <c r="H88" s="112"/>
    </row>
    <row r="89" spans="1:8" ht="30" x14ac:dyDescent="0.25">
      <c r="A89" s="61" t="s">
        <v>298</v>
      </c>
      <c r="B89" s="61" t="s">
        <v>192</v>
      </c>
      <c r="C89" s="9" t="s">
        <v>193</v>
      </c>
      <c r="D89" s="61" t="s">
        <v>42</v>
      </c>
      <c r="E89" s="39">
        <v>74800</v>
      </c>
      <c r="F89" s="7">
        <v>60102622.799999997</v>
      </c>
      <c r="G89" s="8">
        <f t="shared" si="2"/>
        <v>1.0771460047539792E-2</v>
      </c>
      <c r="H89" s="112"/>
    </row>
    <row r="90" spans="1:8" ht="30" x14ac:dyDescent="0.25">
      <c r="A90" s="25" t="s">
        <v>223</v>
      </c>
      <c r="B90" s="25" t="s">
        <v>142</v>
      </c>
      <c r="C90" s="9" t="s">
        <v>143</v>
      </c>
      <c r="D90" s="25" t="s">
        <v>64</v>
      </c>
      <c r="E90" s="39">
        <v>15000</v>
      </c>
      <c r="F90" s="7">
        <v>15635700</v>
      </c>
      <c r="G90" s="8">
        <f t="shared" si="2"/>
        <v>2.8021958114167011E-3</v>
      </c>
      <c r="H90" s="112"/>
    </row>
    <row r="91" spans="1:8" ht="30" x14ac:dyDescent="0.25">
      <c r="A91" s="25" t="s">
        <v>361</v>
      </c>
      <c r="B91" s="25" t="s">
        <v>126</v>
      </c>
      <c r="C91" s="9" t="s">
        <v>127</v>
      </c>
      <c r="D91" s="25" t="s">
        <v>359</v>
      </c>
      <c r="E91" s="39">
        <v>56100</v>
      </c>
      <c r="F91" s="7">
        <v>47343351</v>
      </c>
      <c r="G91" s="8">
        <f t="shared" si="2"/>
        <v>8.4847713802791488E-3</v>
      </c>
      <c r="H91" s="112"/>
    </row>
    <row r="92" spans="1:8" x14ac:dyDescent="0.25">
      <c r="A92" s="25" t="s">
        <v>442</v>
      </c>
      <c r="B92" s="25" t="s">
        <v>152</v>
      </c>
      <c r="C92" s="9" t="s">
        <v>153</v>
      </c>
      <c r="D92" s="25" t="s">
        <v>445</v>
      </c>
      <c r="E92" s="50">
        <v>1829</v>
      </c>
      <c r="F92" s="7">
        <v>1343656.56</v>
      </c>
      <c r="G92" s="8">
        <f t="shared" si="2"/>
        <v>2.4080717744741673E-4</v>
      </c>
      <c r="H92" s="112"/>
    </row>
    <row r="93" spans="1:8" x14ac:dyDescent="0.25">
      <c r="A93" s="25" t="s">
        <v>391</v>
      </c>
      <c r="B93" s="25">
        <v>1032304945947</v>
      </c>
      <c r="C93" s="9" t="s">
        <v>157</v>
      </c>
      <c r="D93" s="25" t="s">
        <v>392</v>
      </c>
      <c r="E93" s="39">
        <v>10000</v>
      </c>
      <c r="F93" s="7">
        <v>10108700</v>
      </c>
      <c r="G93" s="8">
        <f t="shared" si="2"/>
        <v>1.8116590110367945E-3</v>
      </c>
      <c r="H93" s="112"/>
    </row>
    <row r="94" spans="1:8" x14ac:dyDescent="0.25">
      <c r="A94" s="66" t="s">
        <v>393</v>
      </c>
      <c r="B94" s="66" t="s">
        <v>364</v>
      </c>
      <c r="C94" s="9" t="s">
        <v>365</v>
      </c>
      <c r="D94" s="66" t="s">
        <v>394</v>
      </c>
      <c r="E94" s="39">
        <v>10000</v>
      </c>
      <c r="F94" s="7">
        <v>10096200</v>
      </c>
      <c r="G94" s="8">
        <f t="shared" si="2"/>
        <v>1.8094187884920598E-3</v>
      </c>
      <c r="H94" s="112"/>
    </row>
    <row r="95" spans="1:8" x14ac:dyDescent="0.25">
      <c r="A95" s="25" t="s">
        <v>414</v>
      </c>
      <c r="B95" s="25" t="s">
        <v>100</v>
      </c>
      <c r="C95" s="9" t="s">
        <v>101</v>
      </c>
      <c r="D95" s="25" t="s">
        <v>416</v>
      </c>
      <c r="E95" s="39">
        <v>32509</v>
      </c>
      <c r="F95" s="7">
        <v>25547847.829999998</v>
      </c>
      <c r="G95" s="8">
        <f t="shared" si="2"/>
        <v>4.5786291742574529E-3</v>
      </c>
      <c r="H95" s="112"/>
    </row>
    <row r="96" spans="1:8" x14ac:dyDescent="0.25">
      <c r="A96" s="25" t="s">
        <v>413</v>
      </c>
      <c r="B96" s="25" t="s">
        <v>100</v>
      </c>
      <c r="C96" s="9" t="s">
        <v>101</v>
      </c>
      <c r="D96" s="25" t="s">
        <v>415</v>
      </c>
      <c r="E96" s="39">
        <v>30000</v>
      </c>
      <c r="F96" s="7">
        <v>22036200</v>
      </c>
      <c r="G96" s="8">
        <f t="shared" si="2"/>
        <v>3.9492793632226707E-3</v>
      </c>
      <c r="H96" s="112"/>
    </row>
    <row r="97" spans="1:8" x14ac:dyDescent="0.25">
      <c r="A97" s="82" t="s">
        <v>401</v>
      </c>
      <c r="B97" s="82" t="s">
        <v>400</v>
      </c>
      <c r="C97" s="9" t="s">
        <v>402</v>
      </c>
      <c r="D97" s="82" t="s">
        <v>395</v>
      </c>
      <c r="E97" s="39">
        <v>10000</v>
      </c>
      <c r="F97" s="7">
        <v>9380700</v>
      </c>
      <c r="G97" s="8">
        <f t="shared" si="2"/>
        <v>1.6811884500314441E-3</v>
      </c>
      <c r="H97" s="112"/>
    </row>
    <row r="98" spans="1:8" ht="30" x14ac:dyDescent="0.25">
      <c r="A98" s="25" t="s">
        <v>398</v>
      </c>
      <c r="B98" s="25" t="s">
        <v>397</v>
      </c>
      <c r="C98" s="9" t="s">
        <v>399</v>
      </c>
      <c r="D98" s="25" t="s">
        <v>396</v>
      </c>
      <c r="E98" s="39">
        <v>28500</v>
      </c>
      <c r="F98" s="7">
        <v>28286250</v>
      </c>
      <c r="G98" s="8">
        <f t="shared" si="2"/>
        <v>5.0693995964802129E-3</v>
      </c>
      <c r="H98" s="112"/>
    </row>
    <row r="99" spans="1:8" ht="30" x14ac:dyDescent="0.25">
      <c r="A99" s="25" t="s">
        <v>407</v>
      </c>
      <c r="B99" s="25" t="s">
        <v>116</v>
      </c>
      <c r="C99" s="9" t="s">
        <v>117</v>
      </c>
      <c r="D99" s="25" t="s">
        <v>408</v>
      </c>
      <c r="E99" s="39">
        <v>16000</v>
      </c>
      <c r="F99" s="7">
        <v>15813920</v>
      </c>
      <c r="G99" s="8">
        <f t="shared" si="2"/>
        <v>2.834136008370511E-3</v>
      </c>
      <c r="H99" s="112"/>
    </row>
    <row r="100" spans="1:8" x14ac:dyDescent="0.25">
      <c r="A100" s="25" t="s">
        <v>433</v>
      </c>
      <c r="B100" s="25" t="s">
        <v>100</v>
      </c>
      <c r="C100" s="9" t="s">
        <v>101</v>
      </c>
      <c r="D100" s="25" t="s">
        <v>432</v>
      </c>
      <c r="E100" s="39">
        <v>49444</v>
      </c>
      <c r="F100" s="7">
        <v>52197902.240000002</v>
      </c>
      <c r="G100" s="8">
        <f t="shared" si="2"/>
        <v>9.3547933908725844E-3</v>
      </c>
      <c r="H100" s="112"/>
    </row>
    <row r="101" spans="1:8" ht="30" x14ac:dyDescent="0.25">
      <c r="A101" s="68" t="s">
        <v>409</v>
      </c>
      <c r="B101" s="68" t="s">
        <v>136</v>
      </c>
      <c r="C101" s="9" t="s">
        <v>137</v>
      </c>
      <c r="D101" s="68" t="s">
        <v>410</v>
      </c>
      <c r="E101" s="39">
        <v>22000</v>
      </c>
      <c r="F101" s="7">
        <v>21434380</v>
      </c>
      <c r="G101" s="8">
        <f t="shared" ref="G101:G132" si="3">F101/$F$260</f>
        <v>3.8414225046728904E-3</v>
      </c>
      <c r="H101" s="112"/>
    </row>
    <row r="102" spans="1:8" ht="30" x14ac:dyDescent="0.25">
      <c r="A102" s="25" t="s">
        <v>419</v>
      </c>
      <c r="B102" s="25" t="s">
        <v>116</v>
      </c>
      <c r="C102" s="9" t="s">
        <v>117</v>
      </c>
      <c r="D102" s="25" t="s">
        <v>417</v>
      </c>
      <c r="E102" s="39">
        <v>2562</v>
      </c>
      <c r="F102" s="7">
        <v>2591872.92</v>
      </c>
      <c r="G102" s="8">
        <f t="shared" si="3"/>
        <v>4.6450977187771414E-4</v>
      </c>
      <c r="H102" s="112"/>
    </row>
    <row r="103" spans="1:8" x14ac:dyDescent="0.25">
      <c r="A103" s="25" t="s">
        <v>411</v>
      </c>
      <c r="B103" s="25" t="s">
        <v>364</v>
      </c>
      <c r="C103" s="9" t="s">
        <v>365</v>
      </c>
      <c r="D103" s="25" t="s">
        <v>412</v>
      </c>
      <c r="E103" s="39">
        <v>91000</v>
      </c>
      <c r="F103" s="7">
        <v>88652200</v>
      </c>
      <c r="G103" s="8">
        <f t="shared" si="3"/>
        <v>1.5888052566426555E-2</v>
      </c>
      <c r="H103" s="112"/>
    </row>
    <row r="104" spans="1:8" x14ac:dyDescent="0.25">
      <c r="A104" s="25" t="s">
        <v>479</v>
      </c>
      <c r="B104" s="25" t="s">
        <v>181</v>
      </c>
      <c r="C104" s="81" t="s">
        <v>182</v>
      </c>
      <c r="D104" s="25" t="s">
        <v>480</v>
      </c>
      <c r="E104" s="39">
        <v>70000</v>
      </c>
      <c r="F104" s="7">
        <v>70034300</v>
      </c>
      <c r="G104" s="8">
        <f t="shared" si="3"/>
        <v>1.2551393421177221E-2</v>
      </c>
      <c r="H104" s="112"/>
    </row>
    <row r="105" spans="1:8" ht="30" x14ac:dyDescent="0.25">
      <c r="A105" s="25" t="s">
        <v>463</v>
      </c>
      <c r="B105" s="25" t="s">
        <v>464</v>
      </c>
      <c r="C105" s="9" t="s">
        <v>465</v>
      </c>
      <c r="D105" s="25" t="s">
        <v>462</v>
      </c>
      <c r="E105" s="39">
        <v>52444</v>
      </c>
      <c r="F105" s="7">
        <v>52006617.039999999</v>
      </c>
      <c r="G105" s="8">
        <f t="shared" si="3"/>
        <v>9.3205116774714557E-3</v>
      </c>
      <c r="H105" s="112"/>
    </row>
    <row r="106" spans="1:8" ht="30" x14ac:dyDescent="0.25">
      <c r="A106" s="25" t="s">
        <v>233</v>
      </c>
      <c r="B106" s="25" t="s">
        <v>154</v>
      </c>
      <c r="C106" s="9" t="s">
        <v>155</v>
      </c>
      <c r="D106" s="25" t="s">
        <v>435</v>
      </c>
      <c r="E106" s="39">
        <v>45000</v>
      </c>
      <c r="F106" s="7">
        <v>44524350</v>
      </c>
      <c r="G106" s="8">
        <f t="shared" si="3"/>
        <v>7.9795562127727704E-3</v>
      </c>
      <c r="H106" s="112"/>
    </row>
    <row r="107" spans="1:8" x14ac:dyDescent="0.25">
      <c r="A107" s="126" t="s">
        <v>436</v>
      </c>
      <c r="B107" s="126" t="s">
        <v>132</v>
      </c>
      <c r="C107" s="9" t="s">
        <v>133</v>
      </c>
      <c r="D107" s="126" t="s">
        <v>437</v>
      </c>
      <c r="E107" s="39">
        <v>29840</v>
      </c>
      <c r="F107" s="7">
        <v>29208884</v>
      </c>
      <c r="G107" s="8">
        <f t="shared" si="3"/>
        <v>5.2347520354673154E-3</v>
      </c>
      <c r="H107" s="112"/>
    </row>
    <row r="108" spans="1:8" x14ac:dyDescent="0.25">
      <c r="A108" s="25" t="s">
        <v>440</v>
      </c>
      <c r="B108" s="25" t="s">
        <v>110</v>
      </c>
      <c r="C108" s="9" t="s">
        <v>111</v>
      </c>
      <c r="D108" s="25" t="s">
        <v>441</v>
      </c>
      <c r="E108" s="39">
        <v>36999</v>
      </c>
      <c r="F108" s="7">
        <v>35319615.390000001</v>
      </c>
      <c r="G108" s="8">
        <f t="shared" si="3"/>
        <v>6.3299038934430093E-3</v>
      </c>
      <c r="H108" s="112"/>
    </row>
    <row r="109" spans="1:8" x14ac:dyDescent="0.25">
      <c r="A109" s="25" t="s">
        <v>438</v>
      </c>
      <c r="B109" s="61" t="s">
        <v>164</v>
      </c>
      <c r="C109" s="9" t="s">
        <v>165</v>
      </c>
      <c r="D109" s="25" t="s">
        <v>439</v>
      </c>
      <c r="E109" s="39">
        <v>9498</v>
      </c>
      <c r="F109" s="7">
        <v>9333684.5999999996</v>
      </c>
      <c r="G109" s="8">
        <f t="shared" si="3"/>
        <v>1.6727624533090662E-3</v>
      </c>
      <c r="H109" s="112"/>
    </row>
    <row r="110" spans="1:8" ht="30" x14ac:dyDescent="0.25">
      <c r="A110" s="25" t="s">
        <v>451</v>
      </c>
      <c r="B110" s="25" t="s">
        <v>192</v>
      </c>
      <c r="C110" s="9" t="s">
        <v>193</v>
      </c>
      <c r="D110" s="25" t="s">
        <v>452</v>
      </c>
      <c r="E110" s="39">
        <v>10000</v>
      </c>
      <c r="F110" s="7">
        <v>9218500</v>
      </c>
      <c r="G110" s="8">
        <f t="shared" si="3"/>
        <v>1.6521193222909663E-3</v>
      </c>
      <c r="H110" s="112"/>
    </row>
    <row r="111" spans="1:8" x14ac:dyDescent="0.25">
      <c r="A111" s="25" t="s">
        <v>453</v>
      </c>
      <c r="B111" s="25" t="s">
        <v>400</v>
      </c>
      <c r="C111" s="9" t="s">
        <v>402</v>
      </c>
      <c r="D111" s="25" t="s">
        <v>454</v>
      </c>
      <c r="E111" s="39">
        <v>8000</v>
      </c>
      <c r="F111" s="7">
        <v>7594880</v>
      </c>
      <c r="G111" s="8">
        <f t="shared" si="3"/>
        <v>1.3611377120443906E-3</v>
      </c>
      <c r="H111" s="112"/>
    </row>
    <row r="112" spans="1:8" x14ac:dyDescent="0.25">
      <c r="A112" s="46" t="s">
        <v>455</v>
      </c>
      <c r="B112" s="46" t="s">
        <v>190</v>
      </c>
      <c r="C112" s="9" t="s">
        <v>191</v>
      </c>
      <c r="D112" s="46" t="s">
        <v>456</v>
      </c>
      <c r="E112" s="39">
        <v>67000</v>
      </c>
      <c r="F112" s="7">
        <v>62433280</v>
      </c>
      <c r="G112" s="8">
        <f t="shared" si="3"/>
        <v>1.1189155311818858E-2</v>
      </c>
      <c r="H112" s="112"/>
    </row>
    <row r="113" spans="1:8" x14ac:dyDescent="0.25">
      <c r="A113" s="25" t="s">
        <v>461</v>
      </c>
      <c r="B113" s="25" t="s">
        <v>106</v>
      </c>
      <c r="C113" s="9" t="s">
        <v>107</v>
      </c>
      <c r="D113" s="25" t="s">
        <v>460</v>
      </c>
      <c r="E113" s="39">
        <v>50000</v>
      </c>
      <c r="F113" s="7">
        <v>49490500</v>
      </c>
      <c r="G113" s="8">
        <f t="shared" si="3"/>
        <v>8.869578708015519E-3</v>
      </c>
      <c r="H113" s="112"/>
    </row>
    <row r="114" spans="1:8" ht="30" x14ac:dyDescent="0.25">
      <c r="A114" s="71" t="s">
        <v>459</v>
      </c>
      <c r="B114" s="71" t="s">
        <v>176</v>
      </c>
      <c r="C114" s="9" t="s">
        <v>177</v>
      </c>
      <c r="D114" s="71" t="s">
        <v>458</v>
      </c>
      <c r="E114" s="39">
        <v>10000</v>
      </c>
      <c r="F114" s="7">
        <v>8962500</v>
      </c>
      <c r="G114" s="8">
        <f t="shared" si="3"/>
        <v>1.606239564574799E-3</v>
      </c>
      <c r="H114" s="112"/>
    </row>
    <row r="115" spans="1:8" x14ac:dyDescent="0.25">
      <c r="A115" s="72" t="s">
        <v>469</v>
      </c>
      <c r="B115" s="72" t="s">
        <v>106</v>
      </c>
      <c r="C115" s="9" t="s">
        <v>107</v>
      </c>
      <c r="D115" s="72" t="s">
        <v>468</v>
      </c>
      <c r="E115" s="39">
        <v>10000</v>
      </c>
      <c r="F115" s="7">
        <v>9509272.5999999996</v>
      </c>
      <c r="G115" s="8">
        <f t="shared" si="3"/>
        <v>1.7042309490038568E-3</v>
      </c>
      <c r="H115" s="112"/>
    </row>
    <row r="116" spans="1:8" ht="30" x14ac:dyDescent="0.25">
      <c r="A116" s="71" t="s">
        <v>484</v>
      </c>
      <c r="B116" s="71" t="s">
        <v>176</v>
      </c>
      <c r="C116" s="9" t="s">
        <v>177</v>
      </c>
      <c r="D116" s="71" t="s">
        <v>482</v>
      </c>
      <c r="E116" s="39">
        <v>19991</v>
      </c>
      <c r="F116" s="7">
        <v>17830572.629999999</v>
      </c>
      <c r="G116" s="8">
        <f t="shared" si="3"/>
        <v>3.1955560633004773E-3</v>
      </c>
      <c r="H116" s="112"/>
    </row>
    <row r="117" spans="1:8" ht="30" x14ac:dyDescent="0.25">
      <c r="A117" s="25" t="s">
        <v>472</v>
      </c>
      <c r="B117" s="25" t="s">
        <v>146</v>
      </c>
      <c r="C117" s="9" t="s">
        <v>147</v>
      </c>
      <c r="D117" s="25" t="s">
        <v>471</v>
      </c>
      <c r="E117" s="39">
        <v>75154</v>
      </c>
      <c r="F117" s="7">
        <v>73754632.519999996</v>
      </c>
      <c r="G117" s="8">
        <f t="shared" si="3"/>
        <v>1.3218143243994321E-2</v>
      </c>
      <c r="H117" s="112"/>
    </row>
    <row r="118" spans="1:8" ht="30" x14ac:dyDescent="0.25">
      <c r="A118" s="62" t="s">
        <v>557</v>
      </c>
      <c r="B118" s="62" t="s">
        <v>130</v>
      </c>
      <c r="C118" s="9" t="s">
        <v>131</v>
      </c>
      <c r="D118" s="62" t="s">
        <v>481</v>
      </c>
      <c r="E118" s="39">
        <v>14987</v>
      </c>
      <c r="F118" s="7">
        <v>14379876.630000001</v>
      </c>
      <c r="G118" s="8">
        <f t="shared" si="3"/>
        <v>2.5771299053624023E-3</v>
      </c>
      <c r="H118" s="112"/>
    </row>
    <row r="119" spans="1:8" x14ac:dyDescent="0.25">
      <c r="A119" s="25" t="s">
        <v>486</v>
      </c>
      <c r="B119" s="25" t="s">
        <v>488</v>
      </c>
      <c r="C119" s="9" t="s">
        <v>487</v>
      </c>
      <c r="D119" s="25" t="s">
        <v>485</v>
      </c>
      <c r="E119" s="39">
        <v>36500</v>
      </c>
      <c r="F119" s="7">
        <v>36086090</v>
      </c>
      <c r="G119" s="8">
        <f t="shared" si="3"/>
        <v>6.4672697895461102E-3</v>
      </c>
      <c r="H119" s="112"/>
    </row>
    <row r="120" spans="1:8" ht="30" x14ac:dyDescent="0.25">
      <c r="A120" s="72" t="s">
        <v>490</v>
      </c>
      <c r="B120" s="72" t="s">
        <v>136</v>
      </c>
      <c r="C120" s="9" t="s">
        <v>137</v>
      </c>
      <c r="D120" s="72" t="s">
        <v>491</v>
      </c>
      <c r="E120" s="39">
        <v>30000</v>
      </c>
      <c r="F120" s="7">
        <v>29119800</v>
      </c>
      <c r="G120" s="8">
        <f t="shared" si="3"/>
        <v>5.2187865966533036E-3</v>
      </c>
      <c r="H120" s="112"/>
    </row>
    <row r="121" spans="1:8" x14ac:dyDescent="0.25">
      <c r="A121" s="25" t="s">
        <v>493</v>
      </c>
      <c r="B121" s="25" t="s">
        <v>190</v>
      </c>
      <c r="C121" s="9" t="s">
        <v>191</v>
      </c>
      <c r="D121" s="25" t="s">
        <v>492</v>
      </c>
      <c r="E121" s="39">
        <v>30000</v>
      </c>
      <c r="F121" s="7">
        <v>29845800</v>
      </c>
      <c r="G121" s="8">
        <f t="shared" si="3"/>
        <v>5.3488987220514962E-3</v>
      </c>
      <c r="H121" s="112"/>
    </row>
    <row r="122" spans="1:8" x14ac:dyDescent="0.25">
      <c r="A122" s="121" t="s">
        <v>495</v>
      </c>
      <c r="B122" s="121" t="s">
        <v>150</v>
      </c>
      <c r="C122" s="9" t="s">
        <v>151</v>
      </c>
      <c r="D122" s="121" t="s">
        <v>494</v>
      </c>
      <c r="E122" s="39">
        <v>48000</v>
      </c>
      <c r="F122" s="7">
        <v>44770560</v>
      </c>
      <c r="G122" s="8">
        <f t="shared" si="3"/>
        <v>8.0236814281919016E-3</v>
      </c>
      <c r="H122" s="112"/>
    </row>
    <row r="123" spans="1:8" ht="30" x14ac:dyDescent="0.25">
      <c r="A123" s="25" t="s">
        <v>496</v>
      </c>
      <c r="B123" s="25" t="s">
        <v>166</v>
      </c>
      <c r="C123" s="9" t="s">
        <v>167</v>
      </c>
      <c r="D123" s="69" t="s">
        <v>497</v>
      </c>
      <c r="E123" s="39">
        <v>47500</v>
      </c>
      <c r="F123" s="7">
        <v>45614250</v>
      </c>
      <c r="G123" s="8">
        <f t="shared" si="3"/>
        <v>8.1748856968932807E-3</v>
      </c>
      <c r="H123" s="112"/>
    </row>
    <row r="124" spans="1:8" ht="29.25" customHeight="1" x14ac:dyDescent="0.25">
      <c r="A124" s="25" t="s">
        <v>498</v>
      </c>
      <c r="B124" s="25" t="s">
        <v>176</v>
      </c>
      <c r="C124" s="9" t="s">
        <v>177</v>
      </c>
      <c r="D124" s="25" t="s">
        <v>499</v>
      </c>
      <c r="E124" s="39">
        <v>72500</v>
      </c>
      <c r="F124" s="7">
        <v>67339450</v>
      </c>
      <c r="G124" s="8">
        <f t="shared" si="3"/>
        <v>1.2068428323202951E-2</v>
      </c>
      <c r="H124" s="112"/>
    </row>
    <row r="125" spans="1:8" ht="36" customHeight="1" x14ac:dyDescent="0.25">
      <c r="A125" s="25" t="s">
        <v>543</v>
      </c>
      <c r="B125" s="25" t="s">
        <v>100</v>
      </c>
      <c r="C125" s="132" t="s">
        <v>101</v>
      </c>
      <c r="D125" s="25" t="s">
        <v>544</v>
      </c>
      <c r="E125" s="39">
        <v>51450</v>
      </c>
      <c r="F125" s="7">
        <v>44487271.5</v>
      </c>
      <c r="G125" s="8">
        <f t="shared" si="3"/>
        <v>7.9729110854427753E-3</v>
      </c>
      <c r="H125" s="112"/>
    </row>
    <row r="126" spans="1:8" ht="26.25" customHeight="1" x14ac:dyDescent="0.25">
      <c r="A126" s="54" t="s">
        <v>503</v>
      </c>
      <c r="B126" s="54" t="s">
        <v>106</v>
      </c>
      <c r="C126" s="9" t="s">
        <v>107</v>
      </c>
      <c r="D126" s="54" t="s">
        <v>502</v>
      </c>
      <c r="E126" s="39">
        <v>40000</v>
      </c>
      <c r="F126" s="7">
        <v>39814000</v>
      </c>
      <c r="G126" s="8">
        <f t="shared" si="3"/>
        <v>7.1353776316854731E-3</v>
      </c>
      <c r="H126" s="112"/>
    </row>
    <row r="127" spans="1:8" ht="27.75" customHeight="1" x14ac:dyDescent="0.25">
      <c r="A127" s="90" t="s">
        <v>512</v>
      </c>
      <c r="B127" s="90" t="s">
        <v>166</v>
      </c>
      <c r="C127" s="9" t="s">
        <v>167</v>
      </c>
      <c r="D127" s="90" t="s">
        <v>513</v>
      </c>
      <c r="E127" s="39">
        <v>38000</v>
      </c>
      <c r="F127" s="7">
        <v>35344560</v>
      </c>
      <c r="G127" s="8">
        <f t="shared" si="3"/>
        <v>6.3343744116583387E-3</v>
      </c>
      <c r="H127" s="112"/>
    </row>
    <row r="128" spans="1:8" ht="27.75" customHeight="1" x14ac:dyDescent="0.25">
      <c r="A128" s="25" t="s">
        <v>510</v>
      </c>
      <c r="B128" s="25" t="s">
        <v>164</v>
      </c>
      <c r="C128" s="132" t="s">
        <v>165</v>
      </c>
      <c r="D128" s="25" t="s">
        <v>511</v>
      </c>
      <c r="E128" s="39">
        <v>34000</v>
      </c>
      <c r="F128" s="7">
        <v>31487060</v>
      </c>
      <c r="G128" s="8">
        <f t="shared" si="3"/>
        <v>5.6430417343532021E-3</v>
      </c>
      <c r="H128" s="112"/>
    </row>
    <row r="129" spans="1:8" ht="31.5" customHeight="1" x14ac:dyDescent="0.25">
      <c r="A129" s="90" t="s">
        <v>514</v>
      </c>
      <c r="B129" s="90" t="s">
        <v>162</v>
      </c>
      <c r="C129" s="9" t="s">
        <v>163</v>
      </c>
      <c r="D129" s="90" t="s">
        <v>515</v>
      </c>
      <c r="E129" s="39">
        <v>37000</v>
      </c>
      <c r="F129" s="7">
        <v>34826990</v>
      </c>
      <c r="G129" s="8">
        <f t="shared" si="3"/>
        <v>6.2416166530600706E-3</v>
      </c>
      <c r="H129" s="112"/>
    </row>
    <row r="130" spans="1:8" ht="31.5" customHeight="1" x14ac:dyDescent="0.25">
      <c r="A130" s="90" t="s">
        <v>507</v>
      </c>
      <c r="B130" s="90" t="s">
        <v>508</v>
      </c>
      <c r="C130" s="9" t="s">
        <v>509</v>
      </c>
      <c r="D130" s="90" t="s">
        <v>506</v>
      </c>
      <c r="E130" s="39">
        <v>23000</v>
      </c>
      <c r="F130" s="7">
        <v>22528270</v>
      </c>
      <c r="G130" s="8">
        <f t="shared" si="3"/>
        <v>4.0374670678296797E-3</v>
      </c>
      <c r="H130" s="112"/>
    </row>
    <row r="131" spans="1:8" ht="31.5" customHeight="1" x14ac:dyDescent="0.25">
      <c r="A131" s="61" t="s">
        <v>522</v>
      </c>
      <c r="B131" s="61" t="s">
        <v>154</v>
      </c>
      <c r="C131" s="9" t="s">
        <v>155</v>
      </c>
      <c r="D131" s="61" t="s">
        <v>521</v>
      </c>
      <c r="E131" s="39">
        <v>14411</v>
      </c>
      <c r="F131" s="7">
        <v>13802567.58</v>
      </c>
      <c r="G131" s="8">
        <f t="shared" si="3"/>
        <v>2.4736658454352512E-3</v>
      </c>
      <c r="H131" s="112"/>
    </row>
    <row r="132" spans="1:8" ht="30.75" customHeight="1" x14ac:dyDescent="0.25">
      <c r="A132" s="25" t="s">
        <v>524</v>
      </c>
      <c r="B132" s="25" t="s">
        <v>488</v>
      </c>
      <c r="C132" s="9" t="s">
        <v>487</v>
      </c>
      <c r="D132" s="25" t="s">
        <v>523</v>
      </c>
      <c r="E132" s="39">
        <v>22000</v>
      </c>
      <c r="F132" s="7">
        <v>21978220</v>
      </c>
      <c r="G132" s="8">
        <f t="shared" si="3"/>
        <v>3.938888314971173E-3</v>
      </c>
      <c r="H132" s="112"/>
    </row>
    <row r="133" spans="1:8" ht="30.75" customHeight="1" x14ac:dyDescent="0.25">
      <c r="A133" s="82" t="s">
        <v>530</v>
      </c>
      <c r="B133" s="82" t="s">
        <v>146</v>
      </c>
      <c r="C133" s="9" t="s">
        <v>147</v>
      </c>
      <c r="D133" s="82" t="s">
        <v>531</v>
      </c>
      <c r="E133" s="39">
        <v>48000</v>
      </c>
      <c r="F133" s="7">
        <v>49142880</v>
      </c>
      <c r="G133" s="8">
        <f t="shared" ref="G133:G149" si="4">F133/$F$260</f>
        <v>8.8072790151354653E-3</v>
      </c>
      <c r="H133" s="112"/>
    </row>
    <row r="134" spans="1:8" ht="30.75" customHeight="1" x14ac:dyDescent="0.25">
      <c r="A134" s="80" t="s">
        <v>532</v>
      </c>
      <c r="B134" s="80" t="s">
        <v>181</v>
      </c>
      <c r="C134" s="9" t="s">
        <v>182</v>
      </c>
      <c r="D134" s="80" t="s">
        <v>533</v>
      </c>
      <c r="E134" s="39">
        <v>20000</v>
      </c>
      <c r="F134" s="7">
        <v>18922000</v>
      </c>
      <c r="G134" s="8">
        <f t="shared" si="4"/>
        <v>3.3911592793176397E-3</v>
      </c>
      <c r="H134" s="112"/>
    </row>
    <row r="135" spans="1:8" ht="30.75" customHeight="1" x14ac:dyDescent="0.25">
      <c r="A135" s="132" t="s">
        <v>560</v>
      </c>
      <c r="B135" s="132" t="s">
        <v>561</v>
      </c>
      <c r="C135" s="9" t="s">
        <v>562</v>
      </c>
      <c r="D135" s="132" t="s">
        <v>563</v>
      </c>
      <c r="E135" s="39">
        <v>29950</v>
      </c>
      <c r="F135" s="7">
        <v>28600453</v>
      </c>
      <c r="G135" s="8">
        <f t="shared" si="4"/>
        <v>5.1257103680180756E-3</v>
      </c>
      <c r="H135" s="112"/>
    </row>
    <row r="136" spans="1:8" ht="30.75" customHeight="1" x14ac:dyDescent="0.25">
      <c r="A136" s="25" t="s">
        <v>556</v>
      </c>
      <c r="B136" s="25" t="s">
        <v>166</v>
      </c>
      <c r="C136" s="9" t="s">
        <v>167</v>
      </c>
      <c r="D136" s="25" t="s">
        <v>555</v>
      </c>
      <c r="E136" s="39">
        <v>65000</v>
      </c>
      <c r="F136" s="7">
        <v>61765600</v>
      </c>
      <c r="G136" s="8">
        <f t="shared" si="4"/>
        <v>1.106949516872538E-2</v>
      </c>
      <c r="H136" s="112"/>
    </row>
    <row r="137" spans="1:8" ht="30.75" customHeight="1" x14ac:dyDescent="0.25">
      <c r="A137" s="25" t="s">
        <v>553</v>
      </c>
      <c r="B137" s="25" t="s">
        <v>552</v>
      </c>
      <c r="C137" s="9" t="s">
        <v>554</v>
      </c>
      <c r="D137" s="32" t="s">
        <v>551</v>
      </c>
      <c r="E137" s="39">
        <v>21000</v>
      </c>
      <c r="F137" s="7">
        <v>20081880</v>
      </c>
      <c r="G137" s="8">
        <f t="shared" si="4"/>
        <v>3.599030425332593E-3</v>
      </c>
      <c r="H137" s="112"/>
    </row>
    <row r="138" spans="1:8" ht="30.75" customHeight="1" x14ac:dyDescent="0.25">
      <c r="A138" s="66" t="s">
        <v>550</v>
      </c>
      <c r="B138" s="66" t="s">
        <v>488</v>
      </c>
      <c r="C138" s="9" t="s">
        <v>487</v>
      </c>
      <c r="D138" s="66" t="s">
        <v>549</v>
      </c>
      <c r="E138" s="39">
        <v>33000</v>
      </c>
      <c r="F138" s="7">
        <v>31665480</v>
      </c>
      <c r="G138" s="8">
        <f t="shared" si="4"/>
        <v>5.6750177748677274E-3</v>
      </c>
      <c r="H138" s="112"/>
    </row>
    <row r="139" spans="1:8" ht="30.75" customHeight="1" x14ac:dyDescent="0.25">
      <c r="A139" s="72" t="s">
        <v>584</v>
      </c>
      <c r="B139" s="72" t="s">
        <v>336</v>
      </c>
      <c r="C139" s="9" t="s">
        <v>180</v>
      </c>
      <c r="D139" s="72" t="s">
        <v>583</v>
      </c>
      <c r="E139" s="39">
        <v>38755</v>
      </c>
      <c r="F139" s="7">
        <v>40356744.149999999</v>
      </c>
      <c r="G139" s="8">
        <f t="shared" si="4"/>
        <v>7.2326470461537033E-3</v>
      </c>
      <c r="H139" s="112"/>
    </row>
    <row r="140" spans="1:8" ht="30.75" customHeight="1" x14ac:dyDescent="0.25">
      <c r="A140" s="66" t="s">
        <v>576</v>
      </c>
      <c r="B140" s="66" t="s">
        <v>126</v>
      </c>
      <c r="C140" s="132" t="s">
        <v>127</v>
      </c>
      <c r="D140" s="66" t="s">
        <v>575</v>
      </c>
      <c r="E140" s="39">
        <v>104950</v>
      </c>
      <c r="F140" s="7">
        <v>106302805.5</v>
      </c>
      <c r="G140" s="8">
        <f t="shared" si="4"/>
        <v>1.9051355315972057E-2</v>
      </c>
      <c r="H140" s="112"/>
    </row>
    <row r="141" spans="1:8" ht="15" customHeight="1" x14ac:dyDescent="0.25">
      <c r="A141" s="69" t="s">
        <v>578</v>
      </c>
      <c r="B141" s="69" t="s">
        <v>130</v>
      </c>
      <c r="C141" s="9" t="s">
        <v>131</v>
      </c>
      <c r="D141" s="69" t="s">
        <v>577</v>
      </c>
      <c r="E141" s="39">
        <v>87635</v>
      </c>
      <c r="F141" s="7">
        <v>90370964.700000003</v>
      </c>
      <c r="G141" s="8">
        <f t="shared" si="4"/>
        <v>1.6196085800829294E-2</v>
      </c>
      <c r="H141" s="112"/>
    </row>
    <row r="142" spans="1:8" x14ac:dyDescent="0.25">
      <c r="A142" s="79" t="s">
        <v>586</v>
      </c>
      <c r="B142" s="79" t="s">
        <v>150</v>
      </c>
      <c r="C142" s="9" t="s">
        <v>151</v>
      </c>
      <c r="D142" s="79" t="s">
        <v>585</v>
      </c>
      <c r="E142" s="39">
        <v>64000</v>
      </c>
      <c r="F142" s="7">
        <v>65554560</v>
      </c>
      <c r="G142" s="8">
        <f t="shared" si="4"/>
        <v>1.1748544257773226E-2</v>
      </c>
      <c r="H142" s="112"/>
    </row>
    <row r="143" spans="1:8" x14ac:dyDescent="0.25">
      <c r="A143" s="126" t="s">
        <v>588</v>
      </c>
      <c r="B143" s="126" t="s">
        <v>190</v>
      </c>
      <c r="C143" s="9" t="s">
        <v>191</v>
      </c>
      <c r="D143" s="126" t="s">
        <v>587</v>
      </c>
      <c r="E143" s="39">
        <v>15000</v>
      </c>
      <c r="F143" s="7">
        <v>15224850</v>
      </c>
      <c r="G143" s="8">
        <f t="shared" si="4"/>
        <v>2.7285641768163603E-3</v>
      </c>
      <c r="H143" s="112"/>
    </row>
    <row r="144" spans="1:8" ht="30" x14ac:dyDescent="0.25">
      <c r="A144" s="82" t="s">
        <v>597</v>
      </c>
      <c r="B144" s="82" t="s">
        <v>130</v>
      </c>
      <c r="C144" s="9" t="s">
        <v>131</v>
      </c>
      <c r="D144" s="82" t="s">
        <v>596</v>
      </c>
      <c r="E144" s="39">
        <v>65000</v>
      </c>
      <c r="F144" s="7">
        <v>65068250</v>
      </c>
      <c r="G144" s="8">
        <f t="shared" si="4"/>
        <v>1.1661388847714831E-2</v>
      </c>
      <c r="H144" s="112"/>
    </row>
    <row r="145" spans="1:8" ht="30" x14ac:dyDescent="0.25">
      <c r="A145" s="83" t="s">
        <v>618</v>
      </c>
      <c r="B145" s="83" t="s">
        <v>464</v>
      </c>
      <c r="C145" s="9" t="s">
        <v>465</v>
      </c>
      <c r="D145" s="83" t="s">
        <v>617</v>
      </c>
      <c r="E145" s="39">
        <v>49000</v>
      </c>
      <c r="F145" s="7">
        <v>49131320</v>
      </c>
      <c r="G145" s="8">
        <f t="shared" si="4"/>
        <v>8.8052072573260934E-3</v>
      </c>
      <c r="H145" s="112"/>
    </row>
    <row r="146" spans="1:8" ht="30" x14ac:dyDescent="0.25">
      <c r="A146" s="89" t="s">
        <v>620</v>
      </c>
      <c r="B146" s="89" t="s">
        <v>336</v>
      </c>
      <c r="C146" s="9" t="s">
        <v>180</v>
      </c>
      <c r="D146" s="89" t="s">
        <v>619</v>
      </c>
      <c r="E146" s="39">
        <v>13000</v>
      </c>
      <c r="F146" s="7">
        <v>13259220</v>
      </c>
      <c r="G146" s="8">
        <f t="shared" si="4"/>
        <v>2.3762882855678067E-3</v>
      </c>
      <c r="H146" s="112"/>
    </row>
    <row r="147" spans="1:8" ht="30" x14ac:dyDescent="0.25">
      <c r="A147" s="92" t="s">
        <v>638</v>
      </c>
      <c r="B147" s="92" t="s">
        <v>146</v>
      </c>
      <c r="C147" s="9" t="s">
        <v>147</v>
      </c>
      <c r="D147" s="92" t="s">
        <v>637</v>
      </c>
      <c r="E147" s="39">
        <v>24100</v>
      </c>
      <c r="F147" s="7">
        <v>24216162</v>
      </c>
      <c r="G147" s="8">
        <f t="shared" si="4"/>
        <v>4.3399673647478709E-3</v>
      </c>
      <c r="H147" s="112"/>
    </row>
    <row r="148" spans="1:8" ht="30" x14ac:dyDescent="0.25">
      <c r="A148" s="72" t="s">
        <v>640</v>
      </c>
      <c r="B148" s="72" t="s">
        <v>154</v>
      </c>
      <c r="C148" s="9" t="s">
        <v>155</v>
      </c>
      <c r="D148" s="72" t="s">
        <v>639</v>
      </c>
      <c r="E148" s="39">
        <v>27700</v>
      </c>
      <c r="F148" s="7">
        <v>27668699</v>
      </c>
      <c r="G148" s="8">
        <f t="shared" si="4"/>
        <v>4.9587234626623346E-3</v>
      </c>
      <c r="H148" s="112"/>
    </row>
    <row r="149" spans="1:8" x14ac:dyDescent="0.25">
      <c r="A149" s="25" t="s">
        <v>196</v>
      </c>
      <c r="B149" s="25"/>
      <c r="C149" s="69"/>
      <c r="D149" s="25"/>
      <c r="E149" s="39"/>
      <c r="F149" s="7">
        <f>SUM(F5:F148)</f>
        <v>4266967455.4700003</v>
      </c>
      <c r="G149" s="8">
        <f t="shared" si="4"/>
        <v>0.76471653531146122</v>
      </c>
      <c r="H149" s="112"/>
    </row>
    <row r="150" spans="1:8" x14ac:dyDescent="0.25">
      <c r="A150" s="13"/>
      <c r="B150" s="13"/>
      <c r="C150" s="13"/>
      <c r="D150" s="13"/>
      <c r="E150" s="14"/>
      <c r="F150" s="15"/>
      <c r="G150" s="16"/>
    </row>
    <row r="151" spans="1:8" x14ac:dyDescent="0.25">
      <c r="A151" s="17" t="s">
        <v>302</v>
      </c>
      <c r="B151" s="13"/>
      <c r="C151" s="13"/>
      <c r="D151" s="13"/>
      <c r="E151" s="14"/>
      <c r="F151" s="15"/>
      <c r="G151" s="16"/>
    </row>
    <row r="152" spans="1:8" ht="30" x14ac:dyDescent="0.25">
      <c r="A152" s="25" t="s">
        <v>0</v>
      </c>
      <c r="B152" s="25" t="s">
        <v>20</v>
      </c>
      <c r="C152" s="69" t="s">
        <v>1</v>
      </c>
      <c r="D152" s="25" t="s">
        <v>22</v>
      </c>
      <c r="E152" s="69" t="s">
        <v>10</v>
      </c>
      <c r="F152" s="69" t="s">
        <v>6</v>
      </c>
      <c r="G152" s="69" t="s">
        <v>2</v>
      </c>
    </row>
    <row r="153" spans="1:8" ht="30" x14ac:dyDescent="0.25">
      <c r="A153" s="25" t="s">
        <v>252</v>
      </c>
      <c r="B153" s="25" t="s">
        <v>154</v>
      </c>
      <c r="C153" s="25" t="s">
        <v>155</v>
      </c>
      <c r="D153" s="25" t="s">
        <v>95</v>
      </c>
      <c r="E153" s="6">
        <v>34100</v>
      </c>
      <c r="F153" s="7">
        <v>10154980</v>
      </c>
      <c r="G153" s="8">
        <f t="shared" ref="G153:G162" si="5">F153/$F$260</f>
        <v>1.8199532109864204E-3</v>
      </c>
      <c r="H153" s="112"/>
    </row>
    <row r="154" spans="1:8" ht="28.5" customHeight="1" x14ac:dyDescent="0.25">
      <c r="A154" s="25" t="s">
        <v>251</v>
      </c>
      <c r="B154" s="25" t="s">
        <v>187</v>
      </c>
      <c r="C154" s="25" t="s">
        <v>188</v>
      </c>
      <c r="D154" s="25" t="s">
        <v>94</v>
      </c>
      <c r="E154" s="6">
        <v>4261</v>
      </c>
      <c r="F154" s="7">
        <v>32170550</v>
      </c>
      <c r="G154" s="8">
        <f t="shared" si="5"/>
        <v>5.7655353109212605E-3</v>
      </c>
      <c r="H154" s="112"/>
    </row>
    <row r="155" spans="1:8" x14ac:dyDescent="0.25">
      <c r="A155" s="25" t="s">
        <v>258</v>
      </c>
      <c r="B155" s="25" t="s">
        <v>181</v>
      </c>
      <c r="C155" s="69" t="s">
        <v>182</v>
      </c>
      <c r="D155" s="25" t="s">
        <v>98</v>
      </c>
      <c r="E155" s="6">
        <v>146480</v>
      </c>
      <c r="F155" s="7">
        <v>43755040.799999997</v>
      </c>
      <c r="G155" s="8">
        <f t="shared" si="5"/>
        <v>7.8416823076758232E-3</v>
      </c>
      <c r="H155" s="112"/>
    </row>
    <row r="156" spans="1:8" ht="30" x14ac:dyDescent="0.25">
      <c r="A156" s="25" t="s">
        <v>256</v>
      </c>
      <c r="B156" s="25" t="s">
        <v>172</v>
      </c>
      <c r="C156" s="25" t="s">
        <v>173</v>
      </c>
      <c r="D156" s="25" t="s">
        <v>99</v>
      </c>
      <c r="E156" s="6">
        <v>16395</v>
      </c>
      <c r="F156" s="7">
        <v>11381409</v>
      </c>
      <c r="G156" s="8">
        <f t="shared" si="5"/>
        <v>2.0397511226117378E-3</v>
      </c>
      <c r="H156" s="112"/>
    </row>
    <row r="157" spans="1:8" ht="26.25" customHeight="1" x14ac:dyDescent="0.25">
      <c r="A157" s="25" t="s">
        <v>376</v>
      </c>
      <c r="B157" s="25" t="s">
        <v>168</v>
      </c>
      <c r="C157" s="25" t="s">
        <v>169</v>
      </c>
      <c r="D157" s="25" t="s">
        <v>373</v>
      </c>
      <c r="E157" s="6">
        <v>4175</v>
      </c>
      <c r="F157" s="7">
        <v>7832300</v>
      </c>
      <c r="G157" s="8">
        <f t="shared" si="5"/>
        <v>1.4036876029700639E-3</v>
      </c>
      <c r="H157" s="112"/>
    </row>
    <row r="158" spans="1:8" ht="30.75" customHeight="1" x14ac:dyDescent="0.25">
      <c r="A158" s="25" t="s">
        <v>611</v>
      </c>
      <c r="B158" s="25" t="s">
        <v>610</v>
      </c>
      <c r="C158" s="9" t="s">
        <v>175</v>
      </c>
      <c r="D158" s="9" t="s">
        <v>609</v>
      </c>
      <c r="E158" s="6">
        <v>12245</v>
      </c>
      <c r="F158" s="7">
        <v>20143025</v>
      </c>
      <c r="G158" s="8">
        <f t="shared" si="5"/>
        <v>3.6099886979324173E-3</v>
      </c>
      <c r="H158" s="112"/>
    </row>
    <row r="159" spans="1:8" ht="27.75" customHeight="1" x14ac:dyDescent="0.25">
      <c r="A159" s="69" t="s">
        <v>254</v>
      </c>
      <c r="B159" s="69" t="s">
        <v>517</v>
      </c>
      <c r="C159" s="126" t="s">
        <v>189</v>
      </c>
      <c r="D159" s="126" t="s">
        <v>96</v>
      </c>
      <c r="E159" s="6">
        <v>6000</v>
      </c>
      <c r="F159" s="7">
        <v>7875600</v>
      </c>
      <c r="G159" s="8">
        <f t="shared" si="5"/>
        <v>1.4114477338650251E-3</v>
      </c>
      <c r="H159" s="112"/>
    </row>
    <row r="160" spans="1:8" ht="33.75" customHeight="1" x14ac:dyDescent="0.25">
      <c r="A160" s="80" t="s">
        <v>253</v>
      </c>
      <c r="B160" s="80" t="s">
        <v>518</v>
      </c>
      <c r="C160" s="82" t="s">
        <v>161</v>
      </c>
      <c r="D160" s="82" t="s">
        <v>97</v>
      </c>
      <c r="E160" s="6">
        <v>25920</v>
      </c>
      <c r="F160" s="7">
        <v>14662944</v>
      </c>
      <c r="G160" s="8">
        <f t="shared" si="5"/>
        <v>2.6278606176786232E-3</v>
      </c>
      <c r="H160" s="112"/>
    </row>
    <row r="161" spans="1:8" ht="33.75" customHeight="1" x14ac:dyDescent="0.25">
      <c r="A161" s="124" t="s">
        <v>622</v>
      </c>
      <c r="B161" s="124" t="s">
        <v>146</v>
      </c>
      <c r="C161" s="9" t="s">
        <v>157</v>
      </c>
      <c r="D161" s="124" t="s">
        <v>621</v>
      </c>
      <c r="E161" s="6">
        <v>1671</v>
      </c>
      <c r="F161" s="7">
        <v>13185025.5</v>
      </c>
      <c r="G161" s="8">
        <f t="shared" si="5"/>
        <v>2.3629913102401808E-3</v>
      </c>
      <c r="H161" s="112"/>
    </row>
    <row r="162" spans="1:8" ht="33.75" customHeight="1" x14ac:dyDescent="0.25">
      <c r="A162" s="25" t="s">
        <v>196</v>
      </c>
      <c r="B162" s="25"/>
      <c r="C162" s="25"/>
      <c r="D162" s="69"/>
      <c r="E162" s="6"/>
      <c r="F162" s="7">
        <f>SUM(F153:F161)</f>
        <v>161160874.30000001</v>
      </c>
      <c r="G162" s="8">
        <f t="shared" si="5"/>
        <v>2.8882897914881554E-2</v>
      </c>
      <c r="H162" s="112"/>
    </row>
    <row r="163" spans="1:8" x14ac:dyDescent="0.25">
      <c r="A163" s="13"/>
      <c r="B163" s="13"/>
      <c r="C163" s="13"/>
      <c r="D163" s="13"/>
      <c r="E163" s="14"/>
      <c r="F163" s="15"/>
      <c r="G163" s="16"/>
      <c r="H163" s="112"/>
    </row>
    <row r="164" spans="1:8" x14ac:dyDescent="0.25">
      <c r="A164" s="3" t="s">
        <v>303</v>
      </c>
    </row>
    <row r="165" spans="1:8" ht="30" x14ac:dyDescent="0.25">
      <c r="A165" s="25" t="s">
        <v>3</v>
      </c>
      <c r="B165" s="25" t="s">
        <v>1</v>
      </c>
      <c r="C165" s="25" t="s">
        <v>311</v>
      </c>
      <c r="D165" s="25" t="s">
        <v>7</v>
      </c>
      <c r="E165" s="25" t="s">
        <v>5</v>
      </c>
      <c r="F165" s="25" t="s">
        <v>12</v>
      </c>
      <c r="G165" s="25" t="s">
        <v>2</v>
      </c>
    </row>
    <row r="166" spans="1:8" ht="28.5" customHeight="1" x14ac:dyDescent="0.25">
      <c r="A166" s="126" t="s">
        <v>598</v>
      </c>
      <c r="B166" s="11">
        <v>1027700342890</v>
      </c>
      <c r="C166" s="9" t="s">
        <v>623</v>
      </c>
      <c r="D166" s="128">
        <v>45643</v>
      </c>
      <c r="E166" s="6">
        <v>103000000</v>
      </c>
      <c r="F166" s="57">
        <v>102408275.2</v>
      </c>
      <c r="G166" s="58">
        <f t="shared" ref="G166:G176" si="6">F166/$F$260</f>
        <v>1.8353386149635057E-2</v>
      </c>
    </row>
    <row r="167" spans="1:8" ht="28.5" customHeight="1" x14ac:dyDescent="0.25">
      <c r="A167" s="126" t="s">
        <v>198</v>
      </c>
      <c r="B167" s="11">
        <v>1027700167110</v>
      </c>
      <c r="C167" s="9" t="s">
        <v>624</v>
      </c>
      <c r="D167" s="128">
        <v>45644</v>
      </c>
      <c r="E167" s="6">
        <v>50000000</v>
      </c>
      <c r="F167" s="7">
        <v>49784135.100000001</v>
      </c>
      <c r="G167" s="58">
        <f t="shared" si="6"/>
        <v>8.9222033456911546E-3</v>
      </c>
    </row>
    <row r="168" spans="1:8" ht="28.5" customHeight="1" x14ac:dyDescent="0.25">
      <c r="A168" s="132" t="s">
        <v>641</v>
      </c>
      <c r="B168" s="11">
        <v>1037739527077</v>
      </c>
      <c r="C168" s="55" t="s">
        <v>642</v>
      </c>
      <c r="D168" s="56">
        <v>45554</v>
      </c>
      <c r="E168" s="2">
        <v>57000000</v>
      </c>
      <c r="F168" s="57">
        <v>57010331.780000001</v>
      </c>
      <c r="G168" s="58">
        <f t="shared" si="6"/>
        <v>1.0217266442909012E-2</v>
      </c>
    </row>
    <row r="169" spans="1:8" ht="28.5" customHeight="1" x14ac:dyDescent="0.25">
      <c r="A169" s="132" t="s">
        <v>590</v>
      </c>
      <c r="B169" s="11">
        <v>1027700132195</v>
      </c>
      <c r="C169" s="55" t="s">
        <v>643</v>
      </c>
      <c r="D169" s="56">
        <v>45468</v>
      </c>
      <c r="E169" s="2">
        <v>12200000</v>
      </c>
      <c r="F169" s="57">
        <v>12216250</v>
      </c>
      <c r="G169" s="58">
        <f t="shared" si="6"/>
        <v>2.1893694929692484E-3</v>
      </c>
    </row>
    <row r="170" spans="1:8" ht="28.5" customHeight="1" x14ac:dyDescent="0.25">
      <c r="A170" s="132" t="s">
        <v>589</v>
      </c>
      <c r="B170" s="11">
        <v>1027739609391</v>
      </c>
      <c r="C170" s="55" t="s">
        <v>644</v>
      </c>
      <c r="D170" s="56">
        <v>45464</v>
      </c>
      <c r="E170" s="2">
        <v>900000</v>
      </c>
      <c r="F170" s="57">
        <v>902805.74</v>
      </c>
      <c r="G170" s="58">
        <f t="shared" si="6"/>
        <v>1.6179886178111343E-4</v>
      </c>
    </row>
    <row r="171" spans="1:8" ht="28.5" customHeight="1" x14ac:dyDescent="0.25">
      <c r="A171" s="132" t="s">
        <v>589</v>
      </c>
      <c r="B171" s="11">
        <v>1027739609391</v>
      </c>
      <c r="C171" s="55" t="s">
        <v>645</v>
      </c>
      <c r="D171" s="56">
        <v>45464</v>
      </c>
      <c r="E171" s="2">
        <v>600000</v>
      </c>
      <c r="F171" s="57">
        <v>601870.49</v>
      </c>
      <c r="G171" s="58">
        <f t="shared" si="6"/>
        <v>1.0786590725668295E-4</v>
      </c>
    </row>
    <row r="172" spans="1:8" ht="28.5" customHeight="1" x14ac:dyDescent="0.25">
      <c r="A172" s="111" t="s">
        <v>198</v>
      </c>
      <c r="B172" s="11">
        <v>1027700167110</v>
      </c>
      <c r="C172" s="55" t="s">
        <v>599</v>
      </c>
      <c r="D172" s="56">
        <v>45636</v>
      </c>
      <c r="E172" s="2">
        <v>30000000</v>
      </c>
      <c r="F172" s="57">
        <v>30554178.309999999</v>
      </c>
      <c r="G172" s="58">
        <f t="shared" si="6"/>
        <v>5.4758527268725429E-3</v>
      </c>
    </row>
    <row r="173" spans="1:8" ht="28.5" customHeight="1" x14ac:dyDescent="0.25">
      <c r="A173" s="111" t="s">
        <v>590</v>
      </c>
      <c r="B173" s="11">
        <v>1027700132195</v>
      </c>
      <c r="C173" s="55" t="s">
        <v>600</v>
      </c>
      <c r="D173" s="56">
        <v>45645</v>
      </c>
      <c r="E173" s="2">
        <v>100000000</v>
      </c>
      <c r="F173" s="57">
        <v>101822972.83</v>
      </c>
      <c r="G173" s="58">
        <f t="shared" si="6"/>
        <v>1.8248489544454204E-2</v>
      </c>
    </row>
    <row r="174" spans="1:8" ht="28.5" customHeight="1" x14ac:dyDescent="0.25">
      <c r="A174" s="124" t="s">
        <v>590</v>
      </c>
      <c r="B174" s="11">
        <v>1027700132195</v>
      </c>
      <c r="C174" s="55" t="s">
        <v>613</v>
      </c>
      <c r="D174" s="56">
        <v>45407</v>
      </c>
      <c r="E174" s="2">
        <v>9100000</v>
      </c>
      <c r="F174" s="57">
        <v>9348235.75</v>
      </c>
      <c r="G174" s="58">
        <f t="shared" si="6"/>
        <v>1.6753702784516116E-3</v>
      </c>
    </row>
    <row r="175" spans="1:8" ht="28.5" customHeight="1" x14ac:dyDescent="0.25">
      <c r="A175" s="124" t="s">
        <v>589</v>
      </c>
      <c r="B175" s="11">
        <v>1027739609391</v>
      </c>
      <c r="C175" s="55" t="s">
        <v>612</v>
      </c>
      <c r="D175" s="56">
        <v>45407</v>
      </c>
      <c r="E175" s="2">
        <v>30500000</v>
      </c>
      <c r="F175" s="57">
        <v>31380000</v>
      </c>
      <c r="G175" s="58">
        <f t="shared" si="6"/>
        <v>5.6238546763020579E-3</v>
      </c>
    </row>
    <row r="176" spans="1:8" ht="28.5" customHeight="1" x14ac:dyDescent="0.25">
      <c r="A176" s="25" t="s">
        <v>196</v>
      </c>
      <c r="B176" s="25"/>
      <c r="C176" s="25"/>
      <c r="D176" s="25"/>
      <c r="E176" s="6"/>
      <c r="F176" s="7">
        <f>SUM(F166:F175)</f>
        <v>396029055.20000005</v>
      </c>
      <c r="G176" s="8">
        <f t="shared" si="6"/>
        <v>7.0975457426322691E-2</v>
      </c>
    </row>
    <row r="177" spans="1:7" ht="16.5" customHeight="1" x14ac:dyDescent="0.25"/>
    <row r="178" spans="1:7" x14ac:dyDescent="0.25">
      <c r="A178" s="3" t="s">
        <v>304</v>
      </c>
    </row>
    <row r="179" spans="1:7" ht="45" customHeight="1" x14ac:dyDescent="0.25">
      <c r="A179" s="25" t="s">
        <v>11</v>
      </c>
      <c r="B179" s="25" t="s">
        <v>8</v>
      </c>
      <c r="C179" s="25" t="s">
        <v>9</v>
      </c>
      <c r="D179" s="25" t="s">
        <v>17</v>
      </c>
      <c r="E179" s="25" t="s">
        <v>10</v>
      </c>
      <c r="F179" s="25" t="s">
        <v>6</v>
      </c>
      <c r="G179" s="25" t="s">
        <v>2</v>
      </c>
    </row>
    <row r="180" spans="1:7" ht="111" customHeight="1" x14ac:dyDescent="0.25">
      <c r="A180" s="25" t="s">
        <v>196</v>
      </c>
      <c r="B180" s="25"/>
      <c r="C180" s="25"/>
      <c r="D180" s="25"/>
      <c r="E180" s="6"/>
      <c r="F180" s="7"/>
      <c r="G180" s="8"/>
    </row>
    <row r="182" spans="1:7" x14ac:dyDescent="0.25">
      <c r="A182" s="3" t="s">
        <v>305</v>
      </c>
    </row>
    <row r="183" spans="1:7" ht="58.5" customHeight="1" x14ac:dyDescent="0.25">
      <c r="A183" s="25" t="s">
        <v>15</v>
      </c>
      <c r="B183" s="25" t="s">
        <v>14</v>
      </c>
      <c r="C183" s="25" t="s">
        <v>16</v>
      </c>
      <c r="D183" s="140" t="s">
        <v>13</v>
      </c>
      <c r="E183" s="141"/>
      <c r="F183" s="25" t="s">
        <v>6</v>
      </c>
      <c r="G183" s="25" t="s">
        <v>2</v>
      </c>
    </row>
    <row r="184" spans="1:7" ht="17.25" customHeight="1" x14ac:dyDescent="0.25">
      <c r="A184" s="25" t="s">
        <v>196</v>
      </c>
      <c r="B184" s="25"/>
      <c r="C184" s="25"/>
      <c r="D184" s="140"/>
      <c r="E184" s="141"/>
      <c r="F184" s="7"/>
      <c r="G184" s="8"/>
    </row>
    <row r="186" spans="1:7" x14ac:dyDescent="0.25">
      <c r="A186" s="3" t="s">
        <v>306</v>
      </c>
    </row>
    <row r="187" spans="1:7" ht="42.75" customHeight="1" x14ac:dyDescent="0.25">
      <c r="A187" s="25" t="s">
        <v>3</v>
      </c>
      <c r="B187" s="21" t="s">
        <v>1</v>
      </c>
      <c r="C187" s="25" t="s">
        <v>311</v>
      </c>
      <c r="D187" s="140" t="s">
        <v>4</v>
      </c>
      <c r="E187" s="141"/>
      <c r="F187" s="22" t="s">
        <v>18</v>
      </c>
      <c r="G187" s="44" t="s">
        <v>2</v>
      </c>
    </row>
    <row r="188" spans="1:7" ht="32.25" customHeight="1" x14ac:dyDescent="0.25">
      <c r="A188" s="25" t="s">
        <v>198</v>
      </c>
      <c r="B188" s="34">
        <v>1027700167110</v>
      </c>
      <c r="C188" s="35" t="s">
        <v>314</v>
      </c>
      <c r="D188" s="149" t="s">
        <v>197</v>
      </c>
      <c r="E188" s="149"/>
      <c r="F188" s="7">
        <v>1908162.95</v>
      </c>
      <c r="G188" s="8">
        <f t="shared" ref="G188:G196" si="7">F188/$F$260</f>
        <v>3.4197677276940182E-4</v>
      </c>
    </row>
    <row r="189" spans="1:7" x14ac:dyDescent="0.25">
      <c r="A189" s="25" t="s">
        <v>198</v>
      </c>
      <c r="B189" s="34">
        <v>1027700167110</v>
      </c>
      <c r="C189" s="35" t="s">
        <v>315</v>
      </c>
      <c r="D189" s="149" t="s">
        <v>197</v>
      </c>
      <c r="E189" s="149"/>
      <c r="F189" s="7">
        <v>803961.35</v>
      </c>
      <c r="G189" s="8">
        <f t="shared" si="7"/>
        <v>1.440841873092293E-4</v>
      </c>
    </row>
    <row r="190" spans="1:7" x14ac:dyDescent="0.25">
      <c r="A190" s="25" t="s">
        <v>198</v>
      </c>
      <c r="B190" s="34">
        <v>1027700167110</v>
      </c>
      <c r="C190" s="35" t="s">
        <v>313</v>
      </c>
      <c r="D190" s="149" t="s">
        <v>197</v>
      </c>
      <c r="E190" s="149"/>
      <c r="F190" s="7">
        <v>42161992.460000001</v>
      </c>
      <c r="G190" s="8">
        <f t="shared" si="7"/>
        <v>7.5561796831862052E-3</v>
      </c>
    </row>
    <row r="191" spans="1:7" ht="28.5" customHeight="1" x14ac:dyDescent="0.25">
      <c r="A191" s="25" t="s">
        <v>198</v>
      </c>
      <c r="B191" s="34">
        <v>1027700167110</v>
      </c>
      <c r="C191" s="35" t="s">
        <v>312</v>
      </c>
      <c r="D191" s="149" t="s">
        <v>197</v>
      </c>
      <c r="E191" s="149"/>
      <c r="F191" s="7">
        <v>1286.3399999999999</v>
      </c>
      <c r="G191" s="8">
        <f t="shared" si="7"/>
        <v>2.3053502945552544E-7</v>
      </c>
    </row>
    <row r="192" spans="1:7" ht="30" x14ac:dyDescent="0.25">
      <c r="A192" s="25" t="s">
        <v>199</v>
      </c>
      <c r="B192" s="34">
        <v>1027700167110</v>
      </c>
      <c r="C192" s="19" t="s">
        <v>473</v>
      </c>
      <c r="D192" s="144" t="s">
        <v>197</v>
      </c>
      <c r="E192" s="144"/>
      <c r="F192" s="7">
        <v>4431421.83</v>
      </c>
      <c r="G192" s="8">
        <f t="shared" si="7"/>
        <v>7.9418968710364953E-4</v>
      </c>
    </row>
    <row r="193" spans="1:7" ht="30" hidden="1" x14ac:dyDescent="0.25">
      <c r="A193" s="65" t="s">
        <v>199</v>
      </c>
      <c r="B193" s="34">
        <v>1027700167111</v>
      </c>
      <c r="C193" s="19" t="s">
        <v>529</v>
      </c>
      <c r="D193" s="144" t="s">
        <v>197</v>
      </c>
      <c r="E193" s="144"/>
      <c r="F193" s="7">
        <v>0</v>
      </c>
      <c r="G193" s="8">
        <f t="shared" si="7"/>
        <v>0</v>
      </c>
    </row>
    <row r="194" spans="1:7" ht="30" customHeight="1" x14ac:dyDescent="0.25">
      <c r="A194" s="25" t="s">
        <v>198</v>
      </c>
      <c r="B194" s="34">
        <v>1027700167110</v>
      </c>
      <c r="C194" s="35" t="s">
        <v>475</v>
      </c>
      <c r="D194" s="144" t="s">
        <v>197</v>
      </c>
      <c r="E194" s="144"/>
      <c r="F194" s="7">
        <v>3084853.06</v>
      </c>
      <c r="G194" s="8">
        <f t="shared" si="7"/>
        <v>5.5286058977647274E-4</v>
      </c>
    </row>
    <row r="195" spans="1:7" x14ac:dyDescent="0.25">
      <c r="A195" s="25" t="s">
        <v>198</v>
      </c>
      <c r="B195" s="34">
        <v>1027700167110</v>
      </c>
      <c r="C195" s="35" t="s">
        <v>474</v>
      </c>
      <c r="D195" s="144" t="s">
        <v>197</v>
      </c>
      <c r="E195" s="144"/>
      <c r="F195" s="7">
        <v>31734.6</v>
      </c>
      <c r="G195" s="8">
        <f t="shared" si="7"/>
        <v>5.6874053094510921E-6</v>
      </c>
    </row>
    <row r="196" spans="1:7" ht="30" customHeight="1" x14ac:dyDescent="0.25">
      <c r="A196" s="25" t="s">
        <v>196</v>
      </c>
      <c r="B196" s="148"/>
      <c r="C196" s="148"/>
      <c r="D196" s="147"/>
      <c r="E196" s="147"/>
      <c r="F196" s="7">
        <f>SUM(F188:F195)</f>
        <v>52423412.590000004</v>
      </c>
      <c r="G196" s="8">
        <f t="shared" si="7"/>
        <v>9.3952088604838651E-3</v>
      </c>
    </row>
    <row r="197" spans="1:7" ht="30" customHeight="1" x14ac:dyDescent="0.25"/>
    <row r="198" spans="1:7" ht="15.75" x14ac:dyDescent="0.25">
      <c r="A198" s="3" t="s">
        <v>307</v>
      </c>
      <c r="B198" s="26"/>
    </row>
    <row r="199" spans="1:7" ht="30" x14ac:dyDescent="0.25">
      <c r="A199" s="25" t="s">
        <v>19</v>
      </c>
      <c r="B199" s="28" t="s">
        <v>1</v>
      </c>
      <c r="C199" s="24" t="s">
        <v>316</v>
      </c>
      <c r="D199" s="136" t="s">
        <v>318</v>
      </c>
      <c r="E199" s="137"/>
      <c r="F199" s="22" t="s">
        <v>18</v>
      </c>
      <c r="G199" s="25" t="s">
        <v>2</v>
      </c>
    </row>
    <row r="200" spans="1:7" ht="30" x14ac:dyDescent="0.25">
      <c r="A200" s="25" t="s">
        <v>198</v>
      </c>
      <c r="B200" s="36">
        <v>1027700167110</v>
      </c>
      <c r="C200" s="25" t="s">
        <v>317</v>
      </c>
      <c r="D200" s="142" t="s">
        <v>320</v>
      </c>
      <c r="E200" s="143"/>
      <c r="F200" s="40">
        <v>92107.45</v>
      </c>
      <c r="G200" s="41">
        <f t="shared" ref="G200:G206" si="8">F200/$F$260</f>
        <v>1.6507294882242129E-5</v>
      </c>
    </row>
    <row r="201" spans="1:7" ht="30" x14ac:dyDescent="0.25">
      <c r="A201" s="25" t="s">
        <v>198</v>
      </c>
      <c r="B201" s="36">
        <v>1027700167110</v>
      </c>
      <c r="C201" s="25" t="s">
        <v>317</v>
      </c>
      <c r="D201" s="142" t="s">
        <v>321</v>
      </c>
      <c r="E201" s="143"/>
      <c r="F201" s="40">
        <v>5201.03</v>
      </c>
      <c r="G201" s="41">
        <f t="shared" si="8"/>
        <v>9.3211717294733242E-7</v>
      </c>
    </row>
    <row r="202" spans="1:7" ht="30" x14ac:dyDescent="0.25">
      <c r="A202" s="25" t="s">
        <v>198</v>
      </c>
      <c r="B202" s="36">
        <v>1027700167110</v>
      </c>
      <c r="C202" s="25" t="s">
        <v>317</v>
      </c>
      <c r="D202" s="142" t="s">
        <v>322</v>
      </c>
      <c r="E202" s="143"/>
      <c r="F202" s="40">
        <v>6868.2</v>
      </c>
      <c r="G202" s="41">
        <f t="shared" si="8"/>
        <v>1.230903718539764E-6</v>
      </c>
    </row>
    <row r="203" spans="1:7" ht="30" x14ac:dyDescent="0.25">
      <c r="A203" s="25" t="s">
        <v>457</v>
      </c>
      <c r="B203" s="36">
        <v>1027700067328</v>
      </c>
      <c r="C203" s="25" t="s">
        <v>457</v>
      </c>
      <c r="D203" s="142" t="s">
        <v>319</v>
      </c>
      <c r="E203" s="143"/>
      <c r="F203" s="40">
        <v>67856.89</v>
      </c>
      <c r="G203" s="41">
        <f t="shared" si="8"/>
        <v>1.2161162783486754E-5</v>
      </c>
    </row>
    <row r="204" spans="1:7" ht="30" x14ac:dyDescent="0.25">
      <c r="A204" s="25" t="s">
        <v>595</v>
      </c>
      <c r="B204" s="36">
        <v>1047796383030</v>
      </c>
      <c r="C204" s="25" t="s">
        <v>594</v>
      </c>
      <c r="D204" s="142" t="s">
        <v>323</v>
      </c>
      <c r="E204" s="143"/>
      <c r="F204" s="40">
        <v>43067.72</v>
      </c>
      <c r="G204" s="41">
        <f t="shared" si="8"/>
        <v>7.7185021835458152E-6</v>
      </c>
    </row>
    <row r="205" spans="1:7" ht="30" x14ac:dyDescent="0.25">
      <c r="A205" s="25" t="s">
        <v>595</v>
      </c>
      <c r="B205" s="36">
        <v>1047796383030</v>
      </c>
      <c r="C205" s="114" t="s">
        <v>594</v>
      </c>
      <c r="D205" s="142" t="s">
        <v>324</v>
      </c>
      <c r="E205" s="143"/>
      <c r="F205" s="40">
        <v>10111.56</v>
      </c>
      <c r="G205" s="41">
        <f t="shared" si="8"/>
        <v>1.8121715739550297E-6</v>
      </c>
    </row>
    <row r="206" spans="1:7" ht="30.75" customHeight="1" x14ac:dyDescent="0.25">
      <c r="A206" s="25" t="s">
        <v>196</v>
      </c>
      <c r="B206" s="135"/>
      <c r="C206" s="136"/>
      <c r="D206" s="136"/>
      <c r="E206" s="137"/>
      <c r="F206" s="7">
        <f>SUM(F200:F205)</f>
        <v>225212.85</v>
      </c>
      <c r="G206" s="8">
        <f t="shared" si="8"/>
        <v>4.0362152314716826E-5</v>
      </c>
    </row>
    <row r="207" spans="1:7" ht="34.5" customHeight="1" x14ac:dyDescent="0.25"/>
    <row r="208" spans="1:7" x14ac:dyDescent="0.25">
      <c r="A208" s="3" t="s">
        <v>308</v>
      </c>
    </row>
    <row r="209" spans="1:7" ht="30" x14ac:dyDescent="0.25">
      <c r="A209" s="25" t="s">
        <v>20</v>
      </c>
      <c r="B209" s="148" t="s">
        <v>1</v>
      </c>
      <c r="C209" s="148"/>
      <c r="D209" s="148" t="s">
        <v>22</v>
      </c>
      <c r="E209" s="148"/>
      <c r="F209" s="31" t="s">
        <v>21</v>
      </c>
      <c r="G209" s="25" t="s">
        <v>2</v>
      </c>
    </row>
    <row r="210" spans="1:7" hidden="1" x14ac:dyDescent="0.25">
      <c r="A210" s="90" t="s">
        <v>568</v>
      </c>
      <c r="B210" s="138" t="s">
        <v>111</v>
      </c>
      <c r="C210" s="139"/>
      <c r="D210" s="140" t="s">
        <v>341</v>
      </c>
      <c r="E210" s="141"/>
      <c r="F210" s="37"/>
      <c r="G210" s="41">
        <f t="shared" ref="G210:G225" si="9">F210/$F$260</f>
        <v>0</v>
      </c>
    </row>
    <row r="211" spans="1:7" x14ac:dyDescent="0.25">
      <c r="A211" s="126" t="s">
        <v>625</v>
      </c>
      <c r="B211" s="138" t="s">
        <v>191</v>
      </c>
      <c r="C211" s="139"/>
      <c r="D211" s="140" t="s">
        <v>371</v>
      </c>
      <c r="E211" s="141"/>
      <c r="F211" s="37">
        <v>12075.52</v>
      </c>
      <c r="G211" s="41">
        <f t="shared" si="9"/>
        <v>2.1641481714716069E-6</v>
      </c>
    </row>
    <row r="212" spans="1:7" hidden="1" x14ac:dyDescent="0.25">
      <c r="A212" s="89" t="s">
        <v>579</v>
      </c>
      <c r="B212" s="138" t="s">
        <v>180</v>
      </c>
      <c r="C212" s="139"/>
      <c r="D212" s="140" t="s">
        <v>355</v>
      </c>
      <c r="E212" s="141"/>
      <c r="F212" s="37"/>
      <c r="G212" s="41">
        <f t="shared" si="9"/>
        <v>0</v>
      </c>
    </row>
    <row r="213" spans="1:7" hidden="1" x14ac:dyDescent="0.25">
      <c r="A213" s="83" t="s">
        <v>534</v>
      </c>
      <c r="B213" s="138" t="s">
        <v>153</v>
      </c>
      <c r="C213" s="139"/>
      <c r="D213" s="140" t="s">
        <v>353</v>
      </c>
      <c r="E213" s="141"/>
      <c r="F213" s="37"/>
      <c r="G213" s="41">
        <f t="shared" si="9"/>
        <v>0</v>
      </c>
    </row>
    <row r="214" spans="1:7" ht="15" hidden="1" customHeight="1" x14ac:dyDescent="0.25">
      <c r="A214" s="83" t="s">
        <v>100</v>
      </c>
      <c r="B214" s="138" t="s">
        <v>153</v>
      </c>
      <c r="C214" s="139"/>
      <c r="D214" s="140" t="s">
        <v>83</v>
      </c>
      <c r="E214" s="141"/>
      <c r="F214" s="37"/>
      <c r="G214" s="41">
        <f t="shared" si="9"/>
        <v>0</v>
      </c>
    </row>
    <row r="215" spans="1:7" ht="15" hidden="1" customHeight="1" x14ac:dyDescent="0.25">
      <c r="A215" s="124" t="s">
        <v>100</v>
      </c>
      <c r="B215" s="138" t="s">
        <v>153</v>
      </c>
      <c r="C215" s="139"/>
      <c r="D215" s="140" t="s">
        <v>415</v>
      </c>
      <c r="E215" s="141"/>
      <c r="F215" s="37"/>
      <c r="G215" s="41">
        <f t="shared" si="9"/>
        <v>0</v>
      </c>
    </row>
    <row r="216" spans="1:7" ht="15" hidden="1" customHeight="1" x14ac:dyDescent="0.25">
      <c r="A216" s="124" t="s">
        <v>100</v>
      </c>
      <c r="B216" s="138" t="s">
        <v>153</v>
      </c>
      <c r="C216" s="139"/>
      <c r="D216" s="140" t="s">
        <v>84</v>
      </c>
      <c r="E216" s="141"/>
      <c r="F216" s="37"/>
      <c r="G216" s="41">
        <f t="shared" si="9"/>
        <v>0</v>
      </c>
    </row>
    <row r="217" spans="1:7" ht="15" hidden="1" customHeight="1" x14ac:dyDescent="0.25">
      <c r="A217" s="124" t="s">
        <v>614</v>
      </c>
      <c r="B217" s="122"/>
      <c r="C217" s="123"/>
      <c r="D217" s="140" t="s">
        <v>513</v>
      </c>
      <c r="E217" s="141"/>
      <c r="F217" s="37"/>
      <c r="G217" s="41">
        <f t="shared" si="9"/>
        <v>0</v>
      </c>
    </row>
    <row r="218" spans="1:7" ht="15" hidden="1" customHeight="1" x14ac:dyDescent="0.25">
      <c r="A218" s="83" t="s">
        <v>535</v>
      </c>
      <c r="B218" s="138"/>
      <c r="C218" s="139"/>
      <c r="D218" s="140" t="s">
        <v>392</v>
      </c>
      <c r="E218" s="141"/>
      <c r="F218" s="37"/>
      <c r="G218" s="41">
        <f t="shared" si="9"/>
        <v>0</v>
      </c>
    </row>
    <row r="219" spans="1:7" ht="15" hidden="1" customHeight="1" x14ac:dyDescent="0.25">
      <c r="A219" s="83" t="s">
        <v>534</v>
      </c>
      <c r="B219" s="138"/>
      <c r="C219" s="139"/>
      <c r="D219" s="140" t="s">
        <v>458</v>
      </c>
      <c r="E219" s="141"/>
      <c r="F219" s="37"/>
      <c r="G219" s="41">
        <f t="shared" si="9"/>
        <v>0</v>
      </c>
    </row>
    <row r="220" spans="1:7" ht="15" hidden="1" customHeight="1" x14ac:dyDescent="0.25">
      <c r="A220" s="83" t="s">
        <v>536</v>
      </c>
      <c r="B220" s="138"/>
      <c r="C220" s="139"/>
      <c r="D220" s="140" t="s">
        <v>70</v>
      </c>
      <c r="E220" s="141"/>
      <c r="F220" s="37"/>
      <c r="G220" s="41">
        <f t="shared" si="9"/>
        <v>0</v>
      </c>
    </row>
    <row r="221" spans="1:7" ht="15" customHeight="1" x14ac:dyDescent="0.25">
      <c r="A221" s="111" t="s">
        <v>548</v>
      </c>
      <c r="B221" s="138" t="s">
        <v>153</v>
      </c>
      <c r="C221" s="139"/>
      <c r="D221" s="140" t="s">
        <v>447</v>
      </c>
      <c r="E221" s="141"/>
      <c r="F221" s="37">
        <v>37704.639999999999</v>
      </c>
      <c r="G221" s="41">
        <f t="shared" si="9"/>
        <v>6.7573427655285415E-6</v>
      </c>
    </row>
    <row r="222" spans="1:7" ht="15" hidden="1" customHeight="1" x14ac:dyDescent="0.25">
      <c r="A222" s="111" t="s">
        <v>534</v>
      </c>
      <c r="B222" s="138" t="s">
        <v>177</v>
      </c>
      <c r="C222" s="139"/>
      <c r="D222" s="140" t="s">
        <v>499</v>
      </c>
      <c r="E222" s="141"/>
      <c r="F222" s="37"/>
      <c r="G222" s="41">
        <f t="shared" si="9"/>
        <v>0</v>
      </c>
    </row>
    <row r="223" spans="1:7" ht="15" hidden="1" customHeight="1" x14ac:dyDescent="0.25">
      <c r="A223" s="111" t="s">
        <v>601</v>
      </c>
      <c r="B223" s="138" t="s">
        <v>155</v>
      </c>
      <c r="C223" s="139"/>
      <c r="D223" s="140" t="s">
        <v>59</v>
      </c>
      <c r="E223" s="141"/>
      <c r="F223" s="37"/>
      <c r="G223" s="41">
        <f t="shared" si="9"/>
        <v>0</v>
      </c>
    </row>
    <row r="224" spans="1:7" ht="15" hidden="1" customHeight="1" x14ac:dyDescent="0.25">
      <c r="A224" s="65" t="s">
        <v>602</v>
      </c>
      <c r="B224" s="138" t="s">
        <v>562</v>
      </c>
      <c r="C224" s="139"/>
      <c r="D224" s="140" t="s">
        <v>563</v>
      </c>
      <c r="E224" s="141"/>
      <c r="F224" s="37"/>
      <c r="G224" s="41">
        <f t="shared" si="9"/>
        <v>0</v>
      </c>
    </row>
    <row r="225" spans="1:7" ht="15" customHeight="1" x14ac:dyDescent="0.25">
      <c r="A225" s="25" t="s">
        <v>196</v>
      </c>
      <c r="B225" s="158"/>
      <c r="C225" s="159"/>
      <c r="D225" s="140"/>
      <c r="E225" s="141"/>
      <c r="F225" s="7">
        <f>SUM(F210:F224)</f>
        <v>49780.160000000003</v>
      </c>
      <c r="G225" s="41">
        <f t="shared" si="9"/>
        <v>8.9214909370001488E-6</v>
      </c>
    </row>
    <row r="227" spans="1:7" x14ac:dyDescent="0.25">
      <c r="A227" s="3" t="s">
        <v>309</v>
      </c>
    </row>
    <row r="228" spans="1:7" ht="30" x14ac:dyDescent="0.25">
      <c r="A228" s="25" t="s">
        <v>23</v>
      </c>
      <c r="B228" s="140" t="s">
        <v>20</v>
      </c>
      <c r="C228" s="141"/>
      <c r="D228" s="25" t="s">
        <v>22</v>
      </c>
      <c r="E228" s="25" t="s">
        <v>24</v>
      </c>
      <c r="F228" s="25" t="s">
        <v>21</v>
      </c>
      <c r="G228" s="25" t="s">
        <v>2</v>
      </c>
    </row>
    <row r="229" spans="1:7" ht="34.5" customHeight="1" x14ac:dyDescent="0.25">
      <c r="A229" s="25" t="s">
        <v>200</v>
      </c>
      <c r="B229" s="158" t="s">
        <v>100</v>
      </c>
      <c r="C229" s="159"/>
      <c r="D229" s="132" t="s">
        <v>626</v>
      </c>
      <c r="E229" s="2">
        <v>157834</v>
      </c>
      <c r="F229" s="7">
        <v>100126642.19</v>
      </c>
      <c r="G229" s="8">
        <f t="shared" ref="G229:G240" si="10">F229/$F$260</f>
        <v>1.7944476893010021E-2</v>
      </c>
    </row>
    <row r="230" spans="1:7" ht="45" x14ac:dyDescent="0.25">
      <c r="A230" s="83" t="s">
        <v>200</v>
      </c>
      <c r="B230" s="158" t="s">
        <v>100</v>
      </c>
      <c r="C230" s="159"/>
      <c r="D230" s="132" t="s">
        <v>84</v>
      </c>
      <c r="E230" s="2">
        <v>52013</v>
      </c>
      <c r="F230" s="7">
        <v>50021468.740000002</v>
      </c>
      <c r="G230" s="8">
        <f t="shared" si="10"/>
        <v>8.9647377593673108E-3</v>
      </c>
    </row>
    <row r="231" spans="1:7" ht="45" x14ac:dyDescent="0.25">
      <c r="A231" s="126" t="s">
        <v>200</v>
      </c>
      <c r="B231" s="158" t="s">
        <v>100</v>
      </c>
      <c r="C231" s="159"/>
      <c r="D231" s="132" t="s">
        <v>646</v>
      </c>
      <c r="E231" s="2">
        <v>194796</v>
      </c>
      <c r="F231" s="7">
        <v>185651848.66</v>
      </c>
      <c r="G231" s="8">
        <f t="shared" si="10"/>
        <v>3.3272116547184927E-2</v>
      </c>
    </row>
    <row r="232" spans="1:7" ht="45" x14ac:dyDescent="0.25">
      <c r="A232" s="126" t="s">
        <v>200</v>
      </c>
      <c r="B232" s="158" t="s">
        <v>100</v>
      </c>
      <c r="C232" s="159"/>
      <c r="D232" s="132" t="s">
        <v>75</v>
      </c>
      <c r="E232" s="2">
        <v>127239</v>
      </c>
      <c r="F232" s="7">
        <v>90200500.290000007</v>
      </c>
      <c r="G232" s="8">
        <f t="shared" si="10"/>
        <v>1.6165535543680741E-2</v>
      </c>
    </row>
    <row r="233" spans="1:7" ht="45" x14ac:dyDescent="0.25">
      <c r="A233" s="126" t="s">
        <v>200</v>
      </c>
      <c r="B233" s="158" t="s">
        <v>100</v>
      </c>
      <c r="C233" s="159"/>
      <c r="D233" s="132" t="s">
        <v>75</v>
      </c>
      <c r="E233" s="2">
        <v>22140</v>
      </c>
      <c r="F233" s="7">
        <v>15695180.539999999</v>
      </c>
      <c r="G233" s="8">
        <f t="shared" si="10"/>
        <v>2.8128557831511806E-3</v>
      </c>
    </row>
    <row r="234" spans="1:7" ht="45" x14ac:dyDescent="0.25">
      <c r="A234" s="25" t="s">
        <v>200</v>
      </c>
      <c r="B234" s="158" t="s">
        <v>100</v>
      </c>
      <c r="C234" s="159"/>
      <c r="D234" s="132" t="s">
        <v>75</v>
      </c>
      <c r="E234" s="2">
        <v>10523</v>
      </c>
      <c r="F234" s="7">
        <v>7459818.6500000004</v>
      </c>
      <c r="G234" s="8">
        <f t="shared" si="10"/>
        <v>1.3369323135490059E-3</v>
      </c>
    </row>
    <row r="235" spans="1:7" ht="52.5" customHeight="1" x14ac:dyDescent="0.25">
      <c r="A235" s="54" t="s">
        <v>200</v>
      </c>
      <c r="B235" s="158" t="s">
        <v>100</v>
      </c>
      <c r="C235" s="159"/>
      <c r="D235" s="132" t="s">
        <v>378</v>
      </c>
      <c r="E235" s="2">
        <v>125</v>
      </c>
      <c r="F235" s="7">
        <v>106701.49</v>
      </c>
      <c r="G235" s="8">
        <f t="shared" si="10"/>
        <v>1.912280667638296E-5</v>
      </c>
    </row>
    <row r="236" spans="1:7" ht="45" customHeight="1" x14ac:dyDescent="0.25">
      <c r="A236" s="66" t="s">
        <v>200</v>
      </c>
      <c r="B236" s="158" t="s">
        <v>100</v>
      </c>
      <c r="C236" s="159"/>
      <c r="D236" s="132" t="s">
        <v>647</v>
      </c>
      <c r="E236" s="2">
        <v>2221</v>
      </c>
      <c r="F236" s="7">
        <v>2213802.02</v>
      </c>
      <c r="G236" s="8">
        <f t="shared" si="10"/>
        <v>3.9675273558266227E-4</v>
      </c>
    </row>
    <row r="237" spans="1:7" ht="45" customHeight="1" x14ac:dyDescent="0.25">
      <c r="A237" s="93" t="s">
        <v>200</v>
      </c>
      <c r="B237" s="158" t="s">
        <v>100</v>
      </c>
      <c r="C237" s="159"/>
      <c r="D237" s="132" t="s">
        <v>574</v>
      </c>
      <c r="E237" s="2">
        <v>16959</v>
      </c>
      <c r="F237" s="7">
        <v>13415104.119999999</v>
      </c>
      <c r="G237" s="8">
        <f t="shared" si="10"/>
        <v>2.4042254951670171E-3</v>
      </c>
    </row>
    <row r="238" spans="1:7" ht="45" customHeight="1" x14ac:dyDescent="0.25">
      <c r="A238" s="121" t="s">
        <v>200</v>
      </c>
      <c r="B238" s="158" t="s">
        <v>100</v>
      </c>
      <c r="C238" s="159"/>
      <c r="D238" s="132" t="s">
        <v>648</v>
      </c>
      <c r="E238" s="2">
        <v>1990</v>
      </c>
      <c r="F238" s="7">
        <v>1608655.66</v>
      </c>
      <c r="G238" s="8">
        <f t="shared" si="10"/>
        <v>2.8829973409976969E-4</v>
      </c>
    </row>
    <row r="239" spans="1:7" ht="45" customHeight="1" x14ac:dyDescent="0.25">
      <c r="A239" s="93" t="s">
        <v>200</v>
      </c>
      <c r="B239" s="158" t="s">
        <v>100</v>
      </c>
      <c r="C239" s="159"/>
      <c r="D239" s="132" t="s">
        <v>649</v>
      </c>
      <c r="E239" s="2">
        <v>411937</v>
      </c>
      <c r="F239" s="7">
        <v>236122144.53</v>
      </c>
      <c r="G239" s="8">
        <f t="shared" si="10"/>
        <v>4.2317292118977404E-2</v>
      </c>
    </row>
    <row r="240" spans="1:7" ht="45" customHeight="1" x14ac:dyDescent="0.25">
      <c r="A240" s="25" t="s">
        <v>196</v>
      </c>
      <c r="B240" s="151"/>
      <c r="C240" s="151"/>
      <c r="D240" s="30"/>
      <c r="E240" s="1"/>
      <c r="F240" s="7">
        <f>SUM(F229:F239)</f>
        <v>702621866.8900001</v>
      </c>
      <c r="G240" s="8">
        <f t="shared" si="10"/>
        <v>0.12592234773044644</v>
      </c>
    </row>
    <row r="241" spans="1:7" ht="45" customHeight="1" x14ac:dyDescent="0.25"/>
    <row r="242" spans="1:7" ht="12.75" customHeight="1" x14ac:dyDescent="0.25">
      <c r="A242" s="3" t="s">
        <v>310</v>
      </c>
    </row>
    <row r="243" spans="1:7" ht="14.25" customHeight="1" x14ac:dyDescent="0.25">
      <c r="A243" s="152" t="s">
        <v>25</v>
      </c>
      <c r="B243" s="153"/>
      <c r="C243" s="153"/>
      <c r="D243" s="153"/>
      <c r="E243" s="154"/>
      <c r="F243" s="25" t="s">
        <v>21</v>
      </c>
      <c r="G243" s="25" t="s">
        <v>2</v>
      </c>
    </row>
    <row r="244" spans="1:7" hidden="1" x14ac:dyDescent="0.25">
      <c r="A244" s="102" t="s">
        <v>581</v>
      </c>
      <c r="B244" s="104"/>
      <c r="C244" s="104"/>
      <c r="D244" s="104"/>
      <c r="E244" s="105"/>
      <c r="F244" s="7"/>
      <c r="G244" s="8">
        <f t="shared" ref="G244:G255" si="11">F244/$F$260</f>
        <v>0</v>
      </c>
    </row>
    <row r="245" spans="1:7" hidden="1" x14ac:dyDescent="0.25">
      <c r="A245" s="47" t="s">
        <v>537</v>
      </c>
      <c r="B245" s="48"/>
      <c r="C245" s="48"/>
      <c r="D245" s="48"/>
      <c r="E245" s="49"/>
      <c r="F245" s="7"/>
      <c r="G245" s="8">
        <f t="shared" si="11"/>
        <v>0</v>
      </c>
    </row>
    <row r="246" spans="1:7" hidden="1" x14ac:dyDescent="0.25">
      <c r="A246" s="95" t="s">
        <v>570</v>
      </c>
      <c r="B246" s="99"/>
      <c r="C246" s="99"/>
      <c r="D246" s="99"/>
      <c r="E246" s="100"/>
      <c r="F246" s="7"/>
      <c r="G246" s="8">
        <f t="shared" si="11"/>
        <v>0</v>
      </c>
    </row>
    <row r="247" spans="1:7" hidden="1" x14ac:dyDescent="0.25">
      <c r="A247" s="73" t="s">
        <v>505</v>
      </c>
      <c r="B247" s="74"/>
      <c r="C247" s="74"/>
      <c r="D247" s="74"/>
      <c r="E247" s="75"/>
      <c r="F247" s="7"/>
      <c r="G247" s="8">
        <f t="shared" si="11"/>
        <v>0</v>
      </c>
    </row>
    <row r="248" spans="1:7" x14ac:dyDescent="0.25">
      <c r="A248" s="47" t="s">
        <v>650</v>
      </c>
      <c r="B248" s="51"/>
      <c r="C248" s="48"/>
      <c r="D248" s="48"/>
      <c r="E248" s="49"/>
      <c r="F248" s="7">
        <v>1081.97</v>
      </c>
      <c r="G248" s="8">
        <f t="shared" si="11"/>
        <v>1.939082869381306E-7</v>
      </c>
    </row>
    <row r="249" spans="1:7" x14ac:dyDescent="0.25">
      <c r="A249" s="73" t="s">
        <v>651</v>
      </c>
      <c r="B249" s="51"/>
      <c r="C249" s="74"/>
      <c r="D249" s="74"/>
      <c r="E249" s="75"/>
      <c r="F249" s="7">
        <v>56938.52</v>
      </c>
      <c r="G249" s="8">
        <f t="shared" si="11"/>
        <v>1.020439649342633E-5</v>
      </c>
    </row>
    <row r="250" spans="1:7" x14ac:dyDescent="0.25">
      <c r="A250" s="73" t="s">
        <v>652</v>
      </c>
      <c r="B250" s="51"/>
      <c r="C250" s="74"/>
      <c r="D250" s="74"/>
      <c r="E250" s="75"/>
      <c r="F250" s="7">
        <v>2569.67</v>
      </c>
      <c r="G250" s="8">
        <f t="shared" si="11"/>
        <v>4.6053061332227884E-7</v>
      </c>
    </row>
    <row r="251" spans="1:7" hidden="1" x14ac:dyDescent="0.25">
      <c r="A251" s="155" t="s">
        <v>571</v>
      </c>
      <c r="B251" s="156"/>
      <c r="C251" s="156"/>
      <c r="D251" s="156"/>
      <c r="E251" s="157"/>
      <c r="F251" s="7"/>
      <c r="G251" s="8">
        <f t="shared" si="11"/>
        <v>0</v>
      </c>
    </row>
    <row r="252" spans="1:7" hidden="1" x14ac:dyDescent="0.25">
      <c r="A252" s="155" t="s">
        <v>627</v>
      </c>
      <c r="B252" s="156"/>
      <c r="C252" s="156"/>
      <c r="D252" s="156"/>
      <c r="E252" s="157"/>
      <c r="F252" s="7"/>
      <c r="G252" s="8">
        <f t="shared" si="11"/>
        <v>0</v>
      </c>
    </row>
    <row r="253" spans="1:7" hidden="1" x14ac:dyDescent="0.25">
      <c r="A253" s="96" t="s">
        <v>615</v>
      </c>
      <c r="B253" s="97"/>
      <c r="C253" s="97"/>
      <c r="D253" s="97"/>
      <c r="E253" s="98"/>
      <c r="F253" s="7"/>
      <c r="G253" s="8">
        <f t="shared" si="11"/>
        <v>0</v>
      </c>
    </row>
    <row r="254" spans="1:7" hidden="1" x14ac:dyDescent="0.25">
      <c r="A254" s="160" t="s">
        <v>476</v>
      </c>
      <c r="B254" s="161"/>
      <c r="C254" s="161"/>
      <c r="D254" s="161"/>
      <c r="E254" s="162"/>
      <c r="F254" s="54"/>
      <c r="G254" s="8">
        <f t="shared" si="11"/>
        <v>0</v>
      </c>
    </row>
    <row r="255" spans="1:7" hidden="1" x14ac:dyDescent="0.25">
      <c r="A255" s="160" t="s">
        <v>477</v>
      </c>
      <c r="B255" s="161"/>
      <c r="C255" s="161"/>
      <c r="D255" s="161"/>
      <c r="E255" s="162"/>
      <c r="F255" s="54"/>
      <c r="G255" s="8">
        <f t="shared" si="11"/>
        <v>0</v>
      </c>
    </row>
    <row r="256" spans="1:7" x14ac:dyDescent="0.25">
      <c r="A256" s="129" t="s">
        <v>653</v>
      </c>
      <c r="B256" s="130"/>
      <c r="C256" s="130"/>
      <c r="D256" s="130"/>
      <c r="E256" s="131"/>
      <c r="F256" s="7">
        <v>264540</v>
      </c>
      <c r="G256" s="8"/>
    </row>
    <row r="257" spans="1:7" ht="15" hidden="1" customHeight="1" x14ac:dyDescent="0.25">
      <c r="A257" s="160" t="s">
        <v>604</v>
      </c>
      <c r="B257" s="161"/>
      <c r="C257" s="161"/>
      <c r="D257" s="161"/>
      <c r="E257" s="162"/>
      <c r="F257" s="7"/>
      <c r="G257" s="8">
        <f>F257/$F$260</f>
        <v>0</v>
      </c>
    </row>
    <row r="258" spans="1:7" ht="15" hidden="1" customHeight="1" x14ac:dyDescent="0.25">
      <c r="A258" s="160" t="s">
        <v>603</v>
      </c>
      <c r="B258" s="161"/>
      <c r="C258" s="161"/>
      <c r="D258" s="161"/>
      <c r="E258" s="162"/>
      <c r="F258" s="7"/>
      <c r="G258" s="8">
        <f>F258/$F$260</f>
        <v>0</v>
      </c>
    </row>
    <row r="259" spans="1:7" ht="15" customHeight="1" x14ac:dyDescent="0.25">
      <c r="A259" s="140" t="s">
        <v>196</v>
      </c>
      <c r="B259" s="150"/>
      <c r="C259" s="150"/>
      <c r="D259" s="150"/>
      <c r="E259" s="141"/>
      <c r="F259" s="7">
        <f>F248+F249+F250+F256</f>
        <v>325130.15999999997</v>
      </c>
      <c r="G259" s="8">
        <f>F259/$F$260</f>
        <v>5.8269113152416704E-5</v>
      </c>
    </row>
    <row r="260" spans="1:7" ht="34.5" customHeight="1" x14ac:dyDescent="0.25">
      <c r="A260" s="163" t="s">
        <v>26</v>
      </c>
      <c r="B260" s="164"/>
      <c r="C260" s="164"/>
      <c r="D260" s="164"/>
      <c r="E260" s="165"/>
      <c r="F260" s="7">
        <f>F149+F176+F180+F184+F196+F206+F225+F240+F259+F162</f>
        <v>5579802787.6200008</v>
      </c>
      <c r="G260" s="8">
        <f>F260/$F$260</f>
        <v>1</v>
      </c>
    </row>
    <row r="261" spans="1:7" ht="15" customHeight="1" x14ac:dyDescent="0.25"/>
    <row r="262" spans="1:7" ht="15" customHeight="1" x14ac:dyDescent="0.25"/>
  </sheetData>
  <mergeCells count="77">
    <mergeCell ref="B220:C220"/>
    <mergeCell ref="B214:C214"/>
    <mergeCell ref="D213:E213"/>
    <mergeCell ref="D214:E214"/>
    <mergeCell ref="B218:C218"/>
    <mergeCell ref="B219:C219"/>
    <mergeCell ref="D220:E220"/>
    <mergeCell ref="D219:E219"/>
    <mergeCell ref="D218:E218"/>
    <mergeCell ref="B215:C215"/>
    <mergeCell ref="B216:C216"/>
    <mergeCell ref="D215:E215"/>
    <mergeCell ref="D216:E216"/>
    <mergeCell ref="D217:E217"/>
    <mergeCell ref="B213:C213"/>
    <mergeCell ref="B221:C221"/>
    <mergeCell ref="B222:C222"/>
    <mergeCell ref="A260:E260"/>
    <mergeCell ref="B236:C236"/>
    <mergeCell ref="B224:C224"/>
    <mergeCell ref="D221:E221"/>
    <mergeCell ref="B231:C231"/>
    <mergeCell ref="B232:C232"/>
    <mergeCell ref="B233:C233"/>
    <mergeCell ref="A257:E257"/>
    <mergeCell ref="B230:C230"/>
    <mergeCell ref="A254:E254"/>
    <mergeCell ref="A255:E255"/>
    <mergeCell ref="B237:C237"/>
    <mergeCell ref="B239:C239"/>
    <mergeCell ref="D224:E224"/>
    <mergeCell ref="A259:E259"/>
    <mergeCell ref="B240:C240"/>
    <mergeCell ref="A243:E243"/>
    <mergeCell ref="A252:E252"/>
    <mergeCell ref="B234:C234"/>
    <mergeCell ref="B229:C229"/>
    <mergeCell ref="B235:C235"/>
    <mergeCell ref="A258:E258"/>
    <mergeCell ref="B225:C225"/>
    <mergeCell ref="D225:E225"/>
    <mergeCell ref="A251:E251"/>
    <mergeCell ref="B238:C238"/>
    <mergeCell ref="D222:E222"/>
    <mergeCell ref="B223:C223"/>
    <mergeCell ref="D223:E223"/>
    <mergeCell ref="A1:G1"/>
    <mergeCell ref="B228:C228"/>
    <mergeCell ref="D196:E196"/>
    <mergeCell ref="B209:C209"/>
    <mergeCell ref="D209:E209"/>
    <mergeCell ref="B196:C196"/>
    <mergeCell ref="D188:E188"/>
    <mergeCell ref="D183:E183"/>
    <mergeCell ref="D187:E187"/>
    <mergeCell ref="D189:E189"/>
    <mergeCell ref="D190:E190"/>
    <mergeCell ref="D192:E192"/>
    <mergeCell ref="D191:E191"/>
    <mergeCell ref="D184:E184"/>
    <mergeCell ref="D193:E193"/>
    <mergeCell ref="D204:E204"/>
    <mergeCell ref="D194:E194"/>
    <mergeCell ref="D195:E195"/>
    <mergeCell ref="B206:E206"/>
    <mergeCell ref="B212:C212"/>
    <mergeCell ref="D212:E212"/>
    <mergeCell ref="D199:E199"/>
    <mergeCell ref="D200:E200"/>
    <mergeCell ref="D201:E201"/>
    <mergeCell ref="D202:E202"/>
    <mergeCell ref="D203:E203"/>
    <mergeCell ref="B210:C210"/>
    <mergeCell ref="D210:E210"/>
    <mergeCell ref="B211:C211"/>
    <mergeCell ref="D205:E205"/>
    <mergeCell ref="D211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"/>
  <sheetViews>
    <sheetView topLeftCell="A161" zoomScale="80" zoomScaleNormal="80" workbookViewId="0">
      <selection activeCell="H185" sqref="H185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5" t="s">
        <v>654</v>
      </c>
      <c r="B1" s="146"/>
      <c r="C1" s="146"/>
      <c r="D1" s="146"/>
      <c r="E1" s="146"/>
      <c r="F1" s="146"/>
      <c r="G1" s="146"/>
    </row>
    <row r="2" spans="1:8" ht="18.75" x14ac:dyDescent="0.3">
      <c r="A2" s="4"/>
      <c r="B2" s="4"/>
      <c r="C2" s="4"/>
    </row>
    <row r="3" spans="1:8" x14ac:dyDescent="0.25">
      <c r="A3" s="3" t="s">
        <v>301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300</v>
      </c>
    </row>
    <row r="5" spans="1:8" ht="30" x14ac:dyDescent="0.25">
      <c r="A5" s="5" t="s">
        <v>262</v>
      </c>
      <c r="B5" s="5" t="s">
        <v>126</v>
      </c>
      <c r="C5" s="5" t="s">
        <v>127</v>
      </c>
      <c r="D5" s="87" t="s">
        <v>272</v>
      </c>
      <c r="E5" s="6">
        <v>1002</v>
      </c>
      <c r="F5" s="7">
        <v>1003422.84</v>
      </c>
      <c r="G5" s="8">
        <f t="shared" ref="G5:G36" si="0">F5/$F$200</f>
        <v>5.4825373508598802E-4</v>
      </c>
      <c r="H5" s="112"/>
    </row>
    <row r="6" spans="1:8" x14ac:dyDescent="0.25">
      <c r="A6" s="134" t="s">
        <v>430</v>
      </c>
      <c r="B6" s="134" t="s">
        <v>100</v>
      </c>
      <c r="C6" s="134" t="s">
        <v>101</v>
      </c>
      <c r="D6" s="134" t="s">
        <v>431</v>
      </c>
      <c r="E6" s="6">
        <v>30800</v>
      </c>
      <c r="F6" s="7">
        <v>27872768</v>
      </c>
      <c r="G6" s="8">
        <f t="shared" si="0"/>
        <v>1.5229221973046979E-2</v>
      </c>
      <c r="H6" s="112"/>
    </row>
    <row r="7" spans="1:8" x14ac:dyDescent="0.25">
      <c r="A7" s="134" t="s">
        <v>295</v>
      </c>
      <c r="B7" s="134" t="s">
        <v>190</v>
      </c>
      <c r="C7" s="9" t="s">
        <v>191</v>
      </c>
      <c r="D7" s="134" t="s">
        <v>47</v>
      </c>
      <c r="E7" s="6">
        <v>9840</v>
      </c>
      <c r="F7" s="7">
        <v>10096528.800000001</v>
      </c>
      <c r="G7" s="8">
        <f t="shared" si="0"/>
        <v>5.5165772646786158E-3</v>
      </c>
      <c r="H7" s="112"/>
    </row>
    <row r="8" spans="1:8" x14ac:dyDescent="0.25">
      <c r="A8" s="79" t="s">
        <v>261</v>
      </c>
      <c r="B8" s="79" t="s">
        <v>106</v>
      </c>
      <c r="C8" s="79" t="s">
        <v>107</v>
      </c>
      <c r="D8" s="79" t="s">
        <v>271</v>
      </c>
      <c r="E8" s="6">
        <v>5000</v>
      </c>
      <c r="F8" s="7">
        <v>5142872.5</v>
      </c>
      <c r="G8" s="8">
        <f t="shared" si="0"/>
        <v>2.8099809420284003E-3</v>
      </c>
      <c r="H8" s="112"/>
    </row>
    <row r="9" spans="1:8" ht="30" x14ac:dyDescent="0.25">
      <c r="A9" s="125" t="s">
        <v>236</v>
      </c>
      <c r="B9" s="125" t="s">
        <v>160</v>
      </c>
      <c r="C9" s="134" t="s">
        <v>161</v>
      </c>
      <c r="D9" s="125" t="s">
        <v>74</v>
      </c>
      <c r="E9" s="6">
        <v>4000</v>
      </c>
      <c r="F9" s="7">
        <v>4002800</v>
      </c>
      <c r="G9" s="8">
        <f t="shared" si="0"/>
        <v>2.1870640803852868E-3</v>
      </c>
      <c r="H9" s="112"/>
    </row>
    <row r="10" spans="1:8" x14ac:dyDescent="0.25">
      <c r="A10" s="5" t="s">
        <v>36</v>
      </c>
      <c r="B10" s="5" t="s">
        <v>100</v>
      </c>
      <c r="C10" s="5" t="s">
        <v>101</v>
      </c>
      <c r="D10" s="5" t="s">
        <v>84</v>
      </c>
      <c r="E10" s="6">
        <v>25000</v>
      </c>
      <c r="F10" s="7">
        <v>25826000</v>
      </c>
      <c r="G10" s="8">
        <f t="shared" si="0"/>
        <v>1.4110901603884885E-2</v>
      </c>
      <c r="H10" s="112"/>
    </row>
    <row r="11" spans="1:8" ht="30" x14ac:dyDescent="0.25">
      <c r="A11" s="5" t="s">
        <v>227</v>
      </c>
      <c r="B11" s="5" t="s">
        <v>148</v>
      </c>
      <c r="C11" s="5" t="s">
        <v>149</v>
      </c>
      <c r="D11" s="5" t="s">
        <v>55</v>
      </c>
      <c r="E11" s="6">
        <v>741</v>
      </c>
      <c r="F11" s="7">
        <v>739458.72</v>
      </c>
      <c r="G11" s="8">
        <f t="shared" si="0"/>
        <v>4.0402808170272837E-4</v>
      </c>
      <c r="H11" s="112"/>
    </row>
    <row r="12" spans="1:8" ht="30" x14ac:dyDescent="0.25">
      <c r="A12" s="5" t="s">
        <v>229</v>
      </c>
      <c r="B12" s="5" t="s">
        <v>148</v>
      </c>
      <c r="C12" s="5" t="s">
        <v>149</v>
      </c>
      <c r="D12" s="5" t="s">
        <v>56</v>
      </c>
      <c r="E12" s="6">
        <v>22100</v>
      </c>
      <c r="F12" s="7">
        <v>21292687</v>
      </c>
      <c r="G12" s="8">
        <f t="shared" si="0"/>
        <v>1.1633973946384218E-2</v>
      </c>
      <c r="H12" s="112"/>
    </row>
    <row r="13" spans="1:8" ht="30" x14ac:dyDescent="0.25">
      <c r="A13" s="94" t="s">
        <v>214</v>
      </c>
      <c r="B13" s="94" t="s">
        <v>126</v>
      </c>
      <c r="C13" s="94" t="s">
        <v>127</v>
      </c>
      <c r="D13" s="94" t="s">
        <v>69</v>
      </c>
      <c r="E13" s="6">
        <v>4700</v>
      </c>
      <c r="F13" s="7">
        <v>4272054.99</v>
      </c>
      <c r="G13" s="8">
        <f t="shared" si="0"/>
        <v>2.3341805781102545E-3</v>
      </c>
      <c r="H13" s="112"/>
    </row>
    <row r="14" spans="1:8" ht="30" x14ac:dyDescent="0.25">
      <c r="A14" s="5" t="s">
        <v>230</v>
      </c>
      <c r="B14" s="5" t="s">
        <v>148</v>
      </c>
      <c r="C14" s="5" t="s">
        <v>149</v>
      </c>
      <c r="D14" s="5" t="s">
        <v>345</v>
      </c>
      <c r="E14" s="6">
        <v>2440</v>
      </c>
      <c r="F14" s="7">
        <v>2287012</v>
      </c>
      <c r="G14" s="8">
        <f t="shared" si="0"/>
        <v>1.2495857391351343E-3</v>
      </c>
      <c r="H14" s="112"/>
    </row>
    <row r="15" spans="1:8" x14ac:dyDescent="0.25">
      <c r="A15" s="5" t="s">
        <v>260</v>
      </c>
      <c r="B15" s="5" t="s">
        <v>282</v>
      </c>
      <c r="C15" s="5" t="s">
        <v>283</v>
      </c>
      <c r="D15" s="5" t="s">
        <v>269</v>
      </c>
      <c r="E15" s="6">
        <v>142</v>
      </c>
      <c r="F15" s="7">
        <v>28015.07</v>
      </c>
      <c r="G15" s="8">
        <f t="shared" si="0"/>
        <v>1.5306973445208212E-5</v>
      </c>
      <c r="H15" s="112"/>
    </row>
    <row r="16" spans="1:8" x14ac:dyDescent="0.25">
      <c r="A16" s="66" t="s">
        <v>27</v>
      </c>
      <c r="B16" s="66" t="s">
        <v>100</v>
      </c>
      <c r="C16" s="66" t="s">
        <v>101</v>
      </c>
      <c r="D16" s="66" t="s">
        <v>75</v>
      </c>
      <c r="E16" s="6">
        <v>13000</v>
      </c>
      <c r="F16" s="7">
        <v>9982960</v>
      </c>
      <c r="G16" s="8">
        <f t="shared" si="0"/>
        <v>5.4545251403825077E-3</v>
      </c>
      <c r="H16" s="112"/>
    </row>
    <row r="17" spans="1:8" ht="30" x14ac:dyDescent="0.25">
      <c r="A17" s="72" t="s">
        <v>228</v>
      </c>
      <c r="B17" s="72" t="s">
        <v>148</v>
      </c>
      <c r="C17" s="72" t="s">
        <v>149</v>
      </c>
      <c r="D17" s="72" t="s">
        <v>53</v>
      </c>
      <c r="E17" s="6">
        <v>21849</v>
      </c>
      <c r="F17" s="7">
        <v>21138033.539999999</v>
      </c>
      <c r="G17" s="8">
        <f t="shared" si="0"/>
        <v>1.1549473839640613E-2</v>
      </c>
      <c r="H17" s="112"/>
    </row>
    <row r="18" spans="1:8" ht="30" x14ac:dyDescent="0.25">
      <c r="A18" s="5" t="s">
        <v>237</v>
      </c>
      <c r="B18" s="5" t="s">
        <v>160</v>
      </c>
      <c r="C18" s="5" t="s">
        <v>161</v>
      </c>
      <c r="D18" s="5" t="s">
        <v>71</v>
      </c>
      <c r="E18" s="6">
        <v>10098</v>
      </c>
      <c r="F18" s="7">
        <v>10410028.199999999</v>
      </c>
      <c r="G18" s="8">
        <f t="shared" si="0"/>
        <v>5.6878681802782806E-3</v>
      </c>
      <c r="H18" s="112"/>
    </row>
    <row r="19" spans="1:8" x14ac:dyDescent="0.25">
      <c r="A19" s="5" t="s">
        <v>566</v>
      </c>
      <c r="B19" s="5" t="s">
        <v>569</v>
      </c>
      <c r="C19" s="9" t="s">
        <v>111</v>
      </c>
      <c r="D19" s="5" t="s">
        <v>567</v>
      </c>
      <c r="E19" s="6">
        <v>5000</v>
      </c>
      <c r="F19" s="7">
        <v>5076850</v>
      </c>
      <c r="G19" s="8">
        <f t="shared" si="0"/>
        <v>2.7739073339922162E-3</v>
      </c>
      <c r="H19" s="112"/>
    </row>
    <row r="20" spans="1:8" ht="30" x14ac:dyDescent="0.25">
      <c r="A20" s="5" t="s">
        <v>211</v>
      </c>
      <c r="B20" s="5" t="s">
        <v>126</v>
      </c>
      <c r="C20" s="62" t="s">
        <v>127</v>
      </c>
      <c r="D20" s="5" t="s">
        <v>65</v>
      </c>
      <c r="E20" s="6">
        <v>4737</v>
      </c>
      <c r="F20" s="7">
        <v>4428621.3</v>
      </c>
      <c r="G20" s="8">
        <f t="shared" si="0"/>
        <v>2.4197258346305567E-3</v>
      </c>
      <c r="H20" s="112"/>
    </row>
    <row r="21" spans="1:8" x14ac:dyDescent="0.25">
      <c r="A21" s="5" t="s">
        <v>368</v>
      </c>
      <c r="B21" s="5" t="s">
        <v>174</v>
      </c>
      <c r="C21" s="134" t="s">
        <v>175</v>
      </c>
      <c r="D21" s="5" t="s">
        <v>366</v>
      </c>
      <c r="E21" s="6">
        <v>4000</v>
      </c>
      <c r="F21" s="7">
        <v>3894320</v>
      </c>
      <c r="G21" s="8">
        <f t="shared" si="0"/>
        <v>2.1277923927066128E-3</v>
      </c>
      <c r="H21" s="112"/>
    </row>
    <row r="22" spans="1:8" ht="30" x14ac:dyDescent="0.25">
      <c r="A22" s="79" t="s">
        <v>238</v>
      </c>
      <c r="B22" s="79" t="s">
        <v>160</v>
      </c>
      <c r="C22" s="125" t="s">
        <v>161</v>
      </c>
      <c r="D22" s="79" t="s">
        <v>72</v>
      </c>
      <c r="E22" s="6">
        <v>4000</v>
      </c>
      <c r="F22" s="7">
        <v>3843440</v>
      </c>
      <c r="G22" s="8">
        <f t="shared" si="0"/>
        <v>2.0999923976006861E-3</v>
      </c>
      <c r="H22" s="112"/>
    </row>
    <row r="23" spans="1:8" x14ac:dyDescent="0.25">
      <c r="A23" s="5" t="s">
        <v>263</v>
      </c>
      <c r="B23" s="5" t="s">
        <v>130</v>
      </c>
      <c r="C23" s="5" t="s">
        <v>131</v>
      </c>
      <c r="D23" s="5" t="s">
        <v>273</v>
      </c>
      <c r="E23" s="6">
        <v>20000</v>
      </c>
      <c r="F23" s="7">
        <v>18900626.399999999</v>
      </c>
      <c r="G23" s="8">
        <f t="shared" si="0"/>
        <v>1.0326991380089405E-2</v>
      </c>
      <c r="H23" s="112"/>
    </row>
    <row r="24" spans="1:8" x14ac:dyDescent="0.25">
      <c r="A24" s="70" t="s">
        <v>265</v>
      </c>
      <c r="B24" s="70" t="s">
        <v>130</v>
      </c>
      <c r="C24" s="94" t="s">
        <v>131</v>
      </c>
      <c r="D24" s="70" t="s">
        <v>275</v>
      </c>
      <c r="E24" s="6">
        <v>5500</v>
      </c>
      <c r="F24" s="7">
        <v>5186720</v>
      </c>
      <c r="G24" s="8">
        <f t="shared" si="0"/>
        <v>2.8339384948076283E-3</v>
      </c>
      <c r="H24" s="112"/>
    </row>
    <row r="25" spans="1:8" x14ac:dyDescent="0.25">
      <c r="A25" s="82" t="s">
        <v>244</v>
      </c>
      <c r="B25" s="82" t="s">
        <v>164</v>
      </c>
      <c r="C25" s="82" t="s">
        <v>165</v>
      </c>
      <c r="D25" s="82" t="s">
        <v>86</v>
      </c>
      <c r="E25" s="6">
        <v>19998</v>
      </c>
      <c r="F25" s="7">
        <v>20220577.739999998</v>
      </c>
      <c r="G25" s="8">
        <f t="shared" si="0"/>
        <v>1.104819108119124E-2</v>
      </c>
      <c r="H25" s="112"/>
    </row>
    <row r="26" spans="1:8" x14ac:dyDescent="0.25">
      <c r="A26" s="5" t="s">
        <v>38</v>
      </c>
      <c r="B26" s="5" t="s">
        <v>100</v>
      </c>
      <c r="C26" s="5" t="s">
        <v>101</v>
      </c>
      <c r="D26" s="5" t="s">
        <v>60</v>
      </c>
      <c r="E26" s="6">
        <v>50324</v>
      </c>
      <c r="F26" s="7">
        <v>67091725.060000002</v>
      </c>
      <c r="G26" s="8">
        <f t="shared" si="0"/>
        <v>3.6657815021937497E-2</v>
      </c>
      <c r="H26" s="112"/>
    </row>
    <row r="27" spans="1:8" ht="30" x14ac:dyDescent="0.25">
      <c r="A27" s="5" t="s">
        <v>213</v>
      </c>
      <c r="B27" s="5" t="s">
        <v>126</v>
      </c>
      <c r="C27" s="66" t="s">
        <v>127</v>
      </c>
      <c r="D27" s="5" t="s">
        <v>66</v>
      </c>
      <c r="E27" s="6">
        <v>630</v>
      </c>
      <c r="F27" s="7">
        <v>629949.6</v>
      </c>
      <c r="G27" s="8">
        <f t="shared" si="0"/>
        <v>3.4419409978342141E-4</v>
      </c>
      <c r="H27" s="112"/>
    </row>
    <row r="28" spans="1:8" ht="30" x14ac:dyDescent="0.25">
      <c r="A28" s="113" t="s">
        <v>215</v>
      </c>
      <c r="B28" s="113" t="s">
        <v>126</v>
      </c>
      <c r="C28" s="113" t="s">
        <v>127</v>
      </c>
      <c r="D28" s="113" t="s">
        <v>67</v>
      </c>
      <c r="E28" s="6">
        <v>2000</v>
      </c>
      <c r="F28" s="7">
        <v>2015000</v>
      </c>
      <c r="G28" s="8">
        <f t="shared" si="0"/>
        <v>1.100962856494542E-3</v>
      </c>
      <c r="H28" s="112"/>
    </row>
    <row r="29" spans="1:8" x14ac:dyDescent="0.25">
      <c r="A29" s="5" t="s">
        <v>29</v>
      </c>
      <c r="B29" s="5" t="s">
        <v>100</v>
      </c>
      <c r="C29" s="5" t="s">
        <v>101</v>
      </c>
      <c r="D29" s="5" t="s">
        <v>77</v>
      </c>
      <c r="E29" s="6">
        <v>40961</v>
      </c>
      <c r="F29" s="7">
        <v>38309184.859999999</v>
      </c>
      <c r="G29" s="8">
        <f t="shared" si="0"/>
        <v>2.0931508483098292E-2</v>
      </c>
      <c r="H29" s="112"/>
    </row>
    <row r="30" spans="1:8" x14ac:dyDescent="0.25">
      <c r="A30" s="5" t="s">
        <v>30</v>
      </c>
      <c r="B30" s="5" t="s">
        <v>100</v>
      </c>
      <c r="C30" s="5" t="s">
        <v>101</v>
      </c>
      <c r="D30" s="5" t="s">
        <v>78</v>
      </c>
      <c r="E30" s="6">
        <v>86650</v>
      </c>
      <c r="F30" s="7">
        <v>86229747.5</v>
      </c>
      <c r="G30" s="8">
        <f t="shared" si="0"/>
        <v>4.7114515693500295E-2</v>
      </c>
      <c r="H30" s="112"/>
    </row>
    <row r="31" spans="1:8" x14ac:dyDescent="0.25">
      <c r="A31" s="45" t="s">
        <v>31</v>
      </c>
      <c r="B31" s="45" t="s">
        <v>100</v>
      </c>
      <c r="C31" s="45" t="s">
        <v>101</v>
      </c>
      <c r="D31" s="45" t="s">
        <v>79</v>
      </c>
      <c r="E31" s="6">
        <v>10000</v>
      </c>
      <c r="F31" s="7">
        <v>8230600</v>
      </c>
      <c r="G31" s="8">
        <f t="shared" si="0"/>
        <v>4.4970644598828673E-3</v>
      </c>
      <c r="H31" s="112"/>
    </row>
    <row r="32" spans="1:8" x14ac:dyDescent="0.25">
      <c r="A32" s="5" t="s">
        <v>246</v>
      </c>
      <c r="B32" s="5" t="s">
        <v>170</v>
      </c>
      <c r="C32" s="5" t="s">
        <v>171</v>
      </c>
      <c r="D32" s="87" t="s">
        <v>89</v>
      </c>
      <c r="E32" s="6">
        <v>4545</v>
      </c>
      <c r="F32" s="7">
        <v>4604357.7</v>
      </c>
      <c r="G32" s="8">
        <f t="shared" si="0"/>
        <v>2.5157453130097468E-3</v>
      </c>
      <c r="H32" s="112"/>
    </row>
    <row r="33" spans="1:8" x14ac:dyDescent="0.25">
      <c r="A33" s="5" t="s">
        <v>32</v>
      </c>
      <c r="B33" s="5" t="s">
        <v>100</v>
      </c>
      <c r="C33" s="5" t="s">
        <v>101</v>
      </c>
      <c r="D33" s="5" t="s">
        <v>80</v>
      </c>
      <c r="E33" s="6">
        <v>59126</v>
      </c>
      <c r="F33" s="7">
        <v>55531730.460000001</v>
      </c>
      <c r="G33" s="8">
        <f t="shared" si="0"/>
        <v>3.0341624115794823E-2</v>
      </c>
      <c r="H33" s="112"/>
    </row>
    <row r="34" spans="1:8" x14ac:dyDescent="0.25">
      <c r="A34" s="5" t="s">
        <v>234</v>
      </c>
      <c r="B34" s="5" t="s">
        <v>154</v>
      </c>
      <c r="C34" s="5" t="s">
        <v>155</v>
      </c>
      <c r="D34" s="5" t="s">
        <v>59</v>
      </c>
      <c r="E34" s="6">
        <v>2000</v>
      </c>
      <c r="F34" s="7">
        <v>1869080</v>
      </c>
      <c r="G34" s="8">
        <f t="shared" si="0"/>
        <v>1.0212345686435825E-3</v>
      </c>
      <c r="H34" s="112"/>
    </row>
    <row r="35" spans="1:8" ht="30" x14ac:dyDescent="0.25">
      <c r="A35" s="5" t="s">
        <v>247</v>
      </c>
      <c r="B35" s="5" t="s">
        <v>336</v>
      </c>
      <c r="C35" s="5" t="s">
        <v>180</v>
      </c>
      <c r="D35" s="5" t="s">
        <v>43</v>
      </c>
      <c r="E35" s="6">
        <v>17548</v>
      </c>
      <c r="F35" s="7">
        <v>16126787.48</v>
      </c>
      <c r="G35" s="8">
        <f t="shared" si="0"/>
        <v>8.8114114193852192E-3</v>
      </c>
      <c r="H35" s="112"/>
    </row>
    <row r="36" spans="1:8" x14ac:dyDescent="0.25">
      <c r="A36" s="54" t="s">
        <v>232</v>
      </c>
      <c r="B36" s="54" t="s">
        <v>150</v>
      </c>
      <c r="C36" s="54" t="s">
        <v>151</v>
      </c>
      <c r="D36" s="54" t="s">
        <v>52</v>
      </c>
      <c r="E36" s="6">
        <v>2813</v>
      </c>
      <c r="F36" s="7">
        <v>2720902.38</v>
      </c>
      <c r="G36" s="8">
        <f t="shared" si="0"/>
        <v>1.4866563059690312E-3</v>
      </c>
      <c r="H36" s="112"/>
    </row>
    <row r="37" spans="1:8" x14ac:dyDescent="0.25">
      <c r="A37" s="71" t="s">
        <v>387</v>
      </c>
      <c r="B37" s="71" t="s">
        <v>118</v>
      </c>
      <c r="C37" s="71" t="s">
        <v>119</v>
      </c>
      <c r="D37" s="71" t="s">
        <v>386</v>
      </c>
      <c r="E37" s="6">
        <v>1499</v>
      </c>
      <c r="F37" s="7">
        <v>1366701.62</v>
      </c>
      <c r="G37" s="8">
        <f t="shared" ref="G37:G68" si="1">F37/$F$200</f>
        <v>7.4674328512700655E-4</v>
      </c>
      <c r="H37" s="112"/>
    </row>
    <row r="38" spans="1:8" x14ac:dyDescent="0.25">
      <c r="A38" s="5" t="s">
        <v>450</v>
      </c>
      <c r="B38" s="5" t="s">
        <v>190</v>
      </c>
      <c r="C38" s="5" t="s">
        <v>191</v>
      </c>
      <c r="D38" s="5" t="s">
        <v>49</v>
      </c>
      <c r="E38" s="6">
        <v>136</v>
      </c>
      <c r="F38" s="7">
        <v>118862.64</v>
      </c>
      <c r="G38" s="8">
        <f t="shared" si="1"/>
        <v>6.4944591396963973E-5</v>
      </c>
      <c r="H38" s="112"/>
    </row>
    <row r="39" spans="1:8" x14ac:dyDescent="0.25">
      <c r="A39" s="121" t="s">
        <v>34</v>
      </c>
      <c r="B39" s="121" t="s">
        <v>100</v>
      </c>
      <c r="C39" s="9" t="s">
        <v>101</v>
      </c>
      <c r="D39" s="121" t="s">
        <v>82</v>
      </c>
      <c r="E39" s="6">
        <v>22100</v>
      </c>
      <c r="F39" s="7">
        <v>18607095</v>
      </c>
      <c r="G39" s="8">
        <f t="shared" si="1"/>
        <v>1.0166610651248293E-2</v>
      </c>
      <c r="H39" s="112"/>
    </row>
    <row r="40" spans="1:8" x14ac:dyDescent="0.25">
      <c r="A40" s="38" t="s">
        <v>208</v>
      </c>
      <c r="B40" s="38" t="s">
        <v>122</v>
      </c>
      <c r="C40" s="9" t="s">
        <v>123</v>
      </c>
      <c r="D40" s="38" t="s">
        <v>92</v>
      </c>
      <c r="E40" s="6">
        <v>2350</v>
      </c>
      <c r="F40" s="7">
        <v>863448.75</v>
      </c>
      <c r="G40" s="8">
        <f t="shared" si="1"/>
        <v>4.71774194658383E-4</v>
      </c>
      <c r="H40" s="112"/>
    </row>
    <row r="41" spans="1:8" x14ac:dyDescent="0.25">
      <c r="A41" s="65" t="s">
        <v>266</v>
      </c>
      <c r="B41" s="65" t="s">
        <v>284</v>
      </c>
      <c r="C41" s="134" t="s">
        <v>285</v>
      </c>
      <c r="D41" s="65" t="s">
        <v>276</v>
      </c>
      <c r="E41" s="6">
        <v>2314</v>
      </c>
      <c r="F41" s="7">
        <v>1139297.8999999999</v>
      </c>
      <c r="G41" s="8">
        <f t="shared" si="1"/>
        <v>6.2249363294403627E-4</v>
      </c>
      <c r="H41" s="112"/>
    </row>
    <row r="42" spans="1:8" x14ac:dyDescent="0.25">
      <c r="A42" s="5" t="s">
        <v>384</v>
      </c>
      <c r="B42" s="5" t="s">
        <v>100</v>
      </c>
      <c r="C42" s="134" t="s">
        <v>101</v>
      </c>
      <c r="D42" s="70" t="s">
        <v>382</v>
      </c>
      <c r="E42" s="6">
        <v>33551</v>
      </c>
      <c r="F42" s="7">
        <v>34500157.789999999</v>
      </c>
      <c r="G42" s="8">
        <f t="shared" si="1"/>
        <v>1.8850318744412321E-2</v>
      </c>
      <c r="H42" s="112"/>
    </row>
    <row r="43" spans="1:8" x14ac:dyDescent="0.25">
      <c r="A43" s="5" t="s">
        <v>224</v>
      </c>
      <c r="B43" s="5" t="s">
        <v>144</v>
      </c>
      <c r="C43" s="5" t="s">
        <v>145</v>
      </c>
      <c r="D43" s="5" t="s">
        <v>90</v>
      </c>
      <c r="E43" s="6">
        <v>5000</v>
      </c>
      <c r="F43" s="7">
        <v>4759450</v>
      </c>
      <c r="G43" s="8">
        <f t="shared" si="1"/>
        <v>2.6004851947111405E-3</v>
      </c>
      <c r="H43" s="112"/>
    </row>
    <row r="44" spans="1:8" ht="30" x14ac:dyDescent="0.25">
      <c r="A44" s="113" t="s">
        <v>369</v>
      </c>
      <c r="B44" s="113" t="s">
        <v>120</v>
      </c>
      <c r="C44" s="113" t="s">
        <v>121</v>
      </c>
      <c r="D44" s="133" t="s">
        <v>367</v>
      </c>
      <c r="E44" s="6">
        <v>4600</v>
      </c>
      <c r="F44" s="7">
        <v>4073070</v>
      </c>
      <c r="G44" s="8">
        <f t="shared" si="1"/>
        <v>2.2254584525569351E-3</v>
      </c>
      <c r="H44" s="112"/>
    </row>
    <row r="45" spans="1:8" x14ac:dyDescent="0.25">
      <c r="A45" s="5" t="s">
        <v>243</v>
      </c>
      <c r="B45" s="5" t="s">
        <v>164</v>
      </c>
      <c r="C45" s="5" t="s">
        <v>165</v>
      </c>
      <c r="D45" s="5" t="s">
        <v>87</v>
      </c>
      <c r="E45" s="6">
        <v>4950</v>
      </c>
      <c r="F45" s="7">
        <v>4180869</v>
      </c>
      <c r="G45" s="8">
        <f t="shared" si="1"/>
        <v>2.2843580530369626E-3</v>
      </c>
      <c r="H45" s="112"/>
    </row>
    <row r="46" spans="1:8" ht="30" x14ac:dyDescent="0.25">
      <c r="A46" s="5" t="s">
        <v>216</v>
      </c>
      <c r="B46" s="5" t="s">
        <v>126</v>
      </c>
      <c r="C46" s="5" t="s">
        <v>127</v>
      </c>
      <c r="D46" s="134" t="s">
        <v>68</v>
      </c>
      <c r="E46" s="6">
        <v>13000</v>
      </c>
      <c r="F46" s="7">
        <v>11546860</v>
      </c>
      <c r="G46" s="8">
        <f t="shared" si="1"/>
        <v>6.309014376745691E-3</v>
      </c>
      <c r="H46" s="112"/>
    </row>
    <row r="47" spans="1:8" x14ac:dyDescent="0.25">
      <c r="A47" s="5" t="s">
        <v>267</v>
      </c>
      <c r="B47" s="5" t="s">
        <v>286</v>
      </c>
      <c r="C47" s="9" t="s">
        <v>287</v>
      </c>
      <c r="D47" s="125" t="s">
        <v>277</v>
      </c>
      <c r="E47" s="6">
        <v>11990</v>
      </c>
      <c r="F47" s="7">
        <v>11197391.939999999</v>
      </c>
      <c r="G47" s="8">
        <f t="shared" si="1"/>
        <v>6.118070776948566E-3</v>
      </c>
      <c r="H47" s="112"/>
    </row>
    <row r="48" spans="1:8" x14ac:dyDescent="0.25">
      <c r="A48" s="5" t="s">
        <v>335</v>
      </c>
      <c r="B48" s="5" t="s">
        <v>100</v>
      </c>
      <c r="C48" s="5" t="s">
        <v>101</v>
      </c>
      <c r="D48" s="121" t="s">
        <v>334</v>
      </c>
      <c r="E48" s="6">
        <v>27894</v>
      </c>
      <c r="F48" s="7">
        <v>25093721.34</v>
      </c>
      <c r="G48" s="8">
        <f t="shared" si="1"/>
        <v>1.3710796588865731E-2</v>
      </c>
      <c r="H48" s="112"/>
    </row>
    <row r="49" spans="1:8" x14ac:dyDescent="0.25">
      <c r="A49" s="5" t="s">
        <v>264</v>
      </c>
      <c r="B49" s="5" t="s">
        <v>130</v>
      </c>
      <c r="C49" s="134" t="s">
        <v>131</v>
      </c>
      <c r="D49" s="5" t="s">
        <v>274</v>
      </c>
      <c r="E49" s="6">
        <v>3000</v>
      </c>
      <c r="F49" s="7">
        <v>2781150</v>
      </c>
      <c r="G49" s="8">
        <f t="shared" si="1"/>
        <v>1.5195746145606926E-3</v>
      </c>
      <c r="H49" s="112"/>
    </row>
    <row r="50" spans="1:8" x14ac:dyDescent="0.25">
      <c r="A50" s="5" t="s">
        <v>219</v>
      </c>
      <c r="B50" s="5" t="s">
        <v>130</v>
      </c>
      <c r="C50" s="125" t="s">
        <v>131</v>
      </c>
      <c r="D50" s="113" t="s">
        <v>50</v>
      </c>
      <c r="E50" s="6">
        <v>1000</v>
      </c>
      <c r="F50" s="7">
        <v>825220</v>
      </c>
      <c r="G50" s="8">
        <f t="shared" si="1"/>
        <v>4.5088663445976473E-4</v>
      </c>
      <c r="H50" s="112"/>
    </row>
    <row r="51" spans="1:8" x14ac:dyDescent="0.25">
      <c r="A51" s="5" t="s">
        <v>206</v>
      </c>
      <c r="B51" s="5" t="s">
        <v>114</v>
      </c>
      <c r="C51" s="9" t="s">
        <v>115</v>
      </c>
      <c r="D51" s="87" t="s">
        <v>70</v>
      </c>
      <c r="E51" s="6">
        <v>23500</v>
      </c>
      <c r="F51" s="7">
        <v>22124545</v>
      </c>
      <c r="G51" s="8">
        <f t="shared" si="1"/>
        <v>1.2088487474859572E-2</v>
      </c>
      <c r="H51" s="112"/>
    </row>
    <row r="52" spans="1:8" ht="30" x14ac:dyDescent="0.25">
      <c r="A52" s="5" t="s">
        <v>235</v>
      </c>
      <c r="B52" s="5" t="s">
        <v>158</v>
      </c>
      <c r="C52" s="5" t="s">
        <v>159</v>
      </c>
      <c r="D52" s="5" t="s">
        <v>88</v>
      </c>
      <c r="E52" s="6">
        <v>3250</v>
      </c>
      <c r="F52" s="7">
        <v>2969383.95</v>
      </c>
      <c r="G52" s="8">
        <f t="shared" si="1"/>
        <v>1.6224225486953085E-3</v>
      </c>
      <c r="H52" s="112"/>
    </row>
    <row r="53" spans="1:8" x14ac:dyDescent="0.25">
      <c r="A53" s="113" t="s">
        <v>429</v>
      </c>
      <c r="B53" s="113" t="s">
        <v>136</v>
      </c>
      <c r="C53" s="134" t="s">
        <v>137</v>
      </c>
      <c r="D53" s="113" t="s">
        <v>428</v>
      </c>
      <c r="E53" s="6">
        <v>460</v>
      </c>
      <c r="F53" s="7">
        <v>452295</v>
      </c>
      <c r="G53" s="8">
        <f t="shared" si="1"/>
        <v>2.4712654847553297E-4</v>
      </c>
      <c r="H53" s="112"/>
    </row>
    <row r="54" spans="1:8" x14ac:dyDescent="0.25">
      <c r="A54" s="5" t="s">
        <v>39</v>
      </c>
      <c r="B54" s="5" t="s">
        <v>100</v>
      </c>
      <c r="C54" s="113" t="s">
        <v>101</v>
      </c>
      <c r="D54" s="5" t="s">
        <v>61</v>
      </c>
      <c r="E54" s="6">
        <v>31000</v>
      </c>
      <c r="F54" s="7">
        <v>35717277.75</v>
      </c>
      <c r="G54" s="8">
        <f t="shared" si="1"/>
        <v>1.9515333070892777E-2</v>
      </c>
      <c r="H54" s="112"/>
    </row>
    <row r="55" spans="1:8" x14ac:dyDescent="0.25">
      <c r="A55" s="5" t="s">
        <v>259</v>
      </c>
      <c r="B55" s="5" t="s">
        <v>280</v>
      </c>
      <c r="C55" s="94" t="s">
        <v>281</v>
      </c>
      <c r="D55" s="79" t="s">
        <v>268</v>
      </c>
      <c r="E55" s="6">
        <v>28800</v>
      </c>
      <c r="F55" s="7">
        <v>17528832</v>
      </c>
      <c r="G55" s="8">
        <f t="shared" si="1"/>
        <v>9.5774654837384298E-3</v>
      </c>
      <c r="H55" s="112"/>
    </row>
    <row r="56" spans="1:8" ht="30" x14ac:dyDescent="0.25">
      <c r="A56" s="5" t="s">
        <v>217</v>
      </c>
      <c r="B56" s="5" t="s">
        <v>128</v>
      </c>
      <c r="C56" s="87" t="s">
        <v>129</v>
      </c>
      <c r="D56" s="70" t="s">
        <v>46</v>
      </c>
      <c r="E56" s="6">
        <v>2500</v>
      </c>
      <c r="F56" s="7">
        <v>2266400</v>
      </c>
      <c r="G56" s="8">
        <f t="shared" si="1"/>
        <v>1.238323681369345E-3</v>
      </c>
      <c r="H56" s="112"/>
    </row>
    <row r="57" spans="1:8" x14ac:dyDescent="0.25">
      <c r="A57" s="5" t="s">
        <v>298</v>
      </c>
      <c r="B57" s="87" t="s">
        <v>192</v>
      </c>
      <c r="C57" s="87" t="s">
        <v>193</v>
      </c>
      <c r="D57" s="87" t="s">
        <v>42</v>
      </c>
      <c r="E57" s="6">
        <v>6555</v>
      </c>
      <c r="F57" s="7">
        <v>5267014.6100000003</v>
      </c>
      <c r="G57" s="8">
        <f t="shared" si="1"/>
        <v>2.8778101489945838E-3</v>
      </c>
      <c r="H57" s="112"/>
    </row>
    <row r="58" spans="1:8" ht="30" x14ac:dyDescent="0.25">
      <c r="A58" s="72" t="s">
        <v>361</v>
      </c>
      <c r="B58" s="72" t="s">
        <v>126</v>
      </c>
      <c r="C58" s="82" t="s">
        <v>127</v>
      </c>
      <c r="D58" s="72" t="s">
        <v>359</v>
      </c>
      <c r="E58" s="6">
        <v>9900</v>
      </c>
      <c r="F58" s="7">
        <v>8354709</v>
      </c>
      <c r="G58" s="8">
        <f t="shared" si="1"/>
        <v>4.5648755760896572E-3</v>
      </c>
      <c r="H58" s="112"/>
    </row>
    <row r="59" spans="1:8" x14ac:dyDescent="0.25">
      <c r="A59" s="5" t="s">
        <v>385</v>
      </c>
      <c r="B59" s="5" t="s">
        <v>112</v>
      </c>
      <c r="C59" s="9" t="s">
        <v>113</v>
      </c>
      <c r="D59" s="66" t="s">
        <v>383</v>
      </c>
      <c r="E59" s="6">
        <v>3000</v>
      </c>
      <c r="F59" s="7">
        <v>3082590</v>
      </c>
      <c r="G59" s="8">
        <f t="shared" si="1"/>
        <v>1.6842764723580697E-3</v>
      </c>
      <c r="H59" s="112"/>
    </row>
    <row r="60" spans="1:8" x14ac:dyDescent="0.25">
      <c r="A60" s="5" t="s">
        <v>391</v>
      </c>
      <c r="B60" s="5" t="s">
        <v>156</v>
      </c>
      <c r="C60" s="9" t="s">
        <v>157</v>
      </c>
      <c r="D60" s="65" t="s">
        <v>392</v>
      </c>
      <c r="E60" s="6">
        <v>3000</v>
      </c>
      <c r="F60" s="7">
        <v>3032610</v>
      </c>
      <c r="G60" s="8">
        <f t="shared" si="1"/>
        <v>1.6569682224485921E-3</v>
      </c>
      <c r="H60" s="112"/>
    </row>
    <row r="61" spans="1:8" x14ac:dyDescent="0.25">
      <c r="A61" s="113" t="s">
        <v>393</v>
      </c>
      <c r="B61" s="113" t="s">
        <v>364</v>
      </c>
      <c r="C61" s="9" t="s">
        <v>365</v>
      </c>
      <c r="D61" s="113" t="s">
        <v>394</v>
      </c>
      <c r="E61" s="6">
        <v>5000</v>
      </c>
      <c r="F61" s="7">
        <v>5048100</v>
      </c>
      <c r="G61" s="8">
        <f t="shared" si="1"/>
        <v>2.7581988068834233E-3</v>
      </c>
      <c r="H61" s="112"/>
    </row>
    <row r="62" spans="1:8" x14ac:dyDescent="0.25">
      <c r="A62" s="5" t="s">
        <v>413</v>
      </c>
      <c r="B62" s="5" t="s">
        <v>100</v>
      </c>
      <c r="C62" s="134" t="s">
        <v>101</v>
      </c>
      <c r="D62" s="5" t="s">
        <v>415</v>
      </c>
      <c r="E62" s="6">
        <v>10000</v>
      </c>
      <c r="F62" s="7">
        <v>7345400</v>
      </c>
      <c r="G62" s="8">
        <f t="shared" si="1"/>
        <v>4.0134057399975227E-3</v>
      </c>
      <c r="H62" s="112"/>
    </row>
    <row r="63" spans="1:8" x14ac:dyDescent="0.25">
      <c r="A63" s="5" t="s">
        <v>406</v>
      </c>
      <c r="B63" s="5" t="s">
        <v>404</v>
      </c>
      <c r="C63" s="9" t="s">
        <v>405</v>
      </c>
      <c r="D63" s="54" t="s">
        <v>403</v>
      </c>
      <c r="E63" s="6">
        <v>4000</v>
      </c>
      <c r="F63" s="7">
        <v>3742280</v>
      </c>
      <c r="G63" s="8">
        <f t="shared" si="1"/>
        <v>2.0447202375197988E-3</v>
      </c>
      <c r="H63" s="112"/>
    </row>
    <row r="64" spans="1:8" x14ac:dyDescent="0.25">
      <c r="A64" s="5" t="s">
        <v>401</v>
      </c>
      <c r="B64" s="5" t="s">
        <v>400</v>
      </c>
      <c r="C64" s="9" t="s">
        <v>402</v>
      </c>
      <c r="D64" s="32" t="s">
        <v>395</v>
      </c>
      <c r="E64" s="6">
        <v>7033</v>
      </c>
      <c r="F64" s="7">
        <v>6597446.3099999996</v>
      </c>
      <c r="G64" s="8">
        <f t="shared" si="1"/>
        <v>3.6047361464153723E-3</v>
      </c>
      <c r="H64" s="112"/>
    </row>
    <row r="65" spans="1:8" ht="30" x14ac:dyDescent="0.25">
      <c r="A65" s="5" t="s">
        <v>398</v>
      </c>
      <c r="B65" s="5" t="s">
        <v>397</v>
      </c>
      <c r="C65" s="134" t="s">
        <v>399</v>
      </c>
      <c r="D65" s="5" t="s">
        <v>396</v>
      </c>
      <c r="E65" s="6">
        <v>8000</v>
      </c>
      <c r="F65" s="7">
        <v>7940000</v>
      </c>
      <c r="G65" s="8">
        <f t="shared" si="1"/>
        <v>4.3382853997849446E-3</v>
      </c>
      <c r="H65" s="112"/>
    </row>
    <row r="66" spans="1:8" ht="30" x14ac:dyDescent="0.25">
      <c r="A66" s="72" t="s">
        <v>407</v>
      </c>
      <c r="B66" s="72" t="s">
        <v>116</v>
      </c>
      <c r="C66" s="134" t="s">
        <v>117</v>
      </c>
      <c r="D66" s="72" t="s">
        <v>408</v>
      </c>
      <c r="E66" s="6">
        <v>6250</v>
      </c>
      <c r="F66" s="7">
        <v>6177312.5</v>
      </c>
      <c r="G66" s="8">
        <f t="shared" si="1"/>
        <v>3.3751819431560499E-3</v>
      </c>
      <c r="H66" s="112"/>
    </row>
    <row r="67" spans="1:8" x14ac:dyDescent="0.25">
      <c r="A67" s="5" t="s">
        <v>433</v>
      </c>
      <c r="B67" s="5" t="s">
        <v>100</v>
      </c>
      <c r="C67" s="125" t="s">
        <v>101</v>
      </c>
      <c r="D67" s="5" t="s">
        <v>432</v>
      </c>
      <c r="E67" s="6">
        <v>15300</v>
      </c>
      <c r="F67" s="7">
        <v>16152170.220000001</v>
      </c>
      <c r="G67" s="8">
        <f t="shared" si="1"/>
        <v>8.8252801310160188E-3</v>
      </c>
      <c r="H67" s="112"/>
    </row>
    <row r="68" spans="1:8" x14ac:dyDescent="0.25">
      <c r="A68" s="5" t="s">
        <v>409</v>
      </c>
      <c r="B68" s="5" t="s">
        <v>136</v>
      </c>
      <c r="C68" s="121" t="s">
        <v>137</v>
      </c>
      <c r="D68" s="5" t="s">
        <v>410</v>
      </c>
      <c r="E68" s="6">
        <v>8000</v>
      </c>
      <c r="F68" s="7">
        <v>7794320</v>
      </c>
      <c r="G68" s="8">
        <f t="shared" si="1"/>
        <v>4.258688243986372E-3</v>
      </c>
      <c r="H68" s="112"/>
    </row>
    <row r="69" spans="1:8" x14ac:dyDescent="0.25">
      <c r="A69" s="5" t="s">
        <v>411</v>
      </c>
      <c r="B69" s="5" t="s">
        <v>364</v>
      </c>
      <c r="C69" s="9" t="s">
        <v>365</v>
      </c>
      <c r="D69" s="5" t="s">
        <v>412</v>
      </c>
      <c r="E69" s="6">
        <v>68995</v>
      </c>
      <c r="F69" s="7">
        <v>67214929</v>
      </c>
      <c r="G69" s="8">
        <f t="shared" ref="G69:G100" si="2">F69/$F$200</f>
        <v>3.672513162824706E-2</v>
      </c>
      <c r="H69" s="112"/>
    </row>
    <row r="70" spans="1:8" x14ac:dyDescent="0.25">
      <c r="A70" s="5" t="s">
        <v>421</v>
      </c>
      <c r="B70" s="5" t="s">
        <v>420</v>
      </c>
      <c r="C70" s="9" t="s">
        <v>422</v>
      </c>
      <c r="D70" s="5" t="s">
        <v>418</v>
      </c>
      <c r="E70" s="6">
        <v>2000</v>
      </c>
      <c r="F70" s="7">
        <v>1739720</v>
      </c>
      <c r="G70" s="8">
        <f t="shared" si="2"/>
        <v>9.505543924072877E-4</v>
      </c>
      <c r="H70" s="112"/>
    </row>
    <row r="71" spans="1:8" x14ac:dyDescent="0.25">
      <c r="A71" s="5" t="s">
        <v>479</v>
      </c>
      <c r="B71" s="5" t="s">
        <v>181</v>
      </c>
      <c r="C71" s="134" t="s">
        <v>182</v>
      </c>
      <c r="D71" s="65" t="s">
        <v>480</v>
      </c>
      <c r="E71" s="6">
        <v>20000</v>
      </c>
      <c r="F71" s="7">
        <v>20009800</v>
      </c>
      <c r="G71" s="8">
        <f t="shared" si="2"/>
        <v>1.0933025591009671E-2</v>
      </c>
      <c r="H71" s="112"/>
    </row>
    <row r="72" spans="1:8" x14ac:dyDescent="0.25">
      <c r="A72" s="5" t="s">
        <v>424</v>
      </c>
      <c r="B72" s="5" t="s">
        <v>132</v>
      </c>
      <c r="C72" s="134" t="s">
        <v>133</v>
      </c>
      <c r="D72" s="5" t="s">
        <v>423</v>
      </c>
      <c r="E72" s="6">
        <v>4769</v>
      </c>
      <c r="F72" s="7">
        <v>4620827.17</v>
      </c>
      <c r="G72" s="8">
        <f t="shared" si="2"/>
        <v>2.5247439605214843E-3</v>
      </c>
      <c r="H72" s="112"/>
    </row>
    <row r="73" spans="1:8" ht="30" x14ac:dyDescent="0.25">
      <c r="A73" s="66" t="s">
        <v>463</v>
      </c>
      <c r="B73" s="66" t="s">
        <v>464</v>
      </c>
      <c r="C73" s="9" t="s">
        <v>465</v>
      </c>
      <c r="D73" s="66" t="s">
        <v>462</v>
      </c>
      <c r="E73" s="6">
        <v>27500</v>
      </c>
      <c r="F73" s="7">
        <v>27270650</v>
      </c>
      <c r="G73" s="8">
        <f t="shared" si="2"/>
        <v>1.4900234601718552E-2</v>
      </c>
      <c r="H73" s="112"/>
    </row>
    <row r="74" spans="1:8" x14ac:dyDescent="0.25">
      <c r="A74" s="5" t="s">
        <v>453</v>
      </c>
      <c r="B74" s="5" t="s">
        <v>400</v>
      </c>
      <c r="C74" s="9" t="s">
        <v>402</v>
      </c>
      <c r="D74" s="70" t="s">
        <v>454</v>
      </c>
      <c r="E74" s="6">
        <v>2000</v>
      </c>
      <c r="F74" s="7">
        <v>1898720</v>
      </c>
      <c r="G74" s="8">
        <f t="shared" si="2"/>
        <v>1.0374293771133085E-3</v>
      </c>
      <c r="H74" s="112"/>
    </row>
    <row r="75" spans="1:8" x14ac:dyDescent="0.25">
      <c r="A75" s="5" t="s">
        <v>455</v>
      </c>
      <c r="B75" s="5" t="s">
        <v>190</v>
      </c>
      <c r="C75" s="134" t="s">
        <v>191</v>
      </c>
      <c r="D75" s="5" t="s">
        <v>456</v>
      </c>
      <c r="E75" s="6">
        <v>23000</v>
      </c>
      <c r="F75" s="7">
        <v>21432320</v>
      </c>
      <c r="G75" s="8">
        <f t="shared" si="2"/>
        <v>1.1710267120846204E-2</v>
      </c>
      <c r="H75" s="112"/>
    </row>
    <row r="76" spans="1:8" ht="30" x14ac:dyDescent="0.25">
      <c r="A76" s="127" t="s">
        <v>459</v>
      </c>
      <c r="B76" s="127" t="s">
        <v>176</v>
      </c>
      <c r="C76" s="134" t="s">
        <v>177</v>
      </c>
      <c r="D76" s="127" t="s">
        <v>458</v>
      </c>
      <c r="E76" s="6">
        <v>3000</v>
      </c>
      <c r="F76" s="7">
        <v>2688750</v>
      </c>
      <c r="G76" s="8">
        <f t="shared" si="2"/>
        <v>1.4690887743919105E-3</v>
      </c>
      <c r="H76" s="112"/>
    </row>
    <row r="77" spans="1:8" ht="30" x14ac:dyDescent="0.25">
      <c r="A77" s="5" t="s">
        <v>478</v>
      </c>
      <c r="B77" s="5" t="s">
        <v>146</v>
      </c>
      <c r="C77" s="127" t="s">
        <v>147</v>
      </c>
      <c r="D77" s="5" t="s">
        <v>471</v>
      </c>
      <c r="E77" s="6">
        <v>28223</v>
      </c>
      <c r="F77" s="7">
        <v>27697487.739999998</v>
      </c>
      <c r="G77" s="8">
        <f t="shared" si="2"/>
        <v>1.513345172206102E-2</v>
      </c>
      <c r="H77" s="112"/>
    </row>
    <row r="78" spans="1:8" x14ac:dyDescent="0.25">
      <c r="A78" s="5" t="s">
        <v>486</v>
      </c>
      <c r="B78" s="5" t="s">
        <v>488</v>
      </c>
      <c r="C78" s="9" t="s">
        <v>487</v>
      </c>
      <c r="D78" s="5" t="s">
        <v>485</v>
      </c>
      <c r="E78" s="6">
        <v>10000</v>
      </c>
      <c r="F78" s="7">
        <v>9886600</v>
      </c>
      <c r="G78" s="8">
        <f t="shared" si="2"/>
        <v>5.4018756213493491E-3</v>
      </c>
      <c r="H78" s="112"/>
    </row>
    <row r="79" spans="1:8" x14ac:dyDescent="0.25">
      <c r="A79" s="5" t="s">
        <v>490</v>
      </c>
      <c r="B79" s="5" t="s">
        <v>136</v>
      </c>
      <c r="C79" s="121" t="s">
        <v>137</v>
      </c>
      <c r="D79" s="5" t="s">
        <v>491</v>
      </c>
      <c r="E79" s="6">
        <v>15000</v>
      </c>
      <c r="F79" s="7">
        <v>14559900</v>
      </c>
      <c r="G79" s="8">
        <f t="shared" si="2"/>
        <v>7.9552898730892718E-3</v>
      </c>
      <c r="H79" s="112"/>
    </row>
    <row r="80" spans="1:8" x14ac:dyDescent="0.25">
      <c r="A80" s="5" t="s">
        <v>493</v>
      </c>
      <c r="B80" s="5" t="s">
        <v>190</v>
      </c>
      <c r="C80" s="134" t="s">
        <v>191</v>
      </c>
      <c r="D80" s="5" t="s">
        <v>492</v>
      </c>
      <c r="E80" s="6">
        <v>10000</v>
      </c>
      <c r="F80" s="7">
        <v>9948600</v>
      </c>
      <c r="G80" s="8">
        <f t="shared" si="2"/>
        <v>5.4357514015491819E-3</v>
      </c>
      <c r="H80" s="112"/>
    </row>
    <row r="81" spans="1:8" ht="30" x14ac:dyDescent="0.25">
      <c r="A81" s="5" t="s">
        <v>496</v>
      </c>
      <c r="B81" s="5" t="s">
        <v>166</v>
      </c>
      <c r="C81" s="9" t="s">
        <v>167</v>
      </c>
      <c r="D81" s="5" t="s">
        <v>497</v>
      </c>
      <c r="E81" s="6">
        <v>15000</v>
      </c>
      <c r="F81" s="7">
        <v>14404500</v>
      </c>
      <c r="G81" s="8">
        <f t="shared" si="2"/>
        <v>7.8703818691690467E-3</v>
      </c>
      <c r="H81" s="112"/>
    </row>
    <row r="82" spans="1:8" ht="30" x14ac:dyDescent="0.25">
      <c r="A82" s="127" t="s">
        <v>501</v>
      </c>
      <c r="B82" s="127" t="s">
        <v>427</v>
      </c>
      <c r="C82" s="11">
        <v>1057746555812</v>
      </c>
      <c r="D82" s="127" t="s">
        <v>499</v>
      </c>
      <c r="E82" s="6">
        <v>15000</v>
      </c>
      <c r="F82" s="7">
        <v>13932300</v>
      </c>
      <c r="G82" s="8">
        <f t="shared" si="2"/>
        <v>7.6123795560987138E-3</v>
      </c>
      <c r="H82" s="112"/>
    </row>
    <row r="83" spans="1:8" x14ac:dyDescent="0.25">
      <c r="A83" s="5" t="s">
        <v>543</v>
      </c>
      <c r="B83" s="5" t="s">
        <v>100</v>
      </c>
      <c r="C83" s="134" t="s">
        <v>101</v>
      </c>
      <c r="D83" s="5" t="s">
        <v>544</v>
      </c>
      <c r="E83" s="6">
        <v>26500</v>
      </c>
      <c r="F83" s="7">
        <v>22913755</v>
      </c>
      <c r="G83" s="8">
        <f t="shared" si="2"/>
        <v>1.2519698837625853E-2</v>
      </c>
      <c r="H83" s="112"/>
    </row>
    <row r="84" spans="1:8" ht="30" x14ac:dyDescent="0.25">
      <c r="A84" s="5" t="s">
        <v>512</v>
      </c>
      <c r="B84" s="5" t="s">
        <v>166</v>
      </c>
      <c r="C84" s="134" t="s">
        <v>167</v>
      </c>
      <c r="D84" s="5" t="s">
        <v>513</v>
      </c>
      <c r="E84" s="6">
        <v>12000</v>
      </c>
      <c r="F84" s="7">
        <v>11161440</v>
      </c>
      <c r="G84" s="8">
        <f t="shared" si="2"/>
        <v>6.0984272282840896E-3</v>
      </c>
      <c r="H84" s="112"/>
    </row>
    <row r="85" spans="1:8" x14ac:dyDescent="0.25">
      <c r="A85" s="5" t="s">
        <v>510</v>
      </c>
      <c r="B85" s="5" t="s">
        <v>164</v>
      </c>
      <c r="C85" s="127" t="s">
        <v>165</v>
      </c>
      <c r="D85" s="5" t="s">
        <v>511</v>
      </c>
      <c r="E85" s="6">
        <v>11000</v>
      </c>
      <c r="F85" s="7">
        <v>10186990</v>
      </c>
      <c r="G85" s="8">
        <f t="shared" si="2"/>
        <v>5.5660037764175361E-3</v>
      </c>
      <c r="H85" s="112"/>
    </row>
    <row r="86" spans="1:8" x14ac:dyDescent="0.25">
      <c r="A86" s="62" t="s">
        <v>516</v>
      </c>
      <c r="B86" s="62" t="s">
        <v>162</v>
      </c>
      <c r="C86" s="127" t="s">
        <v>163</v>
      </c>
      <c r="D86" s="62" t="s">
        <v>515</v>
      </c>
      <c r="E86" s="6">
        <v>13000</v>
      </c>
      <c r="F86" s="7">
        <v>12236510</v>
      </c>
      <c r="G86" s="8">
        <f t="shared" si="2"/>
        <v>6.6858277931136616E-3</v>
      </c>
      <c r="H86" s="112"/>
    </row>
    <row r="87" spans="1:8" x14ac:dyDescent="0.25">
      <c r="A87" s="5" t="s">
        <v>507</v>
      </c>
      <c r="B87" s="5" t="s">
        <v>508</v>
      </c>
      <c r="C87" s="9" t="s">
        <v>509</v>
      </c>
      <c r="D87" s="5" t="s">
        <v>506</v>
      </c>
      <c r="E87" s="39">
        <v>7000</v>
      </c>
      <c r="F87" s="7">
        <v>6856430</v>
      </c>
      <c r="G87" s="8">
        <f t="shared" si="2"/>
        <v>3.7462405747666861E-3</v>
      </c>
      <c r="H87" s="112"/>
    </row>
    <row r="88" spans="1:8" x14ac:dyDescent="0.25">
      <c r="A88" s="5" t="s">
        <v>524</v>
      </c>
      <c r="B88" s="5" t="s">
        <v>488</v>
      </c>
      <c r="C88" s="9" t="s">
        <v>487</v>
      </c>
      <c r="D88" s="5" t="s">
        <v>523</v>
      </c>
      <c r="E88" s="6">
        <v>9000</v>
      </c>
      <c r="F88" s="7">
        <v>8991090</v>
      </c>
      <c r="G88" s="8">
        <f t="shared" si="2"/>
        <v>4.9125836870469045E-3</v>
      </c>
      <c r="H88" s="112"/>
    </row>
    <row r="89" spans="1:8" x14ac:dyDescent="0.25">
      <c r="A89" s="5" t="s">
        <v>526</v>
      </c>
      <c r="B89" s="5" t="s">
        <v>527</v>
      </c>
      <c r="C89" s="9" t="s">
        <v>528</v>
      </c>
      <c r="D89" s="5" t="s">
        <v>525</v>
      </c>
      <c r="E89" s="6">
        <v>4000</v>
      </c>
      <c r="F89" s="7">
        <v>3841040</v>
      </c>
      <c r="G89" s="8">
        <f t="shared" si="2"/>
        <v>2.0986810770768217E-3</v>
      </c>
      <c r="H89" s="112"/>
    </row>
    <row r="90" spans="1:8" x14ac:dyDescent="0.25">
      <c r="A90" s="5" t="s">
        <v>539</v>
      </c>
      <c r="B90" s="5" t="s">
        <v>517</v>
      </c>
      <c r="C90" s="9" t="s">
        <v>189</v>
      </c>
      <c r="D90" s="5" t="s">
        <v>538</v>
      </c>
      <c r="E90" s="6">
        <v>4000</v>
      </c>
      <c r="F90" s="7">
        <v>3745480</v>
      </c>
      <c r="G90" s="8">
        <f t="shared" si="2"/>
        <v>2.0464686648849514E-3</v>
      </c>
      <c r="H90" s="112"/>
    </row>
    <row r="91" spans="1:8" ht="30" x14ac:dyDescent="0.25">
      <c r="A91" s="87" t="s">
        <v>540</v>
      </c>
      <c r="B91" s="87" t="s">
        <v>146</v>
      </c>
      <c r="C91" s="134" t="s">
        <v>147</v>
      </c>
      <c r="D91" s="87" t="s">
        <v>531</v>
      </c>
      <c r="E91" s="6">
        <v>15000</v>
      </c>
      <c r="F91" s="7">
        <v>15357150</v>
      </c>
      <c r="G91" s="8">
        <f t="shared" si="2"/>
        <v>8.3908941596104996E-3</v>
      </c>
      <c r="H91" s="112"/>
    </row>
    <row r="92" spans="1:8" x14ac:dyDescent="0.25">
      <c r="A92" s="72" t="s">
        <v>532</v>
      </c>
      <c r="B92" s="72" t="s">
        <v>181</v>
      </c>
      <c r="C92" s="134" t="s">
        <v>182</v>
      </c>
      <c r="D92" s="72" t="s">
        <v>533</v>
      </c>
      <c r="E92" s="6">
        <v>18000</v>
      </c>
      <c r="F92" s="7">
        <v>17029800</v>
      </c>
      <c r="G92" s="8">
        <f t="shared" si="2"/>
        <v>9.3048026072112908E-3</v>
      </c>
      <c r="H92" s="112"/>
    </row>
    <row r="93" spans="1:8" x14ac:dyDescent="0.25">
      <c r="A93" s="91" t="s">
        <v>592</v>
      </c>
      <c r="B93" s="91" t="s">
        <v>100</v>
      </c>
      <c r="C93" s="127" t="s">
        <v>101</v>
      </c>
      <c r="D93" s="91" t="s">
        <v>591</v>
      </c>
      <c r="E93" s="6">
        <v>6000</v>
      </c>
      <c r="F93" s="7">
        <v>4928520</v>
      </c>
      <c r="G93" s="8">
        <f t="shared" si="2"/>
        <v>2.692862261781876E-3</v>
      </c>
      <c r="H93" s="112"/>
    </row>
    <row r="94" spans="1:8" ht="30" x14ac:dyDescent="0.25">
      <c r="A94" s="72" t="s">
        <v>556</v>
      </c>
      <c r="B94" s="72" t="s">
        <v>166</v>
      </c>
      <c r="C94" s="127" t="s">
        <v>167</v>
      </c>
      <c r="D94" s="72" t="s">
        <v>555</v>
      </c>
      <c r="E94" s="6">
        <v>20000</v>
      </c>
      <c r="F94" s="7">
        <v>19004800</v>
      </c>
      <c r="G94" s="8">
        <f t="shared" si="2"/>
        <v>1.0383910121641426E-2</v>
      </c>
      <c r="H94" s="112"/>
    </row>
    <row r="95" spans="1:8" x14ac:dyDescent="0.25">
      <c r="A95" s="5" t="s">
        <v>553</v>
      </c>
      <c r="B95" s="5" t="s">
        <v>552</v>
      </c>
      <c r="C95" s="9" t="s">
        <v>554</v>
      </c>
      <c r="D95" s="5" t="s">
        <v>551</v>
      </c>
      <c r="E95" s="39">
        <v>10000</v>
      </c>
      <c r="F95" s="7">
        <v>9562800</v>
      </c>
      <c r="G95" s="8">
        <f t="shared" si="2"/>
        <v>5.2249566273379682E-3</v>
      </c>
      <c r="H95" s="112"/>
    </row>
    <row r="96" spans="1:8" x14ac:dyDescent="0.25">
      <c r="A96" s="5" t="s">
        <v>550</v>
      </c>
      <c r="B96" s="5" t="s">
        <v>488</v>
      </c>
      <c r="C96" s="9" t="s">
        <v>487</v>
      </c>
      <c r="D96" s="5" t="s">
        <v>549</v>
      </c>
      <c r="E96" s="6">
        <v>10000</v>
      </c>
      <c r="F96" s="7">
        <v>9595600</v>
      </c>
      <c r="G96" s="8">
        <f t="shared" si="2"/>
        <v>5.2428780078307832E-3</v>
      </c>
      <c r="H96" s="112"/>
    </row>
    <row r="97" spans="1:8" ht="30" x14ac:dyDescent="0.25">
      <c r="A97" s="5" t="s">
        <v>584</v>
      </c>
      <c r="B97" s="5" t="s">
        <v>336</v>
      </c>
      <c r="C97" s="134" t="s">
        <v>180</v>
      </c>
      <c r="D97" s="5" t="s">
        <v>583</v>
      </c>
      <c r="E97" s="6">
        <v>14500</v>
      </c>
      <c r="F97" s="7">
        <v>15099285</v>
      </c>
      <c r="G97" s="8">
        <f t="shared" si="2"/>
        <v>8.2500009650745363E-3</v>
      </c>
      <c r="H97" s="112"/>
    </row>
    <row r="98" spans="1:8" ht="30" x14ac:dyDescent="0.25">
      <c r="A98" s="70" t="s">
        <v>576</v>
      </c>
      <c r="B98" s="70" t="s">
        <v>126</v>
      </c>
      <c r="C98" s="134" t="s">
        <v>127</v>
      </c>
      <c r="D98" s="70" t="s">
        <v>575</v>
      </c>
      <c r="E98" s="6">
        <v>64177</v>
      </c>
      <c r="F98" s="7">
        <v>65004241.530000001</v>
      </c>
      <c r="G98" s="8">
        <f t="shared" si="2"/>
        <v>3.5517248356888305E-2</v>
      </c>
      <c r="H98" s="112"/>
    </row>
    <row r="99" spans="1:8" x14ac:dyDescent="0.25">
      <c r="A99" s="5" t="s">
        <v>608</v>
      </c>
      <c r="B99" s="5" t="s">
        <v>100</v>
      </c>
      <c r="C99" s="127" t="s">
        <v>101</v>
      </c>
      <c r="D99" s="5" t="s">
        <v>607</v>
      </c>
      <c r="E99" s="6">
        <v>10550</v>
      </c>
      <c r="F99" s="7">
        <v>9528021.5</v>
      </c>
      <c r="G99" s="8">
        <f t="shared" si="2"/>
        <v>5.2059542269882932E-3</v>
      </c>
      <c r="H99" s="112"/>
    </row>
    <row r="100" spans="1:8" x14ac:dyDescent="0.25">
      <c r="A100" s="91" t="s">
        <v>586</v>
      </c>
      <c r="B100" s="91" t="s">
        <v>150</v>
      </c>
      <c r="C100" s="127" t="s">
        <v>151</v>
      </c>
      <c r="D100" s="91" t="s">
        <v>585</v>
      </c>
      <c r="E100" s="6">
        <v>8566</v>
      </c>
      <c r="F100" s="7">
        <v>8774068.1400000006</v>
      </c>
      <c r="G100" s="8">
        <f t="shared" si="2"/>
        <v>4.794006512403054E-3</v>
      </c>
      <c r="H100" s="112"/>
    </row>
    <row r="101" spans="1:8" x14ac:dyDescent="0.25">
      <c r="A101" s="71" t="s">
        <v>593</v>
      </c>
      <c r="B101" s="71" t="s">
        <v>190</v>
      </c>
      <c r="C101" s="125" t="s">
        <v>191</v>
      </c>
      <c r="D101" s="71" t="s">
        <v>587</v>
      </c>
      <c r="E101" s="6">
        <v>10200</v>
      </c>
      <c r="F101" s="7">
        <v>10352898</v>
      </c>
      <c r="G101" s="8">
        <f t="shared" ref="G101:G132" si="3">F101/$F$200</f>
        <v>5.65665317869808E-3</v>
      </c>
      <c r="H101" s="112"/>
    </row>
    <row r="102" spans="1:8" ht="30" x14ac:dyDescent="0.25">
      <c r="A102" s="79" t="s">
        <v>606</v>
      </c>
      <c r="B102" s="79" t="s">
        <v>336</v>
      </c>
      <c r="C102" s="121" t="s">
        <v>180</v>
      </c>
      <c r="D102" s="79" t="s">
        <v>605</v>
      </c>
      <c r="E102" s="6">
        <v>30000</v>
      </c>
      <c r="F102" s="7">
        <v>30147900</v>
      </c>
      <c r="G102" s="8">
        <f t="shared" si="3"/>
        <v>1.6472316675588985E-2</v>
      </c>
      <c r="H102" s="112"/>
    </row>
    <row r="103" spans="1:8" ht="30" x14ac:dyDescent="0.25">
      <c r="A103" s="79" t="s">
        <v>618</v>
      </c>
      <c r="B103" s="79" t="s">
        <v>464</v>
      </c>
      <c r="C103" s="9" t="s">
        <v>465</v>
      </c>
      <c r="D103" s="79" t="s">
        <v>617</v>
      </c>
      <c r="E103" s="6">
        <v>15000</v>
      </c>
      <c r="F103" s="7">
        <v>15040200</v>
      </c>
      <c r="G103" s="8">
        <f t="shared" si="3"/>
        <v>8.2177178929276479E-3</v>
      </c>
      <c r="H103" s="112"/>
    </row>
    <row r="104" spans="1:8" ht="30" x14ac:dyDescent="0.25">
      <c r="A104" s="134" t="s">
        <v>620</v>
      </c>
      <c r="B104" s="134" t="s">
        <v>336</v>
      </c>
      <c r="C104" s="134" t="s">
        <v>180</v>
      </c>
      <c r="D104" s="134" t="s">
        <v>619</v>
      </c>
      <c r="E104" s="6">
        <v>7000</v>
      </c>
      <c r="F104" s="7">
        <v>7139580</v>
      </c>
      <c r="G104" s="8">
        <f t="shared" si="3"/>
        <v>3.900949077405113E-3</v>
      </c>
      <c r="H104" s="112"/>
    </row>
    <row r="105" spans="1:8" x14ac:dyDescent="0.25">
      <c r="A105" s="72" t="s">
        <v>629</v>
      </c>
      <c r="B105" s="72" t="s">
        <v>488</v>
      </c>
      <c r="C105" s="9" t="s">
        <v>487</v>
      </c>
      <c r="D105" s="72" t="s">
        <v>628</v>
      </c>
      <c r="E105" s="6">
        <v>2000</v>
      </c>
      <c r="F105" s="7">
        <v>2039980</v>
      </c>
      <c r="G105" s="8">
        <f t="shared" si="3"/>
        <v>1.1146115176137647E-3</v>
      </c>
      <c r="H105" s="112"/>
    </row>
    <row r="106" spans="1:8" x14ac:dyDescent="0.25">
      <c r="A106" s="127" t="s">
        <v>658</v>
      </c>
      <c r="B106" s="127" t="s">
        <v>656</v>
      </c>
      <c r="C106" s="9" t="s">
        <v>657</v>
      </c>
      <c r="D106" s="127" t="s">
        <v>655</v>
      </c>
      <c r="E106" s="6">
        <v>3000</v>
      </c>
      <c r="F106" s="7">
        <v>3027030</v>
      </c>
      <c r="G106" s="8">
        <f t="shared" si="3"/>
        <v>1.6539194022306073E-3</v>
      </c>
      <c r="H106" s="112"/>
    </row>
    <row r="107" spans="1:8" x14ac:dyDescent="0.25">
      <c r="A107" s="91" t="s">
        <v>662</v>
      </c>
      <c r="B107" s="91" t="s">
        <v>661</v>
      </c>
      <c r="C107" s="9" t="s">
        <v>660</v>
      </c>
      <c r="D107" s="91" t="s">
        <v>659</v>
      </c>
      <c r="E107" s="6">
        <v>1500</v>
      </c>
      <c r="F107" s="7">
        <v>1495200</v>
      </c>
      <c r="G107" s="8">
        <f t="shared" si="3"/>
        <v>8.1695268636756285E-4</v>
      </c>
      <c r="H107" s="112"/>
    </row>
    <row r="108" spans="1:8" ht="16.5" customHeight="1" x14ac:dyDescent="0.25">
      <c r="A108" s="5" t="s">
        <v>196</v>
      </c>
      <c r="B108" s="5"/>
      <c r="C108" s="5"/>
      <c r="D108" s="5"/>
      <c r="E108" s="6"/>
      <c r="F108" s="7">
        <f>SUM(F5:F107)</f>
        <v>1332015757.54</v>
      </c>
      <c r="G108" s="8">
        <f t="shared" si="3"/>
        <v>0.72779150040544893</v>
      </c>
      <c r="H108" s="112"/>
    </row>
    <row r="109" spans="1:8" ht="16.5" customHeight="1" x14ac:dyDescent="0.25">
      <c r="A109" s="13"/>
      <c r="B109" s="13"/>
      <c r="C109" s="13"/>
      <c r="D109" s="13"/>
      <c r="E109" s="14"/>
      <c r="F109" s="15"/>
      <c r="G109" s="16"/>
      <c r="H109" s="112"/>
    </row>
    <row r="110" spans="1:8" ht="16.5" customHeight="1" x14ac:dyDescent="0.25">
      <c r="A110" s="17" t="s">
        <v>302</v>
      </c>
      <c r="B110" s="13"/>
      <c r="C110" s="13"/>
      <c r="D110" s="13"/>
      <c r="E110" s="14"/>
      <c r="F110" s="15"/>
      <c r="G110" s="16"/>
      <c r="H110" s="112"/>
    </row>
    <row r="111" spans="1:8" ht="45" x14ac:dyDescent="0.25">
      <c r="A111" s="5" t="s">
        <v>0</v>
      </c>
      <c r="B111" s="5" t="s">
        <v>20</v>
      </c>
      <c r="C111" s="5" t="s">
        <v>1</v>
      </c>
      <c r="D111" s="5" t="s">
        <v>22</v>
      </c>
      <c r="E111" s="5" t="s">
        <v>10</v>
      </c>
      <c r="F111" s="5" t="s">
        <v>6</v>
      </c>
      <c r="G111" s="5" t="s">
        <v>300</v>
      </c>
      <c r="H111" s="112"/>
    </row>
    <row r="112" spans="1:8" ht="30" x14ac:dyDescent="0.25">
      <c r="A112" s="5" t="s">
        <v>250</v>
      </c>
      <c r="B112" s="5" t="s">
        <v>183</v>
      </c>
      <c r="C112" s="5" t="s">
        <v>184</v>
      </c>
      <c r="D112" s="5" t="s">
        <v>93</v>
      </c>
      <c r="E112" s="6">
        <v>5</v>
      </c>
      <c r="F112" s="7">
        <v>393.6</v>
      </c>
      <c r="G112" s="8">
        <f t="shared" ref="G112:G125" si="4">F112/$F$200</f>
        <v>2.1505656591377258E-7</v>
      </c>
      <c r="H112" s="112"/>
    </row>
    <row r="113" spans="1:8" x14ac:dyDescent="0.25">
      <c r="A113" s="134" t="s">
        <v>252</v>
      </c>
      <c r="B113" s="5" t="s">
        <v>154</v>
      </c>
      <c r="C113" s="134" t="s">
        <v>155</v>
      </c>
      <c r="D113" s="134" t="s">
        <v>95</v>
      </c>
      <c r="E113" s="6">
        <v>25000</v>
      </c>
      <c r="F113" s="7">
        <v>7445000</v>
      </c>
      <c r="G113" s="8">
        <f t="shared" si="4"/>
        <v>4.0678255417378982E-3</v>
      </c>
      <c r="H113" s="112"/>
    </row>
    <row r="114" spans="1:8" ht="30" x14ac:dyDescent="0.25">
      <c r="A114" s="5" t="s">
        <v>251</v>
      </c>
      <c r="B114" s="5" t="s">
        <v>187</v>
      </c>
      <c r="C114" s="5" t="s">
        <v>188</v>
      </c>
      <c r="D114" s="5" t="s">
        <v>94</v>
      </c>
      <c r="E114" s="6">
        <v>1740</v>
      </c>
      <c r="F114" s="7">
        <v>13137000</v>
      </c>
      <c r="G114" s="8">
        <f t="shared" si="4"/>
        <v>7.1778407175031259E-3</v>
      </c>
      <c r="H114" s="112"/>
    </row>
    <row r="115" spans="1:8" x14ac:dyDescent="0.25">
      <c r="A115" s="5" t="s">
        <v>255</v>
      </c>
      <c r="B115" s="5" t="s">
        <v>288</v>
      </c>
      <c r="C115" s="5" t="s">
        <v>289</v>
      </c>
      <c r="D115" s="5" t="s">
        <v>278</v>
      </c>
      <c r="E115" s="6">
        <v>43</v>
      </c>
      <c r="F115" s="7">
        <v>2880.79</v>
      </c>
      <c r="G115" s="8">
        <f t="shared" si="4"/>
        <v>1.5740162716431324E-6</v>
      </c>
      <c r="H115" s="112"/>
    </row>
    <row r="116" spans="1:8" x14ac:dyDescent="0.25">
      <c r="A116" s="5" t="s">
        <v>258</v>
      </c>
      <c r="B116" s="5" t="s">
        <v>181</v>
      </c>
      <c r="C116" s="5" t="s">
        <v>182</v>
      </c>
      <c r="D116" s="5" t="s">
        <v>98</v>
      </c>
      <c r="E116" s="6">
        <v>55000</v>
      </c>
      <c r="F116" s="7">
        <v>16429050</v>
      </c>
      <c r="G116" s="8">
        <f t="shared" si="4"/>
        <v>8.9765626885814666E-3</v>
      </c>
      <c r="H116" s="112"/>
    </row>
    <row r="117" spans="1:8" ht="16.5" customHeight="1" x14ac:dyDescent="0.25">
      <c r="A117" s="5" t="s">
        <v>256</v>
      </c>
      <c r="B117" s="5" t="s">
        <v>172</v>
      </c>
      <c r="C117" s="5" t="s">
        <v>173</v>
      </c>
      <c r="D117" s="5" t="s">
        <v>99</v>
      </c>
      <c r="E117" s="6">
        <v>4200</v>
      </c>
      <c r="F117" s="7">
        <v>2915640</v>
      </c>
      <c r="G117" s="8">
        <f t="shared" si="4"/>
        <v>1.5930577384167476E-3</v>
      </c>
      <c r="H117" s="112"/>
    </row>
    <row r="118" spans="1:8" ht="30" x14ac:dyDescent="0.25">
      <c r="A118" s="5" t="s">
        <v>375</v>
      </c>
      <c r="B118" s="5" t="s">
        <v>374</v>
      </c>
      <c r="C118" s="5" t="s">
        <v>377</v>
      </c>
      <c r="D118" s="5" t="s">
        <v>372</v>
      </c>
      <c r="E118" s="6">
        <v>6900</v>
      </c>
      <c r="F118" s="7">
        <v>1527108</v>
      </c>
      <c r="G118" s="8">
        <f t="shared" si="4"/>
        <v>8.34386692732341E-4</v>
      </c>
      <c r="H118" s="112"/>
    </row>
    <row r="119" spans="1:8" x14ac:dyDescent="0.25">
      <c r="A119" s="5" t="s">
        <v>376</v>
      </c>
      <c r="B119" s="5" t="s">
        <v>168</v>
      </c>
      <c r="C119" s="5" t="s">
        <v>169</v>
      </c>
      <c r="D119" s="5" t="s">
        <v>373</v>
      </c>
      <c r="E119" s="6">
        <v>1000</v>
      </c>
      <c r="F119" s="7">
        <v>1876000</v>
      </c>
      <c r="G119" s="8">
        <f t="shared" si="4"/>
        <v>1.025015542820725E-3</v>
      </c>
      <c r="H119" s="112"/>
    </row>
    <row r="120" spans="1:8" ht="16.5" customHeight="1" x14ac:dyDescent="0.25">
      <c r="A120" s="5" t="s">
        <v>390</v>
      </c>
      <c r="B120" s="5" t="s">
        <v>389</v>
      </c>
      <c r="C120" s="18">
        <v>1027402166835</v>
      </c>
      <c r="D120" s="5" t="s">
        <v>388</v>
      </c>
      <c r="E120" s="6">
        <v>22000</v>
      </c>
      <c r="F120" s="7">
        <v>1237830</v>
      </c>
      <c r="G120" s="8">
        <f t="shared" si="4"/>
        <v>6.7632995168964715E-4</v>
      </c>
      <c r="H120" s="112"/>
    </row>
    <row r="121" spans="1:8" x14ac:dyDescent="0.25">
      <c r="A121" s="5" t="s">
        <v>663</v>
      </c>
      <c r="B121" s="5" t="s">
        <v>610</v>
      </c>
      <c r="C121" s="9" t="s">
        <v>175</v>
      </c>
      <c r="D121" s="5" t="s">
        <v>609</v>
      </c>
      <c r="E121" s="6">
        <v>3475</v>
      </c>
      <c r="F121" s="7">
        <v>5716375</v>
      </c>
      <c r="G121" s="8">
        <f t="shared" si="4"/>
        <v>3.1233332748357261E-3</v>
      </c>
      <c r="H121" s="112"/>
    </row>
    <row r="122" spans="1:8" ht="30" x14ac:dyDescent="0.25">
      <c r="A122" s="5" t="s">
        <v>253</v>
      </c>
      <c r="B122" s="5" t="s">
        <v>160</v>
      </c>
      <c r="C122" s="5" t="s">
        <v>161</v>
      </c>
      <c r="D122" s="5" t="s">
        <v>97</v>
      </c>
      <c r="E122" s="6">
        <v>2704</v>
      </c>
      <c r="F122" s="7">
        <v>1529652.8</v>
      </c>
      <c r="G122" s="8">
        <f t="shared" si="4"/>
        <v>8.357771295944786E-4</v>
      </c>
      <c r="H122" s="112"/>
    </row>
    <row r="123" spans="1:8" x14ac:dyDescent="0.25">
      <c r="A123" s="5" t="s">
        <v>426</v>
      </c>
      <c r="B123" s="5" t="s">
        <v>162</v>
      </c>
      <c r="C123" s="5" t="s">
        <v>163</v>
      </c>
      <c r="D123" s="5" t="s">
        <v>425</v>
      </c>
      <c r="E123" s="6">
        <v>120</v>
      </c>
      <c r="F123" s="7">
        <v>1436880</v>
      </c>
      <c r="G123" s="8">
        <f t="shared" si="4"/>
        <v>7.8508759763765634E-4</v>
      </c>
      <c r="H123" s="112"/>
    </row>
    <row r="124" spans="1:8" ht="30" x14ac:dyDescent="0.25">
      <c r="A124" s="5" t="s">
        <v>257</v>
      </c>
      <c r="B124" s="5" t="s">
        <v>290</v>
      </c>
      <c r="C124" s="5" t="s">
        <v>291</v>
      </c>
      <c r="D124" s="5" t="s">
        <v>279</v>
      </c>
      <c r="E124" s="6">
        <v>3</v>
      </c>
      <c r="F124" s="7">
        <v>668.13</v>
      </c>
      <c r="G124" s="8">
        <f t="shared" si="4"/>
        <v>3.6505524233731929E-7</v>
      </c>
      <c r="H124" s="112"/>
    </row>
    <row r="125" spans="1:8" ht="16.5" customHeight="1" x14ac:dyDescent="0.25">
      <c r="A125" s="5" t="s">
        <v>196</v>
      </c>
      <c r="B125" s="5"/>
      <c r="C125" s="5"/>
      <c r="D125" s="5"/>
      <c r="E125" s="6"/>
      <c r="F125" s="7">
        <f>SUM(F112:F124)</f>
        <v>53254478.32</v>
      </c>
      <c r="G125" s="8">
        <f t="shared" si="4"/>
        <v>2.9097371003629708E-2</v>
      </c>
    </row>
    <row r="127" spans="1:8" x14ac:dyDescent="0.25">
      <c r="A127" s="3" t="s">
        <v>303</v>
      </c>
    </row>
    <row r="128" spans="1:8" ht="45" customHeight="1" x14ac:dyDescent="0.25">
      <c r="A128" s="5" t="s">
        <v>3</v>
      </c>
      <c r="B128" s="5" t="s">
        <v>1</v>
      </c>
      <c r="C128" s="5" t="s">
        <v>311</v>
      </c>
      <c r="D128" s="5" t="s">
        <v>7</v>
      </c>
      <c r="E128" s="5" t="s">
        <v>5</v>
      </c>
      <c r="F128" s="5" t="s">
        <v>12</v>
      </c>
      <c r="G128" s="5" t="s">
        <v>300</v>
      </c>
    </row>
    <row r="129" spans="1:8" ht="16.5" customHeight="1" x14ac:dyDescent="0.25">
      <c r="A129" s="121" t="s">
        <v>198</v>
      </c>
      <c r="B129" s="11">
        <v>1027700167110</v>
      </c>
      <c r="C129" s="55" t="s">
        <v>616</v>
      </c>
      <c r="D129" s="56">
        <v>45393</v>
      </c>
      <c r="E129" s="2">
        <v>10000000</v>
      </c>
      <c r="F129" s="57">
        <v>10350573.77</v>
      </c>
      <c r="G129" s="58">
        <f t="shared" ref="G129:G138" si="5">F129/$F$200</f>
        <v>5.6553832576559208E-3</v>
      </c>
    </row>
    <row r="130" spans="1:8" ht="16.5" customHeight="1" x14ac:dyDescent="0.25">
      <c r="A130" s="121" t="s">
        <v>589</v>
      </c>
      <c r="B130" s="11">
        <v>1027739609391</v>
      </c>
      <c r="C130" s="55" t="s">
        <v>631</v>
      </c>
      <c r="D130" s="56">
        <v>45439</v>
      </c>
      <c r="E130" s="2">
        <v>10000000</v>
      </c>
      <c r="F130" s="57">
        <v>10223385.199999999</v>
      </c>
      <c r="G130" s="58">
        <f t="shared" si="5"/>
        <v>5.5858895150550985E-3</v>
      </c>
      <c r="H130" s="112"/>
    </row>
    <row r="131" spans="1:8" ht="16.5" customHeight="1" x14ac:dyDescent="0.25">
      <c r="A131" s="59" t="s">
        <v>589</v>
      </c>
      <c r="B131" s="60">
        <v>1027739609391</v>
      </c>
      <c r="C131" s="55" t="s">
        <v>664</v>
      </c>
      <c r="D131" s="56">
        <v>45469</v>
      </c>
      <c r="E131" s="2">
        <v>12500000</v>
      </c>
      <c r="F131" s="57">
        <v>12511133.880000001</v>
      </c>
      <c r="G131" s="58">
        <f t="shared" si="5"/>
        <v>6.835877764025034E-3</v>
      </c>
      <c r="H131" s="112"/>
    </row>
    <row r="132" spans="1:8" ht="16.5" customHeight="1" x14ac:dyDescent="0.25">
      <c r="A132" s="59" t="s">
        <v>590</v>
      </c>
      <c r="B132" s="60">
        <v>1027700132195</v>
      </c>
      <c r="C132" s="55" t="s">
        <v>665</v>
      </c>
      <c r="D132" s="56">
        <v>45468</v>
      </c>
      <c r="E132" s="2">
        <v>30800000</v>
      </c>
      <c r="F132" s="57">
        <v>30841024.59</v>
      </c>
      <c r="G132" s="58">
        <f t="shared" si="5"/>
        <v>1.6851028550781546E-2</v>
      </c>
      <c r="H132" s="112"/>
    </row>
    <row r="133" spans="1:8" ht="16.5" customHeight="1" x14ac:dyDescent="0.25">
      <c r="A133" s="134" t="s">
        <v>589</v>
      </c>
      <c r="B133" s="11">
        <v>1027739609391</v>
      </c>
      <c r="C133" s="55" t="s">
        <v>632</v>
      </c>
      <c r="D133" s="56">
        <v>45407</v>
      </c>
      <c r="E133" s="2">
        <v>20000000</v>
      </c>
      <c r="F133" s="57">
        <v>20446721.309999999</v>
      </c>
      <c r="G133" s="58">
        <f t="shared" si="5"/>
        <v>1.117175220814165E-2</v>
      </c>
    </row>
    <row r="134" spans="1:8" ht="16.5" customHeight="1" x14ac:dyDescent="0.25">
      <c r="A134" s="134" t="s">
        <v>198</v>
      </c>
      <c r="B134" s="11">
        <v>1027700167110</v>
      </c>
      <c r="C134" s="115" t="s">
        <v>666</v>
      </c>
      <c r="D134" s="116">
        <v>45453</v>
      </c>
      <c r="E134" s="117">
        <v>13000000</v>
      </c>
      <c r="F134" s="117">
        <v>13083304.449999999</v>
      </c>
      <c r="G134" s="58">
        <f t="shared" si="5"/>
        <v>7.1485023521884626E-3</v>
      </c>
      <c r="H134" s="112"/>
    </row>
    <row r="135" spans="1:8" ht="16.5" customHeight="1" x14ac:dyDescent="0.25">
      <c r="A135" s="59" t="s">
        <v>630</v>
      </c>
      <c r="B135" s="11">
        <v>1027739460737</v>
      </c>
      <c r="C135" s="55" t="s">
        <v>667</v>
      </c>
      <c r="D135" s="56">
        <v>45469</v>
      </c>
      <c r="E135" s="57">
        <v>3000000</v>
      </c>
      <c r="F135" s="57">
        <v>3003986.07</v>
      </c>
      <c r="G135" s="58">
        <f t="shared" si="5"/>
        <v>1.6413285779141504E-3</v>
      </c>
      <c r="H135" s="112"/>
    </row>
    <row r="136" spans="1:8" ht="16.5" customHeight="1" x14ac:dyDescent="0.25">
      <c r="A136" s="59" t="s">
        <v>589</v>
      </c>
      <c r="B136" s="11">
        <v>1027739609391</v>
      </c>
      <c r="C136" s="55" t="s">
        <v>633</v>
      </c>
      <c r="D136" s="56">
        <v>45419</v>
      </c>
      <c r="E136" s="57">
        <v>33500000</v>
      </c>
      <c r="F136" s="57">
        <v>34250546.450000003</v>
      </c>
      <c r="G136" s="58">
        <f t="shared" si="5"/>
        <v>1.8713935213940942E-2</v>
      </c>
    </row>
    <row r="137" spans="1:8" ht="16.5" customHeight="1" x14ac:dyDescent="0.25">
      <c r="A137" s="59" t="s">
        <v>630</v>
      </c>
      <c r="B137" s="11">
        <v>1027739460737</v>
      </c>
      <c r="C137" s="55" t="s">
        <v>634</v>
      </c>
      <c r="D137" s="56">
        <v>45512</v>
      </c>
      <c r="E137" s="57">
        <v>42500000</v>
      </c>
      <c r="F137" s="57">
        <v>43309894.979999997</v>
      </c>
      <c r="G137" s="58">
        <f t="shared" si="5"/>
        <v>2.3663814239036934E-2</v>
      </c>
    </row>
    <row r="138" spans="1:8" ht="17.25" customHeight="1" x14ac:dyDescent="0.25">
      <c r="A138" s="5" t="s">
        <v>196</v>
      </c>
      <c r="B138" s="134"/>
      <c r="C138" s="134"/>
      <c r="D138" s="134"/>
      <c r="E138" s="6"/>
      <c r="F138" s="7">
        <f>SUM(F129:F137)</f>
        <v>178020570.69999999</v>
      </c>
      <c r="G138" s="8">
        <f t="shared" si="5"/>
        <v>9.7267511678739732E-2</v>
      </c>
      <c r="H138" s="42"/>
    </row>
    <row r="140" spans="1:8" x14ac:dyDescent="0.25">
      <c r="A140" s="3" t="s">
        <v>304</v>
      </c>
    </row>
    <row r="141" spans="1:8" ht="58.5" customHeight="1" x14ac:dyDescent="0.25">
      <c r="A141" s="5" t="s">
        <v>11</v>
      </c>
      <c r="B141" s="5" t="s">
        <v>8</v>
      </c>
      <c r="C141" s="5" t="s">
        <v>9</v>
      </c>
      <c r="D141" s="5" t="s">
        <v>17</v>
      </c>
      <c r="E141" s="5" t="s">
        <v>10</v>
      </c>
      <c r="F141" s="5" t="s">
        <v>6</v>
      </c>
      <c r="G141" s="5" t="s">
        <v>300</v>
      </c>
    </row>
    <row r="142" spans="1:8" ht="45" hidden="1" customHeight="1" x14ac:dyDescent="0.25">
      <c r="A142" s="5"/>
      <c r="B142" s="5"/>
      <c r="C142" s="5"/>
      <c r="D142" s="5"/>
      <c r="E142" s="20"/>
      <c r="F142" s="7"/>
      <c r="G142" s="8">
        <f>F142/$F$200</f>
        <v>0</v>
      </c>
    </row>
    <row r="143" spans="1:8" ht="17.25" customHeight="1" x14ac:dyDescent="0.25">
      <c r="A143" s="5" t="s">
        <v>196</v>
      </c>
      <c r="B143" s="5"/>
      <c r="C143" s="5"/>
      <c r="D143" s="5"/>
      <c r="E143" s="6"/>
      <c r="F143" s="7"/>
      <c r="G143" s="8">
        <f>F143/$F$200</f>
        <v>0</v>
      </c>
    </row>
    <row r="145" spans="1:23" x14ac:dyDescent="0.25">
      <c r="A145" s="3" t="s">
        <v>305</v>
      </c>
    </row>
    <row r="146" spans="1:23" ht="42.75" customHeight="1" x14ac:dyDescent="0.25">
      <c r="A146" s="5" t="s">
        <v>15</v>
      </c>
      <c r="B146" s="5" t="s">
        <v>14</v>
      </c>
      <c r="C146" s="5" t="s">
        <v>16</v>
      </c>
      <c r="D146" s="140" t="s">
        <v>13</v>
      </c>
      <c r="E146" s="141"/>
      <c r="F146" s="5" t="s">
        <v>6</v>
      </c>
      <c r="G146" s="5" t="s">
        <v>300</v>
      </c>
    </row>
    <row r="147" spans="1:23" ht="17.25" customHeight="1" x14ac:dyDescent="0.25">
      <c r="A147" s="5" t="s">
        <v>196</v>
      </c>
      <c r="B147" s="5"/>
      <c r="C147" s="5"/>
      <c r="D147" s="140"/>
      <c r="E147" s="141"/>
      <c r="F147" s="7"/>
      <c r="G147" s="8"/>
    </row>
    <row r="149" spans="1:23" x14ac:dyDescent="0.25">
      <c r="A149" s="3" t="s">
        <v>306</v>
      </c>
    </row>
    <row r="150" spans="1:23" ht="47.25" customHeight="1" x14ac:dyDescent="0.25">
      <c r="A150" s="5" t="s">
        <v>3</v>
      </c>
      <c r="B150" s="5" t="s">
        <v>1</v>
      </c>
      <c r="C150" s="5" t="s">
        <v>311</v>
      </c>
      <c r="D150" s="140" t="s">
        <v>4</v>
      </c>
      <c r="E150" s="141"/>
      <c r="F150" s="10" t="s">
        <v>18</v>
      </c>
      <c r="G150" s="5" t="s">
        <v>300</v>
      </c>
    </row>
    <row r="151" spans="1:23" x14ac:dyDescent="0.25">
      <c r="A151" s="5" t="s">
        <v>198</v>
      </c>
      <c r="B151" s="11">
        <v>1027700167110</v>
      </c>
      <c r="C151" s="23" t="s">
        <v>325</v>
      </c>
      <c r="D151" s="144" t="s">
        <v>197</v>
      </c>
      <c r="E151" s="144"/>
      <c r="F151" s="7">
        <v>612212.34</v>
      </c>
      <c r="G151" s="8">
        <f t="shared" ref="G151:G157" si="6">F151/$F$200</f>
        <v>3.3450275266878795E-4</v>
      </c>
      <c r="V151" s="43"/>
      <c r="W151" s="43"/>
    </row>
    <row r="152" spans="1:23" x14ac:dyDescent="0.25">
      <c r="A152" s="5" t="s">
        <v>198</v>
      </c>
      <c r="B152" s="11">
        <v>1027700167110</v>
      </c>
      <c r="C152" s="23" t="s">
        <v>326</v>
      </c>
      <c r="D152" s="144" t="s">
        <v>197</v>
      </c>
      <c r="E152" s="144"/>
      <c r="F152" s="7">
        <v>7488692.2400000002</v>
      </c>
      <c r="G152" s="8">
        <f t="shared" si="6"/>
        <v>4.091698263006904E-3</v>
      </c>
      <c r="V152" s="43"/>
      <c r="W152" s="43"/>
    </row>
    <row r="153" spans="1:23" ht="30" x14ac:dyDescent="0.25">
      <c r="A153" s="5" t="s">
        <v>292</v>
      </c>
      <c r="B153" s="11">
        <v>1021600000124</v>
      </c>
      <c r="C153" s="23" t="s">
        <v>327</v>
      </c>
      <c r="D153" s="144" t="s">
        <v>197</v>
      </c>
      <c r="E153" s="144"/>
      <c r="F153" s="7">
        <v>34656.97</v>
      </c>
      <c r="G153" s="8">
        <f t="shared" si="6"/>
        <v>1.8935998356647967E-5</v>
      </c>
      <c r="V153" s="43"/>
      <c r="W153" s="43"/>
    </row>
    <row r="154" spans="1:23" ht="30" x14ac:dyDescent="0.25">
      <c r="A154" s="5" t="s">
        <v>292</v>
      </c>
      <c r="B154" s="11">
        <v>1021600000124</v>
      </c>
      <c r="C154" s="23" t="s">
        <v>328</v>
      </c>
      <c r="D154" s="144" t="s">
        <v>197</v>
      </c>
      <c r="E154" s="144"/>
      <c r="F154" s="7">
        <v>449985.13</v>
      </c>
      <c r="G154" s="8">
        <f t="shared" si="6"/>
        <v>2.4586447350117511E-4</v>
      </c>
      <c r="V154" s="43"/>
      <c r="W154" s="43"/>
    </row>
    <row r="155" spans="1:23" ht="30" x14ac:dyDescent="0.25">
      <c r="A155" s="5" t="s">
        <v>292</v>
      </c>
      <c r="B155" s="11">
        <v>1021600000124</v>
      </c>
      <c r="C155" s="23" t="s">
        <v>329</v>
      </c>
      <c r="D155" s="144" t="s">
        <v>197</v>
      </c>
      <c r="E155" s="144"/>
      <c r="F155" s="7">
        <v>1439005.71</v>
      </c>
      <c r="G155" s="8">
        <f t="shared" si="6"/>
        <v>7.8624905061714962E-4</v>
      </c>
      <c r="V155" s="43"/>
      <c r="W155" s="43"/>
    </row>
    <row r="156" spans="1:23" x14ac:dyDescent="0.25">
      <c r="A156" s="101" t="s">
        <v>198</v>
      </c>
      <c r="B156" s="11">
        <v>1027700167110</v>
      </c>
      <c r="C156" s="67" t="s">
        <v>470</v>
      </c>
      <c r="D156" s="144" t="s">
        <v>197</v>
      </c>
      <c r="E156" s="144"/>
      <c r="F156" s="7">
        <v>2895805.95</v>
      </c>
      <c r="G156" s="8">
        <f t="shared" si="6"/>
        <v>1.5822207397349335E-3</v>
      </c>
      <c r="V156" s="43"/>
      <c r="W156" s="43"/>
    </row>
    <row r="157" spans="1:23" x14ac:dyDescent="0.25">
      <c r="A157" s="5" t="s">
        <v>196</v>
      </c>
      <c r="B157" s="148"/>
      <c r="C157" s="148"/>
      <c r="D157" s="147"/>
      <c r="E157" s="147"/>
      <c r="F157" s="7">
        <f>SUM(F151:F156)</f>
        <v>12920358.34</v>
      </c>
      <c r="G157" s="8">
        <f t="shared" si="6"/>
        <v>7.0594712778855977E-3</v>
      </c>
    </row>
    <row r="159" spans="1:23" ht="15.75" x14ac:dyDescent="0.25">
      <c r="A159" s="3" t="s">
        <v>307</v>
      </c>
      <c r="B159" s="26"/>
    </row>
    <row r="160" spans="1:23" ht="44.25" customHeight="1" x14ac:dyDescent="0.25">
      <c r="A160" s="5" t="s">
        <v>19</v>
      </c>
      <c r="B160" s="12" t="s">
        <v>1</v>
      </c>
      <c r="C160" s="12" t="s">
        <v>316</v>
      </c>
      <c r="D160" s="136" t="s">
        <v>318</v>
      </c>
      <c r="E160" s="137"/>
      <c r="F160" s="10" t="s">
        <v>18</v>
      </c>
      <c r="G160" s="5" t="s">
        <v>300</v>
      </c>
    </row>
    <row r="161" spans="1:7" ht="29.25" customHeight="1" x14ac:dyDescent="0.25">
      <c r="A161" s="5" t="s">
        <v>293</v>
      </c>
      <c r="B161" s="27">
        <v>1027700075941</v>
      </c>
      <c r="C161" s="5" t="s">
        <v>330</v>
      </c>
      <c r="D161" s="142" t="s">
        <v>331</v>
      </c>
      <c r="E161" s="143"/>
      <c r="F161" s="7">
        <v>1066997.48</v>
      </c>
      <c r="G161" s="8">
        <f>F161/$F$200</f>
        <v>5.8298987268152753E-4</v>
      </c>
    </row>
    <row r="162" spans="1:7" ht="30" x14ac:dyDescent="0.25">
      <c r="A162" s="5" t="s">
        <v>294</v>
      </c>
      <c r="B162" s="27">
        <v>1027708015576</v>
      </c>
      <c r="C162" s="5" t="s">
        <v>317</v>
      </c>
      <c r="D162" s="142" t="s">
        <v>332</v>
      </c>
      <c r="E162" s="143"/>
      <c r="F162" s="7">
        <v>74764.53</v>
      </c>
      <c r="G162" s="8">
        <f>F162/$F$200</f>
        <v>4.0850109435866941E-5</v>
      </c>
    </row>
    <row r="163" spans="1:7" ht="45" x14ac:dyDescent="0.25">
      <c r="A163" s="5" t="s">
        <v>594</v>
      </c>
      <c r="B163" s="27">
        <v>1047796383030</v>
      </c>
      <c r="C163" s="5" t="s">
        <v>594</v>
      </c>
      <c r="D163" s="142" t="s">
        <v>333</v>
      </c>
      <c r="E163" s="143"/>
      <c r="F163" s="7">
        <v>29084.79</v>
      </c>
      <c r="G163" s="8">
        <f>F163/$F$200</f>
        <v>1.5891450858036669E-5</v>
      </c>
    </row>
    <row r="164" spans="1:7" x14ac:dyDescent="0.25">
      <c r="A164" s="5" t="s">
        <v>196</v>
      </c>
      <c r="B164" s="135"/>
      <c r="C164" s="136"/>
      <c r="D164" s="136"/>
      <c r="E164" s="137"/>
      <c r="F164" s="7">
        <f>SUM(F161:F163)</f>
        <v>1170846.8</v>
      </c>
      <c r="G164" s="8">
        <f>F164/$F$200</f>
        <v>6.3973143297543116E-4</v>
      </c>
    </row>
    <row r="166" spans="1:7" x14ac:dyDescent="0.25">
      <c r="A166" s="3" t="s">
        <v>308</v>
      </c>
    </row>
    <row r="167" spans="1:7" ht="47.25" customHeight="1" x14ac:dyDescent="0.25">
      <c r="A167" s="5" t="s">
        <v>20</v>
      </c>
      <c r="B167" s="148" t="s">
        <v>1</v>
      </c>
      <c r="C167" s="148"/>
      <c r="D167" s="148" t="s">
        <v>22</v>
      </c>
      <c r="E167" s="148"/>
      <c r="F167" s="29" t="s">
        <v>21</v>
      </c>
      <c r="G167" s="5" t="s">
        <v>300</v>
      </c>
    </row>
    <row r="168" spans="1:7" hidden="1" x14ac:dyDescent="0.25">
      <c r="A168" s="127" t="s">
        <v>548</v>
      </c>
      <c r="B168" s="138" t="s">
        <v>153</v>
      </c>
      <c r="C168" s="139"/>
      <c r="D168" s="140" t="s">
        <v>635</v>
      </c>
      <c r="E168" s="141"/>
      <c r="F168" s="37"/>
      <c r="G168" s="8">
        <f t="shared" ref="G168:G175" si="7">F168/$F$200</f>
        <v>0</v>
      </c>
    </row>
    <row r="169" spans="1:7" ht="24.75" hidden="1" customHeight="1" x14ac:dyDescent="0.25">
      <c r="A169" s="87" t="s">
        <v>535</v>
      </c>
      <c r="B169" s="138" t="s">
        <v>157</v>
      </c>
      <c r="C169" s="139"/>
      <c r="D169" s="140" t="s">
        <v>392</v>
      </c>
      <c r="E169" s="141"/>
      <c r="F169" s="37"/>
      <c r="G169" s="8">
        <f t="shared" si="7"/>
        <v>0</v>
      </c>
    </row>
    <row r="170" spans="1:7" ht="24.75" hidden="1" customHeight="1" x14ac:dyDescent="0.25">
      <c r="A170" s="87" t="s">
        <v>534</v>
      </c>
      <c r="B170" s="138" t="s">
        <v>287</v>
      </c>
      <c r="C170" s="139"/>
      <c r="D170" s="140" t="s">
        <v>458</v>
      </c>
      <c r="E170" s="141"/>
      <c r="F170" s="37"/>
      <c r="G170" s="8">
        <f t="shared" si="7"/>
        <v>0</v>
      </c>
    </row>
    <row r="171" spans="1:7" ht="24.75" hidden="1" customHeight="1" x14ac:dyDescent="0.25">
      <c r="A171" s="125" t="s">
        <v>100</v>
      </c>
      <c r="B171" s="138" t="s">
        <v>101</v>
      </c>
      <c r="C171" s="139"/>
      <c r="D171" s="140" t="s">
        <v>84</v>
      </c>
      <c r="E171" s="141"/>
      <c r="F171" s="37"/>
      <c r="G171" s="8">
        <f t="shared" si="7"/>
        <v>0</v>
      </c>
    </row>
    <row r="172" spans="1:7" ht="24.75" hidden="1" customHeight="1" x14ac:dyDescent="0.25">
      <c r="A172" s="125" t="s">
        <v>100</v>
      </c>
      <c r="B172" s="138" t="s">
        <v>101</v>
      </c>
      <c r="C172" s="139"/>
      <c r="D172" s="140" t="s">
        <v>84</v>
      </c>
      <c r="E172" s="141"/>
      <c r="F172" s="37"/>
      <c r="G172" s="8">
        <f t="shared" si="7"/>
        <v>0</v>
      </c>
    </row>
    <row r="173" spans="1:7" ht="24.75" hidden="1" customHeight="1" x14ac:dyDescent="0.25">
      <c r="A173" s="125" t="s">
        <v>614</v>
      </c>
      <c r="B173" s="138" t="s">
        <v>167</v>
      </c>
      <c r="C173" s="139"/>
      <c r="D173" s="140" t="s">
        <v>513</v>
      </c>
      <c r="E173" s="141"/>
      <c r="F173" s="37"/>
      <c r="G173" s="8">
        <f t="shared" si="7"/>
        <v>0</v>
      </c>
    </row>
    <row r="174" spans="1:7" ht="25.5" hidden="1" customHeight="1" x14ac:dyDescent="0.25">
      <c r="A174" s="87" t="s">
        <v>541</v>
      </c>
      <c r="B174" s="138" t="s">
        <v>542</v>
      </c>
      <c r="C174" s="139"/>
      <c r="D174" s="140" t="s">
        <v>270</v>
      </c>
      <c r="E174" s="141"/>
      <c r="F174" s="37"/>
      <c r="G174" s="8">
        <f t="shared" si="7"/>
        <v>0</v>
      </c>
    </row>
    <row r="175" spans="1:7" ht="15" customHeight="1" x14ac:dyDescent="0.25">
      <c r="A175" s="5" t="s">
        <v>196</v>
      </c>
      <c r="B175" s="158"/>
      <c r="C175" s="159"/>
      <c r="D175" s="140"/>
      <c r="E175" s="141"/>
      <c r="F175" s="7">
        <f>SUM(F168:F174)</f>
        <v>0</v>
      </c>
      <c r="G175" s="8">
        <f t="shared" si="7"/>
        <v>0</v>
      </c>
    </row>
    <row r="177" spans="1:7" x14ac:dyDescent="0.25">
      <c r="A177" s="3" t="s">
        <v>309</v>
      </c>
    </row>
    <row r="178" spans="1:7" ht="42" customHeight="1" x14ac:dyDescent="0.25">
      <c r="A178" s="5" t="s">
        <v>23</v>
      </c>
      <c r="B178" s="140" t="s">
        <v>20</v>
      </c>
      <c r="C178" s="141"/>
      <c r="D178" s="5" t="s">
        <v>22</v>
      </c>
      <c r="E178" s="5" t="s">
        <v>24</v>
      </c>
      <c r="F178" s="5" t="s">
        <v>21</v>
      </c>
      <c r="G178" s="5" t="s">
        <v>300</v>
      </c>
    </row>
    <row r="179" spans="1:7" ht="42" customHeight="1" x14ac:dyDescent="0.25">
      <c r="A179" s="70" t="s">
        <v>200</v>
      </c>
      <c r="B179" s="158" t="s">
        <v>100</v>
      </c>
      <c r="C179" s="159"/>
      <c r="D179" s="134" t="s">
        <v>84</v>
      </c>
      <c r="E179" s="6">
        <v>104077</v>
      </c>
      <c r="F179" s="7">
        <v>100087184.88</v>
      </c>
      <c r="G179" s="8">
        <f>F179/$F$200</f>
        <v>5.4685991545400561E-2</v>
      </c>
    </row>
    <row r="180" spans="1:7" ht="42" customHeight="1" x14ac:dyDescent="0.25">
      <c r="A180" s="5" t="s">
        <v>200</v>
      </c>
      <c r="B180" s="158" t="s">
        <v>100</v>
      </c>
      <c r="C180" s="159"/>
      <c r="D180" s="134" t="s">
        <v>668</v>
      </c>
      <c r="E180" s="6">
        <v>41700</v>
      </c>
      <c r="F180" s="7">
        <v>25001020.190000001</v>
      </c>
      <c r="G180" s="8">
        <f>F180/$F$200</f>
        <v>1.3660146205290382E-2</v>
      </c>
    </row>
    <row r="181" spans="1:7" ht="42" customHeight="1" x14ac:dyDescent="0.25">
      <c r="A181" s="127" t="s">
        <v>200</v>
      </c>
      <c r="B181" s="158" t="s">
        <v>100</v>
      </c>
      <c r="C181" s="159"/>
      <c r="D181" s="134" t="s">
        <v>83</v>
      </c>
      <c r="E181" s="6">
        <v>110847</v>
      </c>
      <c r="F181" s="7">
        <v>62901396.369999997</v>
      </c>
      <c r="G181" s="8">
        <f>F181/$F$200</f>
        <v>3.4368288349881197E-2</v>
      </c>
    </row>
    <row r="182" spans="1:7" ht="42" customHeight="1" x14ac:dyDescent="0.25">
      <c r="A182" s="32" t="s">
        <v>200</v>
      </c>
      <c r="B182" s="158" t="s">
        <v>100</v>
      </c>
      <c r="C182" s="159"/>
      <c r="D182" s="6" t="s">
        <v>574</v>
      </c>
      <c r="E182" s="6">
        <v>81962</v>
      </c>
      <c r="F182" s="7">
        <v>64834528.200000003</v>
      </c>
      <c r="G182" s="8">
        <f>E182/$F$200</f>
        <v>4.4782688657074765E-5</v>
      </c>
    </row>
    <row r="183" spans="1:7" x14ac:dyDescent="0.25">
      <c r="A183" s="5" t="s">
        <v>196</v>
      </c>
      <c r="B183" s="151"/>
      <c r="C183" s="151"/>
      <c r="D183" s="30"/>
      <c r="E183" s="1"/>
      <c r="F183" s="7">
        <f>SUM(F179:F182)</f>
        <v>252824129.63999999</v>
      </c>
      <c r="G183" s="8">
        <f>F183/$F$200</f>
        <v>0.13813894588545944</v>
      </c>
    </row>
    <row r="185" spans="1:7" x14ac:dyDescent="0.25">
      <c r="A185" s="3" t="s">
        <v>310</v>
      </c>
    </row>
    <row r="186" spans="1:7" ht="47.25" customHeight="1" x14ac:dyDescent="0.25">
      <c r="A186" s="152" t="s">
        <v>25</v>
      </c>
      <c r="B186" s="153"/>
      <c r="C186" s="153"/>
      <c r="D186" s="153"/>
      <c r="E186" s="154"/>
      <c r="F186" s="5" t="s">
        <v>21</v>
      </c>
      <c r="G186" s="5" t="s">
        <v>300</v>
      </c>
    </row>
    <row r="187" spans="1:7" ht="15" hidden="1" customHeight="1" x14ac:dyDescent="0.25">
      <c r="A187" s="88" t="s">
        <v>558</v>
      </c>
      <c r="B187" s="52"/>
      <c r="C187" s="52"/>
      <c r="D187" s="52"/>
      <c r="E187" s="53"/>
      <c r="F187" s="7"/>
      <c r="G187" s="8">
        <f t="shared" ref="G187:G197" si="8">F187/$F$200</f>
        <v>0</v>
      </c>
    </row>
    <row r="188" spans="1:7" hidden="1" x14ac:dyDescent="0.25">
      <c r="A188" s="84" t="s">
        <v>559</v>
      </c>
      <c r="B188" s="52"/>
      <c r="C188" s="52"/>
      <c r="D188" s="52"/>
      <c r="E188" s="53"/>
      <c r="F188" s="7"/>
      <c r="G188" s="8">
        <f t="shared" si="8"/>
        <v>0</v>
      </c>
    </row>
    <row r="189" spans="1:7" hidden="1" x14ac:dyDescent="0.25">
      <c r="A189" s="108" t="s">
        <v>580</v>
      </c>
      <c r="B189" s="106"/>
      <c r="C189" s="106"/>
      <c r="D189" s="106"/>
      <c r="E189" s="107"/>
      <c r="F189" s="7"/>
      <c r="G189" s="8">
        <f t="shared" si="8"/>
        <v>0</v>
      </c>
    </row>
    <row r="190" spans="1:7" hidden="1" x14ac:dyDescent="0.25">
      <c r="A190" s="120" t="s">
        <v>604</v>
      </c>
      <c r="B190" s="118"/>
      <c r="C190" s="118"/>
      <c r="D190" s="118"/>
      <c r="E190" s="119"/>
      <c r="F190" s="7">
        <v>0</v>
      </c>
      <c r="G190" s="8">
        <f>F190/$F$200</f>
        <v>0</v>
      </c>
    </row>
    <row r="191" spans="1:7" x14ac:dyDescent="0.25">
      <c r="A191" s="76" t="s">
        <v>669</v>
      </c>
      <c r="B191" s="77"/>
      <c r="C191" s="77"/>
      <c r="D191" s="77"/>
      <c r="E191" s="78"/>
      <c r="F191" s="7">
        <v>10008.200000000001</v>
      </c>
      <c r="G191" s="8">
        <f t="shared" ref="G191:G192" si="9">F191/$F$200</f>
        <v>5.4683158612251495E-6</v>
      </c>
    </row>
    <row r="192" spans="1:7" hidden="1" x14ac:dyDescent="0.25">
      <c r="A192" s="160" t="s">
        <v>573</v>
      </c>
      <c r="B192" s="161"/>
      <c r="C192" s="161"/>
      <c r="D192" s="161"/>
      <c r="E192" s="162"/>
      <c r="F192" s="7"/>
      <c r="G192" s="8">
        <f t="shared" si="9"/>
        <v>0</v>
      </c>
    </row>
    <row r="193" spans="1:7" hidden="1" x14ac:dyDescent="0.25">
      <c r="A193" s="160" t="s">
        <v>572</v>
      </c>
      <c r="B193" s="161"/>
      <c r="C193" s="161"/>
      <c r="D193" s="161"/>
      <c r="E193" s="162"/>
      <c r="F193" s="7"/>
      <c r="G193" s="8">
        <f t="shared" si="8"/>
        <v>0</v>
      </c>
    </row>
    <row r="194" spans="1:7" hidden="1" x14ac:dyDescent="0.25">
      <c r="A194" s="76" t="s">
        <v>504</v>
      </c>
      <c r="B194" s="63"/>
      <c r="C194" s="63"/>
      <c r="D194" s="63"/>
      <c r="E194" s="64"/>
      <c r="F194" s="7"/>
      <c r="G194" s="8">
        <f t="shared" si="8"/>
        <v>0</v>
      </c>
    </row>
    <row r="195" spans="1:7" hidden="1" x14ac:dyDescent="0.25">
      <c r="A195" s="76" t="s">
        <v>505</v>
      </c>
      <c r="B195" s="63"/>
      <c r="C195" s="63"/>
      <c r="D195" s="63"/>
      <c r="E195" s="64"/>
      <c r="F195" s="7"/>
      <c r="G195" s="8">
        <f t="shared" si="8"/>
        <v>0</v>
      </c>
    </row>
    <row r="196" spans="1:7" hidden="1" x14ac:dyDescent="0.25">
      <c r="A196" s="108" t="s">
        <v>581</v>
      </c>
      <c r="B196" s="85"/>
      <c r="C196" s="85"/>
      <c r="D196" s="85"/>
      <c r="E196" s="86"/>
      <c r="F196" s="7"/>
      <c r="G196" s="8">
        <f t="shared" si="8"/>
        <v>0</v>
      </c>
    </row>
    <row r="197" spans="1:7" hidden="1" x14ac:dyDescent="0.25">
      <c r="A197" s="108" t="s">
        <v>582</v>
      </c>
      <c r="B197" s="109"/>
      <c r="C197" s="109"/>
      <c r="D197" s="109"/>
      <c r="E197" s="110"/>
      <c r="F197" s="7"/>
      <c r="G197" s="8">
        <f t="shared" si="8"/>
        <v>0</v>
      </c>
    </row>
    <row r="198" spans="1:7" x14ac:dyDescent="0.25">
      <c r="A198" s="140" t="s">
        <v>196</v>
      </c>
      <c r="B198" s="150"/>
      <c r="C198" s="150"/>
      <c r="D198" s="150"/>
      <c r="E198" s="141"/>
      <c r="F198" s="7">
        <f>F191</f>
        <v>10008.200000000001</v>
      </c>
      <c r="G198" s="8">
        <f>F198/$F$200</f>
        <v>5.4683158612251495E-6</v>
      </c>
    </row>
    <row r="200" spans="1:7" x14ac:dyDescent="0.25">
      <c r="A200" s="163" t="s">
        <v>26</v>
      </c>
      <c r="B200" s="164"/>
      <c r="C200" s="164"/>
      <c r="D200" s="164"/>
      <c r="E200" s="165"/>
      <c r="F200" s="7">
        <f>F108+F125+F138+F143+F157+F164+F183+F175+F198</f>
        <v>1830216149.5399997</v>
      </c>
      <c r="G200" s="8">
        <f>F200/$F$200</f>
        <v>1</v>
      </c>
    </row>
    <row r="202" spans="1:7" x14ac:dyDescent="0.25">
      <c r="F202" s="43"/>
    </row>
  </sheetData>
  <mergeCells count="46">
    <mergeCell ref="B173:C173"/>
    <mergeCell ref="D173:E173"/>
    <mergeCell ref="B167:C167"/>
    <mergeCell ref="D167:E167"/>
    <mergeCell ref="D170:E170"/>
    <mergeCell ref="B171:C171"/>
    <mergeCell ref="D171:E171"/>
    <mergeCell ref="B168:C168"/>
    <mergeCell ref="D168:E168"/>
    <mergeCell ref="B175:C175"/>
    <mergeCell ref="B157:C157"/>
    <mergeCell ref="D157:E157"/>
    <mergeCell ref="B164:E164"/>
    <mergeCell ref="D160:E160"/>
    <mergeCell ref="D161:E161"/>
    <mergeCell ref="D162:E162"/>
    <mergeCell ref="D163:E163"/>
    <mergeCell ref="B174:C174"/>
    <mergeCell ref="D174:E174"/>
    <mergeCell ref="B169:C169"/>
    <mergeCell ref="D169:E169"/>
    <mergeCell ref="D175:E175"/>
    <mergeCell ref="B170:C170"/>
    <mergeCell ref="B172:C172"/>
    <mergeCell ref="D172:E172"/>
    <mergeCell ref="D152:E152"/>
    <mergeCell ref="D153:E153"/>
    <mergeCell ref="D154:E154"/>
    <mergeCell ref="D155:E155"/>
    <mergeCell ref="D156:E156"/>
    <mergeCell ref="A1:G1"/>
    <mergeCell ref="D146:E146"/>
    <mergeCell ref="D150:E150"/>
    <mergeCell ref="D151:E151"/>
    <mergeCell ref="D147:E147"/>
    <mergeCell ref="A200:E200"/>
    <mergeCell ref="B178:C178"/>
    <mergeCell ref="B183:C183"/>
    <mergeCell ref="A186:E186"/>
    <mergeCell ref="A198:E198"/>
    <mergeCell ref="B180:C180"/>
    <mergeCell ref="A193:E193"/>
    <mergeCell ref="B179:C179"/>
    <mergeCell ref="B182:C182"/>
    <mergeCell ref="A192:E192"/>
    <mergeCell ref="B181:C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2024-09-27T08:54:13Z</dcterms:modified>
</cp:coreProperties>
</file>