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77" i="4" l="1"/>
  <c r="F126" i="4"/>
  <c r="F243" i="4"/>
  <c r="F257" i="1" l="1"/>
  <c r="F227" i="1"/>
  <c r="F152" i="1"/>
  <c r="F145" i="1"/>
  <c r="F134" i="1"/>
  <c r="F154" i="4" l="1"/>
  <c r="F210" i="1" l="1"/>
  <c r="F172" i="1"/>
  <c r="F182" i="1"/>
  <c r="F258" i="1" l="1"/>
  <c r="F203" i="4"/>
  <c r="G239" i="1" l="1"/>
  <c r="F217" i="4" l="1"/>
  <c r="F186" i="4" l="1"/>
  <c r="F245" i="4" s="1"/>
  <c r="F137" i="4"/>
  <c r="G233" i="4" l="1"/>
  <c r="G232" i="4"/>
  <c r="G234" i="4"/>
  <c r="G231" i="4"/>
  <c r="G235" i="4"/>
  <c r="G148" i="4"/>
  <c r="G210" i="4"/>
  <c r="G213" i="4"/>
  <c r="G211" i="4"/>
  <c r="G212" i="4"/>
  <c r="G123" i="4"/>
  <c r="G125" i="4"/>
  <c r="G184" i="4"/>
  <c r="G14" i="4"/>
  <c r="G17" i="4"/>
  <c r="G124" i="4"/>
  <c r="G48" i="4"/>
  <c r="G11" i="4"/>
  <c r="G149" i="4"/>
  <c r="G47" i="4"/>
  <c r="G151" i="4"/>
  <c r="G169" i="4"/>
  <c r="G152" i="4"/>
  <c r="G45" i="4"/>
  <c r="G30" i="4"/>
  <c r="G120" i="4"/>
  <c r="G119" i="4"/>
  <c r="G121" i="4"/>
  <c r="G122" i="4"/>
  <c r="G195" i="4"/>
  <c r="G196" i="4"/>
  <c r="G194" i="4"/>
  <c r="G197" i="4"/>
  <c r="G142" i="4"/>
  <c r="G143" i="4"/>
  <c r="G144" i="4"/>
  <c r="G145" i="4"/>
  <c r="G147" i="4"/>
  <c r="G146" i="4"/>
  <c r="G24" i="4"/>
  <c r="G106" i="4"/>
  <c r="G51" i="4"/>
  <c r="G77" i="4"/>
  <c r="G80" i="4"/>
  <c r="G68" i="4"/>
  <c r="G78" i="4"/>
  <c r="G79" i="4"/>
  <c r="G113" i="4"/>
  <c r="G114" i="4"/>
  <c r="G75" i="4"/>
  <c r="G115" i="4"/>
  <c r="G25" i="4"/>
  <c r="G33" i="4"/>
  <c r="G217" i="4"/>
  <c r="G137" i="4"/>
  <c r="G154" i="4"/>
  <c r="G72" i="4"/>
  <c r="G97" i="4"/>
  <c r="G117" i="4"/>
  <c r="G116" i="4"/>
  <c r="G133" i="4"/>
  <c r="G223" i="4"/>
  <c r="G118" i="4"/>
  <c r="G23" i="4"/>
  <c r="G56" i="4"/>
  <c r="G86" i="4"/>
  <c r="G173" i="4"/>
  <c r="G201" i="4"/>
  <c r="G209" i="4"/>
  <c r="G168" i="4"/>
  <c r="G207" i="4"/>
  <c r="G203" i="4"/>
  <c r="G183" i="4"/>
  <c r="G245" i="4"/>
  <c r="G21" i="4"/>
  <c r="G26" i="4"/>
  <c r="G236" i="4"/>
  <c r="G31" i="4"/>
  <c r="G54" i="4"/>
  <c r="G60" i="4"/>
  <c r="G94" i="4"/>
  <c r="G170" i="4"/>
  <c r="G98" i="4"/>
  <c r="G237" i="4"/>
  <c r="G41" i="4"/>
  <c r="G69" i="4"/>
  <c r="G28" i="4"/>
  <c r="G46" i="4"/>
  <c r="G76" i="4"/>
  <c r="G16" i="4"/>
  <c r="G202" i="4"/>
  <c r="G36" i="4"/>
  <c r="G224" i="4"/>
  <c r="G71" i="4"/>
  <c r="G27" i="4"/>
  <c r="G198" i="4"/>
  <c r="G15" i="4"/>
  <c r="G81" i="4"/>
  <c r="G8" i="4"/>
  <c r="G52" i="4"/>
  <c r="G19" i="4"/>
  <c r="G84" i="4"/>
  <c r="G131" i="4"/>
  <c r="G102" i="4"/>
  <c r="G185" i="4"/>
  <c r="G228" i="4"/>
  <c r="G43" i="4"/>
  <c r="G132" i="4"/>
  <c r="G49" i="4"/>
  <c r="G32" i="4"/>
  <c r="G65" i="4"/>
  <c r="G158" i="4"/>
  <c r="G42" i="4"/>
  <c r="G70" i="4"/>
  <c r="G175" i="4"/>
  <c r="G103" i="4"/>
  <c r="G112" i="4"/>
  <c r="G126" i="4"/>
  <c r="G13" i="4"/>
  <c r="G40" i="4"/>
  <c r="G67" i="4"/>
  <c r="G93" i="4"/>
  <c r="G227" i="4"/>
  <c r="G10" i="4"/>
  <c r="G37" i="4"/>
  <c r="G57" i="4"/>
  <c r="G83" i="4"/>
  <c r="G134" i="4"/>
  <c r="G174" i="4"/>
  <c r="G214" i="4"/>
  <c r="G9" i="4"/>
  <c r="G53" i="4"/>
  <c r="G85" i="4"/>
  <c r="G29" i="4"/>
  <c r="G12" i="4"/>
  <c r="G35" i="4"/>
  <c r="G58" i="4"/>
  <c r="G91" i="4"/>
  <c r="G171" i="4"/>
  <c r="G225" i="4"/>
  <c r="G238" i="4"/>
  <c r="G88" i="4"/>
  <c r="G141" i="4"/>
  <c r="G199" i="4"/>
  <c r="G242" i="4"/>
  <c r="G59" i="4"/>
  <c r="G89" i="4"/>
  <c r="G39" i="4"/>
  <c r="G172" i="4"/>
  <c r="G96" i="4"/>
  <c r="G176" i="4"/>
  <c r="G136" i="4"/>
  <c r="G200" i="4"/>
  <c r="G208" i="4"/>
  <c r="G177" i="4"/>
  <c r="G7" i="4"/>
  <c r="G44" i="4"/>
  <c r="G63" i="4"/>
  <c r="G82" i="4"/>
  <c r="G101" i="4"/>
  <c r="G190" i="4"/>
  <c r="G240" i="4"/>
  <c r="G18" i="4"/>
  <c r="G34" i="4"/>
  <c r="G50" i="4"/>
  <c r="G64" i="4"/>
  <c r="G87" i="4"/>
  <c r="G130" i="4"/>
  <c r="G191" i="4"/>
  <c r="G241" i="4"/>
  <c r="G62" i="4"/>
  <c r="G92" i="4"/>
  <c r="G5" i="4"/>
  <c r="G22" i="4"/>
  <c r="G38" i="4"/>
  <c r="G55" i="4"/>
  <c r="G73" i="4"/>
  <c r="G99" i="4"/>
  <c r="G192" i="4"/>
  <c r="G221" i="4"/>
  <c r="G6" i="4"/>
  <c r="G74" i="4"/>
  <c r="G150" i="4"/>
  <c r="G182" i="4"/>
  <c r="G222" i="4"/>
  <c r="G226" i="4"/>
  <c r="G61" i="4"/>
  <c r="G95" i="4"/>
  <c r="G135" i="4"/>
  <c r="G153" i="4"/>
  <c r="G181" i="4"/>
  <c r="G215" i="4"/>
  <c r="G229" i="4"/>
  <c r="G20" i="4"/>
  <c r="G66" i="4"/>
  <c r="G100" i="4"/>
  <c r="G167" i="4"/>
  <c r="G186" i="4"/>
  <c r="G216" i="4"/>
  <c r="G105" i="4"/>
  <c r="G193" i="4"/>
  <c r="G107" i="4"/>
  <c r="G230" i="4"/>
  <c r="G109" i="4"/>
  <c r="G239" i="4"/>
  <c r="G108" i="4"/>
  <c r="G111" i="4"/>
  <c r="G90" i="4"/>
  <c r="G110" i="4"/>
  <c r="G250" i="1"/>
  <c r="G249" i="1" l="1"/>
  <c r="G133" i="1" l="1"/>
  <c r="G224" i="1"/>
  <c r="G225" i="1"/>
  <c r="G105" i="1"/>
  <c r="G132" i="1"/>
  <c r="G172" i="1"/>
  <c r="G216" i="1"/>
  <c r="G195" i="1"/>
  <c r="G182" i="1"/>
  <c r="G194" i="1"/>
  <c r="G152" i="1"/>
  <c r="G107" i="1"/>
  <c r="G223" i="1"/>
  <c r="G257" i="1"/>
  <c r="G217" i="1"/>
  <c r="G188" i="1"/>
  <c r="G193" i="1"/>
  <c r="G255" i="1"/>
  <c r="G9" i="1"/>
  <c r="G187" i="1"/>
  <c r="G82" i="1"/>
  <c r="G253" i="1"/>
  <c r="G252" i="1"/>
  <c r="G97" i="1"/>
  <c r="G254" i="1"/>
  <c r="G51" i="1"/>
  <c r="G210" i="1"/>
  <c r="G134" i="1"/>
  <c r="G104" i="1"/>
  <c r="G209" i="1"/>
  <c r="G94" i="1"/>
  <c r="G218" i="1"/>
  <c r="G95" i="1"/>
  <c r="G231" i="1"/>
  <c r="G96" i="1"/>
  <c r="G108" i="1"/>
  <c r="G145" i="1"/>
  <c r="G227" i="1"/>
  <c r="G103" i="1"/>
  <c r="G89" i="1"/>
  <c r="G92" i="1"/>
  <c r="G98" i="1"/>
  <c r="G192" i="1"/>
  <c r="G93" i="1"/>
  <c r="G106" i="1"/>
  <c r="G221" i="1"/>
  <c r="G251" i="1"/>
  <c r="G52" i="1"/>
  <c r="G45" i="1"/>
  <c r="G110" i="1"/>
  <c r="G109" i="1"/>
  <c r="G114" i="1"/>
  <c r="G151" i="1"/>
  <c r="G118" i="1"/>
  <c r="G112" i="1"/>
  <c r="G258" i="1"/>
  <c r="G111" i="1"/>
  <c r="G115" i="1"/>
  <c r="G117" i="1"/>
  <c r="G113" i="1"/>
  <c r="G116" i="1"/>
  <c r="G149" i="1"/>
  <c r="G150" i="1"/>
  <c r="G226" i="1"/>
  <c r="G222" i="1"/>
  <c r="G256" i="1"/>
  <c r="G208" i="1"/>
  <c r="G119" i="1"/>
  <c r="G120" i="1"/>
  <c r="G203" i="1"/>
  <c r="G201" i="1"/>
  <c r="G204" i="1"/>
  <c r="G207" i="1"/>
  <c r="G245" i="1"/>
  <c r="G205" i="1"/>
  <c r="G126" i="1"/>
  <c r="G200" i="1"/>
  <c r="G102" i="1"/>
  <c r="G244" i="1"/>
  <c r="G127" i="1"/>
  <c r="G206" i="1"/>
  <c r="G199" i="1"/>
  <c r="G123" i="1"/>
  <c r="G122" i="1"/>
  <c r="G125" i="1"/>
  <c r="G246" i="1"/>
  <c r="G202" i="1"/>
  <c r="G248" i="1"/>
  <c r="G121" i="1"/>
  <c r="G124" i="1"/>
  <c r="G129" i="1"/>
  <c r="G128" i="1"/>
  <c r="G198" i="1"/>
  <c r="G131" i="1"/>
  <c r="G130" i="1"/>
  <c r="G197" i="1"/>
  <c r="G196" i="1"/>
  <c r="G100" i="1"/>
  <c r="G99" i="1"/>
  <c r="G247" i="1"/>
  <c r="G101" i="1"/>
  <c r="G90" i="1"/>
  <c r="G91" i="1"/>
  <c r="G241" i="1"/>
  <c r="G233" i="1"/>
  <c r="G191" i="1"/>
  <c r="G190" i="1"/>
  <c r="G85" i="1"/>
  <c r="G186" i="1"/>
  <c r="G87" i="1"/>
  <c r="G86" i="1"/>
  <c r="G88" i="1"/>
  <c r="G189" i="1"/>
  <c r="G215" i="1"/>
  <c r="G77" i="1"/>
  <c r="G83" i="1"/>
  <c r="G84" i="1"/>
  <c r="G171" i="1"/>
  <c r="G167" i="1"/>
  <c r="G170" i="1"/>
  <c r="G166" i="1"/>
  <c r="G169" i="1"/>
  <c r="G165" i="1"/>
  <c r="G168" i="1"/>
  <c r="G164" i="1"/>
  <c r="G78" i="1"/>
  <c r="G80" i="1"/>
  <c r="G79" i="1"/>
  <c r="G81" i="1"/>
  <c r="G237" i="1"/>
  <c r="G236" i="1"/>
  <c r="G234" i="1"/>
  <c r="G76" i="1"/>
  <c r="G75" i="1"/>
  <c r="G74" i="1"/>
  <c r="G73" i="1"/>
  <c r="G242" i="1"/>
  <c r="G243" i="1"/>
  <c r="G16" i="1"/>
  <c r="G65" i="1"/>
  <c r="G232" i="1" l="1"/>
  <c r="G33" i="1"/>
  <c r="G17" i="1"/>
  <c r="G240" i="1"/>
  <c r="G238" i="1"/>
  <c r="G235" i="1"/>
  <c r="G72" i="1"/>
  <c r="G70" i="1"/>
  <c r="G69" i="1"/>
  <c r="G71" i="1"/>
  <c r="G68" i="1"/>
  <c r="G60" i="1"/>
  <c r="G67" i="1"/>
  <c r="G220" i="1"/>
  <c r="G66" i="1"/>
  <c r="G64" i="1"/>
  <c r="G5" i="1"/>
  <c r="G214" i="1" l="1"/>
  <c r="G219" i="1" l="1"/>
  <c r="G62" i="1"/>
  <c r="G61" i="1"/>
  <c r="G44" i="1"/>
  <c r="G23" i="1"/>
  <c r="G26" i="1"/>
  <c r="G50" i="1"/>
  <c r="G18" i="1"/>
  <c r="G47" i="1"/>
  <c r="G28" i="1"/>
  <c r="G25" i="1"/>
  <c r="G43" i="1"/>
  <c r="G42" i="1"/>
  <c r="G29" i="1"/>
  <c r="G39" i="1"/>
  <c r="G36" i="1"/>
  <c r="G57" i="1"/>
  <c r="G38" i="1"/>
  <c r="G27" i="1"/>
  <c r="G55" i="1"/>
  <c r="G13" i="1"/>
  <c r="G32" i="1"/>
  <c r="G34" i="1"/>
  <c r="G11" i="1"/>
  <c r="G6" i="1"/>
  <c r="G48" i="1"/>
  <c r="G54" i="1"/>
  <c r="G56" i="1"/>
  <c r="G53" i="1"/>
  <c r="G7" i="1"/>
  <c r="G15" i="1"/>
  <c r="G22" i="1"/>
  <c r="G49" i="1"/>
  <c r="G46" i="1"/>
  <c r="G59" i="1"/>
  <c r="G12" i="1"/>
  <c r="G41" i="1"/>
  <c r="G8" i="1"/>
  <c r="G10" i="1"/>
  <c r="G40" i="1"/>
  <c r="G37" i="1"/>
  <c r="G58" i="1"/>
  <c r="G20" i="1"/>
  <c r="G31" i="1"/>
  <c r="G14" i="1"/>
  <c r="G24" i="1"/>
  <c r="G19" i="1"/>
  <c r="G35" i="1"/>
  <c r="G21" i="1"/>
  <c r="G30" i="1"/>
  <c r="G63" i="1"/>
  <c r="G138" i="1"/>
  <c r="G139" i="1"/>
  <c r="G142" i="1"/>
  <c r="G144" i="1"/>
  <c r="G140" i="1"/>
  <c r="G141" i="1"/>
  <c r="G143" i="1"/>
  <c r="G178" i="1"/>
  <c r="G180" i="1"/>
  <c r="G179" i="1"/>
  <c r="G177" i="1"/>
  <c r="G176" i="1"/>
  <c r="G181" i="1"/>
</calcChain>
</file>

<file path=xl/sharedStrings.xml><?xml version="1.0" encoding="utf-8"?>
<sst xmlns="http://schemas.openxmlformats.org/spreadsheetml/2006/main" count="1563" uniqueCount="647">
  <si>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</si>
  <si>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</si>
  <si>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</si>
  <si>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</si>
  <si>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</si>
  <si>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</si>
  <si>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</si>
  <si>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</si>
  <si>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</si>
  <si>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</si>
  <si>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</si>
  <si>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</si>
  <si>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</si>
  <si>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</si>
  <si>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</si>
  <si>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</si>
  <si>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</si>
  <si>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</si>
  <si>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</si>
  <si>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</si>
  <si>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</si>
  <si>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</si>
  <si>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</si>
  <si>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</si>
  <si>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</si>
  <si>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</si>
  <si>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</si>
  <si>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</si>
  <si>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</si>
  <si>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</si>
  <si>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</si>
  <si>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</si>
  <si>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</si>
  <si>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</si>
  <si>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</si>
  <si>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</si>
  <si>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</si>
  <si>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</si>
  <si>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</si>
  <si>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</si>
  <si>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</si>
  <si>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</si>
  <si>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</si>
  <si>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</si>
  <si>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</si>
  <si>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</si>
  <si>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</si>
  <si>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</si>
  <si>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</si>
  <si>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</si>
  <si>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</si>
  <si>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RU000A0JVWJ6</t>
  </si>
  <si>
    <t>RU000A102598</t>
  </si>
  <si>
    <t>RU000A102G35</t>
  </si>
  <si>
    <t>RU000A100HU7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</si>
  <si>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</si>
  <si>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</si>
  <si>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</si>
  <si>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</si>
  <si>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</si>
  <si>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</si>
  <si>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</si>
  <si>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</si>
  <si>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</si>
  <si>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</si>
  <si>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</si>
  <si>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</si>
  <si>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</si>
  <si>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</si>
  <si>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</si>
  <si>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</si>
  <si>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</si>
  <si>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</si>
  <si>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</si>
  <si>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</si>
  <si>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</si>
  <si>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</si>
  <si>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</si>
  <si>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</si>
  <si>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</si>
  <si>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</si>
  <si>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</si>
  <si>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</si>
  <si>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</si>
  <si>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</si>
  <si>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</si>
  <si>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</si>
  <si>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</si>
  <si>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</si>
  <si>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</si>
  <si>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</si>
  <si>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</si>
  <si>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</si>
  <si>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</si>
  <si>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</si>
  <si>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</si>
  <si>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</si>
  <si>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</si>
  <si>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</si>
  <si>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</si>
  <si>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</si>
  <si>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</si>
  <si>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</si>
  <si>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</si>
  <si>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</si>
  <si>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</si>
  <si>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</si>
  <si>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</si>
  <si>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</si>
  <si>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</si>
  <si>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</si>
  <si>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</si>
  <si>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</si>
  <si>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</si>
  <si>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Общество с ограниченной ответственностью "ИКС 5 ФИНАНС"</t>
  </si>
  <si>
    <t>1067761792053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</si>
  <si>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</si>
  <si>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</si>
  <si>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</si>
  <si>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</si>
  <si>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</si>
  <si>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</si>
  <si>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</si>
  <si>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</si>
  <si>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</si>
  <si>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</si>
  <si>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</si>
  <si>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</si>
  <si>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</si>
  <si>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</si>
  <si>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</si>
  <si>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</si>
  <si>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</si>
  <si>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</si>
  <si>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</si>
  <si>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</si>
  <si>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</si>
  <si>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</si>
  <si>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</si>
  <si>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</si>
  <si>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</si>
  <si>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</si>
  <si>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</si>
  <si>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</si>
  <si>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</si>
  <si>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</si>
  <si>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</si>
  <si>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</si>
  <si>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</si>
  <si>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</si>
  <si>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</si>
  <si>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</si>
  <si>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</si>
  <si>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</si>
  <si>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</si>
  <si>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</si>
  <si>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</si>
  <si>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</si>
  <si>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</si>
  <si>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</si>
  <si>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</si>
  <si>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</si>
  <si>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</si>
  <si>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</si>
  <si>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</si>
  <si>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</si>
  <si>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</si>
  <si>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</si>
  <si>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</si>
  <si>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"Почта России" 4B02-03-00005-T-001P</t>
  </si>
  <si>
    <t>облигации АО "Почта России" 4B02-06-00005-T-001P</t>
  </si>
  <si>
    <t>облигации АО "Россельхозбанк" 4B020903349B</t>
  </si>
  <si>
    <t>облигации Банк "ВБРР" (АО) 4B02-05-03287-B-001P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</si>
  <si>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</si>
  <si>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</si>
  <si>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</si>
  <si>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</si>
  <si>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</si>
  <si>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</si>
  <si>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</si>
  <si>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</si>
  <si>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</si>
  <si>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</si>
  <si>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</si>
  <si>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</si>
  <si>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4B02-06-32432-H</t>
  </si>
  <si>
    <t>облигации ПАО "ГТЛК" 4B02-13-32432-H-001P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</si>
  <si>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</si>
  <si>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</si>
  <si>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</si>
  <si>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</si>
  <si>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</si>
  <si>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</si>
  <si>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</si>
  <si>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</si>
  <si>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</si>
  <si>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</si>
  <si>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</si>
  <si>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</si>
  <si>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</si>
  <si>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</si>
  <si>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</si>
  <si>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</si>
  <si>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</si>
  <si>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облигации АО "ДОМ.РФ" 4-30-00739-A</t>
  </si>
  <si>
    <t>RU000A102A15</t>
  </si>
  <si>
    <t>RU000A0JX0Z8</t>
  </si>
  <si>
    <t>RU000A0JUKX4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</si>
  <si>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</si>
  <si>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</si>
  <si>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</si>
  <si>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</si>
  <si>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</si>
  <si>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</si>
  <si>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</si>
  <si>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</si>
  <si>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</si>
  <si>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</si>
  <si>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</si>
  <si>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</si>
  <si>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</si>
  <si>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</si>
  <si>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</si>
  <si>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</si>
  <si>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</si>
  <si>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</si>
  <si>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</si>
  <si>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</si>
  <si>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</si>
  <si>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</si>
  <si>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</si>
  <si>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</si>
  <si>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</si>
  <si>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</si>
  <si>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</si>
  <si>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</si>
  <si>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</si>
  <si>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</si>
  <si>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</si>
  <si>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</si>
  <si>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</si>
  <si>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</si>
  <si>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</si>
  <si>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</si>
  <si>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</si>
  <si>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</si>
  <si>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</si>
  <si>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</si>
  <si>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</si>
  <si>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</si>
  <si>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</si>
  <si>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</si>
  <si>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</si>
  <si>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</si>
  <si>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</si>
  <si>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RU000A0JVWB3</t>
  </si>
  <si>
    <t>RU000A0JWTN2</t>
  </si>
  <si>
    <t>RU000A100SZ3</t>
  </si>
  <si>
    <t>RU000A0JXS59</t>
  </si>
  <si>
    <t>RU000A0JXPN8</t>
  </si>
  <si>
    <t>RU000A0JXE06</t>
  </si>
  <si>
    <t>RU000A0ZYU05</t>
  </si>
  <si>
    <t>RU000A0ZYJ91</t>
  </si>
  <si>
    <t>RU000A101012</t>
  </si>
  <si>
    <t>RU000A0ZZES2</t>
  </si>
  <si>
    <t>RU000A102QP4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</si>
  <si>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</si>
  <si>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</si>
  <si>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</si>
  <si>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</si>
  <si>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</si>
  <si>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</si>
  <si>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</si>
  <si>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RU0009046510</t>
  </si>
  <si>
    <t>акции обыкновенные ПАО "Северсталь" 1-02-00143-A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</si>
  <si>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</si>
  <si>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</si>
  <si>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</si>
  <si>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</si>
  <si>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</si>
  <si>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</si>
  <si>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</si>
  <si>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</si>
  <si>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</si>
  <si>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</si>
  <si>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</si>
  <si>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</si>
  <si>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</si>
  <si>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</si>
  <si>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</si>
  <si>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</si>
  <si>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</si>
  <si>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</si>
  <si>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</si>
  <si>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</si>
  <si>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</si>
  <si>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</si>
  <si>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</si>
  <si>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облигации АО "Россельхозбанк" 4B02-04-03349-B-002P</t>
  </si>
  <si>
    <t>Публичное акционерное общество "РОССЕТИ Московский регион"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</si>
  <si>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</si>
  <si>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</si>
  <si>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</si>
  <si>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</si>
  <si>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</si>
  <si>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</si>
  <si>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</si>
  <si>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</si>
  <si>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</si>
  <si>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</si>
  <si>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</si>
  <si>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</si>
  <si>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</si>
  <si>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</si>
  <si>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</si>
  <si>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</si>
  <si>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</si>
  <si>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</si>
  <si>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</si>
  <si>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</si>
  <si>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</si>
  <si>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</si>
  <si>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</si>
  <si>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</si>
  <si>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</si>
  <si>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</si>
  <si>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</si>
  <si>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</si>
  <si>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</si>
  <si>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</si>
  <si>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</si>
  <si>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</si>
  <si>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</si>
  <si>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</si>
  <si>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</si>
  <si>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</t>
  </si>
  <si>
    <t>RU000A105HJ9</t>
  </si>
  <si>
    <t>1027700067328</t>
  </si>
  <si>
    <t>Акционерное общество "Альфа-Банк"</t>
  </si>
  <si>
    <t>RU000A105KP0</t>
  </si>
  <si>
    <t>облигации ПАО "Газпром нефть" 4B02-05-00146-A-003P</t>
  </si>
  <si>
    <t>облигации ПАО "РОССЕТИ" 4B02-07-65018-D-001P</t>
  </si>
  <si>
    <t>RU000A105PH6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</si>
  <si>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</si>
  <si>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</si>
  <si>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</si>
  <si>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</si>
  <si>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</si>
  <si>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</si>
  <si>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</si>
  <si>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</si>
  <si>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</si>
  <si>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</si>
  <si>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</si>
  <si>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</si>
  <si>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</si>
  <si>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</si>
  <si>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</si>
  <si>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</si>
  <si>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</si>
  <si>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</si>
  <si>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</si>
  <si>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</si>
  <si>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</si>
  <si>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</si>
  <si>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</si>
  <si>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</si>
  <si>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</si>
  <si>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</si>
  <si>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</si>
  <si>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</si>
  <si>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</si>
  <si>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</si>
  <si>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</si>
  <si>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</si>
  <si>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</si>
  <si>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</si>
  <si>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</si>
  <si>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</si>
  <si>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</si>
  <si>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</si>
  <si>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</si>
  <si>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</si>
  <si>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</si>
  <si>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</si>
  <si>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</si>
  <si>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</si>
  <si>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</si>
  <si>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</si>
  <si>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</si>
  <si>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</si>
  <si>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</si>
  <si>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</si>
  <si>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</si>
  <si>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</si>
  <si>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</si>
  <si>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</si>
  <si>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</si>
  <si>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</si>
  <si>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</si>
  <si>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</si>
  <si>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</si>
  <si>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</si>
  <si>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</si>
  <si>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</si>
  <si>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</si>
  <si>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</si>
  <si>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</si>
  <si>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</si>
  <si>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</si>
  <si>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</si>
  <si>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</si>
  <si>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</si>
  <si>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</si>
  <si>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</si>
  <si>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</si>
  <si>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</si>
  <si>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</si>
  <si>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</si>
  <si>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</si>
  <si>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</si>
  <si>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</si>
  <si>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</si>
  <si>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</si>
  <si>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</si>
  <si>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</si>
  <si>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</si>
  <si>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</si>
  <si>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</si>
  <si>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</si>
  <si>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</si>
  <si>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</si>
  <si>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</si>
  <si>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</si>
  <si>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</si>
  <si>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</si>
  <si>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</si>
  <si>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</si>
  <si>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</si>
  <si>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</si>
  <si>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</si>
  <si>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</si>
  <si>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</si>
  <si>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</si>
  <si>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</si>
  <si>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</si>
  <si>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</si>
  <si>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</si>
  <si>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</si>
  <si>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</si>
  <si>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</si>
  <si>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</si>
  <si>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</si>
  <si>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</si>
  <si>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</si>
  <si>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</si>
  <si>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</si>
  <si>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</si>
  <si>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</si>
  <si>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</si>
  <si>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</si>
  <si>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</si>
  <si>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</si>
  <si>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</si>
  <si>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</si>
  <si>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</si>
  <si>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</si>
  <si>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</si>
  <si>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</si>
  <si>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</si>
  <si>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</si>
  <si>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</si>
  <si>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</si>
  <si>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</si>
  <si>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</si>
  <si>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</si>
  <si>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</si>
  <si>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</si>
  <si>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</si>
  <si>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</si>
  <si>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</si>
  <si>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</si>
  <si>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</si>
  <si>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</si>
  <si>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</si>
  <si>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</si>
  <si>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</si>
  <si>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</si>
  <si>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</si>
  <si>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</si>
  <si>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</si>
  <si>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</si>
  <si>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</si>
  <si>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</si>
  <si>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</si>
  <si>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</si>
  <si>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</si>
  <si>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</si>
  <si>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</si>
  <si>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</si>
  <si>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</si>
  <si>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</si>
  <si>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</si>
  <si>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</si>
  <si>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</si>
  <si>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</si>
  <si>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</si>
  <si>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</si>
  <si>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</si>
  <si>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</si>
  <si>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</si>
  <si>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</si>
  <si>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</si>
  <si>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</si>
  <si>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RU000A10AHA3</t>
  </si>
  <si>
    <t>облигации ООО "ИКС 5 ФИНАНС" 4B02-07-36241-R-003P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</si>
  <si>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</si>
  <si>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</si>
  <si>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</si>
  <si>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</si>
  <si>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</si>
  <si>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</si>
  <si>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</si>
  <si>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</si>
  <si>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</si>
  <si>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</si>
  <si>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</si>
  <si>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</si>
  <si>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</si>
  <si>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</si>
  <si>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</si>
  <si>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</si>
  <si>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</si>
  <si>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</si>
  <si>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</si>
  <si>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</si>
  <si>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</si>
  <si>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</si>
  <si>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</si>
  <si>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</si>
  <si>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</si>
  <si>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</si>
  <si>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</si>
  <si>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</si>
  <si>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</si>
  <si>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</si>
  <si>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</si>
  <si>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</si>
  <si>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</si>
  <si>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</si>
  <si>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</si>
  <si>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</si>
  <si>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</si>
  <si>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</si>
  <si>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</si>
  <si>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</si>
  <si>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</si>
  <si>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</si>
  <si>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</si>
  <si>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</si>
  <si>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</si>
  <si>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</si>
  <si>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</si>
  <si>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42005810700710000017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</si>
  <si>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</si>
  <si>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</si>
  <si>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</si>
  <si>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</si>
  <si>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</si>
  <si>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</si>
  <si>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</si>
  <si>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</si>
  <si>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</si>
  <si>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</si>
  <si>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</si>
  <si>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</si>
  <si>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</si>
  <si>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RU000A10B2X0</t>
  </si>
  <si>
    <t>акционерное общество "Синара - Транспортные Машины"</t>
  </si>
  <si>
    <t>облигации АО "СТМ 4B02-05-55323-E-001P</t>
  </si>
  <si>
    <t>1137746418776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</si>
  <si>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</si>
  <si>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</si>
  <si>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</si>
  <si>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</si>
  <si>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</si>
  <si>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облигации ООО "ИКС 5 ФИНАНС" 4B02-10-36241-R-003P</t>
  </si>
  <si>
    <t>RU000A1074G2</t>
  </si>
  <si>
    <t>облигации федерального займа РФ 26244RMFS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</si>
  <si>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</si>
  <si>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</si>
  <si>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</si>
  <si>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</si>
  <si>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</si>
  <si>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42004810243240000075</t>
  </si>
  <si>
    <t>42004810943240000074</t>
  </si>
  <si>
    <t>42004810343240000069</t>
  </si>
  <si>
    <t>42004810743240000070</t>
  </si>
  <si>
    <t>42004810100003376493</t>
  </si>
  <si>
    <t>42004810000003476493</t>
  </si>
  <si>
    <t>42005810267000000235</t>
  </si>
  <si>
    <t>ООО "ИКС 5 ФИНАНС"</t>
  </si>
  <si>
    <t>оплата комиссий по сделкам Т+ (продажа облигаций ООО "Мэйл.Ру Финанс"  4B02-01-00566-R-001P)</t>
  </si>
  <si>
    <t>RU000A10BG13</t>
  </si>
  <si>
    <t>облигации ПАО "РОСТЕЛЕКОМ" 4B02-16-00124-A-001P</t>
  </si>
  <si>
    <t>RU000A10BGF2</t>
  </si>
  <si>
    <t>облигации ОАО "РЖД" 4B02-42-65045-D-001P</t>
  </si>
  <si>
    <t>ПАО АНК "Башнефть"</t>
  </si>
  <si>
    <t>оплата комиссий по сделкам Т+  (покупка облигаций 26247RMFS)</t>
  </si>
  <si>
    <t>RU000A10BFG2</t>
  </si>
  <si>
    <t>облигации  АО «Атомэнергопром» 4B02-05-55319-E-001P</t>
  </si>
  <si>
    <t>RU000A10B8D9</t>
  </si>
  <si>
    <t>облигации  ВЭБ.РФ 4B02-175-00004-T-002P</t>
  </si>
  <si>
    <t>RU000A103G42</t>
  </si>
  <si>
    <t>облигации ПАО Сбербанк 4B02-474-01481-B-001P</t>
  </si>
  <si>
    <t>42004810843240000077</t>
  </si>
  <si>
    <t>42004810443240000079</t>
  </si>
  <si>
    <t>42005810943240000028</t>
  </si>
  <si>
    <t>40701810100000006346</t>
  </si>
  <si>
    <t>НПФ-24/ПР от 15.04.2025</t>
  </si>
  <si>
    <t>НПФ-16/ПН от 07.08.2019</t>
  </si>
  <si>
    <t>RU000A106Z61</t>
  </si>
  <si>
    <t>RU000A10BNF8</t>
  </si>
  <si>
    <t>облигации ПАО "РусГидро" 4B02-13-55038-E-001P</t>
  </si>
  <si>
    <t>RU000A10BP79</t>
  </si>
  <si>
    <t>облигации ПАО "МТС" 4B02-11-04715-A-002P</t>
  </si>
  <si>
    <t>Состав инвестиционного портфеля фонда по обязательному пенсионному страхованию на 30.05.2025</t>
  </si>
  <si>
    <t>RU000A105L19</t>
  </si>
  <si>
    <t>RU000A1025A7</t>
  </si>
  <si>
    <t>RU000A10AA93</t>
  </si>
  <si>
    <t>RU000A105FZ9</t>
  </si>
  <si>
    <t>RU000A102BT8</t>
  </si>
  <si>
    <t>оплата комиссий по сделкам Т+  (продажа облигаций ООО "СУЭК-Финанс"  4B02-05-36393-R-001P)</t>
  </si>
  <si>
    <t>RU000A104W17</t>
  </si>
  <si>
    <t>облигации АО «Почта России» 4B02-02-16643-A-002P</t>
  </si>
  <si>
    <t>облигации АО «Почта России» 4B02-01-16643-A-002P</t>
  </si>
  <si>
    <t>RU000A10BK09</t>
  </si>
  <si>
    <t>облигации ПАО "Газпром нефть" 4B02-14-00146-A-003P</t>
  </si>
  <si>
    <t>42004810443240000082</t>
  </si>
  <si>
    <t>42004810143240000081</t>
  </si>
  <si>
    <t>RU000A1066D5</t>
  </si>
  <si>
    <t>положительная переоценка по сделкам Т+ (покупка облигаций  26234RMFS)</t>
  </si>
  <si>
    <t>положительная переоценка по сделкам Т+ (покупка облигаций  ПАО «Россети» 4B02-16-65018-D-001P)</t>
  </si>
  <si>
    <t>оплата комиссий по сделкам Т+ (покупка облигаций 26234RMFS)</t>
  </si>
  <si>
    <t>оплата комиссий по сделкам Т+ (покупка облигаций 26248RMFS)</t>
  </si>
  <si>
    <t>оплата комиссий по сделкам Т+ (покупка облигаций ПАО «Россети» 4B02-16-65018-D-001P)</t>
  </si>
  <si>
    <t>Состав средств пенсионных резервов фонда на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</si>
</sst>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58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3" borderId="0" xfId="0" applyFill="1"/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tabSelected="1" zoomScale="80" zoomScaleNormal="80" workbookViewId="0">
      <selection activeCell="C9" sqref="C9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38" t="s">
        <v>626</v>
      </c>
      <c r="B1" s="139"/>
      <c r="C1" s="139"/>
      <c r="D1" s="139"/>
      <c r="E1" s="139"/>
      <c r="F1" s="139"/>
      <c r="G1" s="139"/>
    </row>
    <row r="2" spans="1:8" ht="18.75" x14ac:dyDescent="0.3">
      <c r="A2" s="4"/>
      <c r="B2" s="4"/>
      <c r="C2" s="4"/>
    </row>
    <row r="3" spans="1:8" x14ac:dyDescent="0.25">
      <c r="A3" s="3" t="s">
        <v>220</v>
      </c>
    </row>
    <row r="4" spans="1:8" ht="30" x14ac:dyDescent="0.25">
      <c r="A4" s="22" t="s">
        <v>0</v>
      </c>
      <c r="B4" s="22" t="s">
        <v>20</v>
      </c>
      <c r="C4" s="22" t="s">
        <v>1</v>
      </c>
      <c r="D4" s="22" t="s">
        <v>22</v>
      </c>
      <c r="E4" s="22" t="s">
        <v>10</v>
      </c>
      <c r="F4" s="22" t="s">
        <v>6</v>
      </c>
      <c r="G4" s="22" t="s">
        <v>2</v>
      </c>
    </row>
    <row r="5" spans="1:8" x14ac:dyDescent="0.25">
      <c r="A5" s="77" t="s">
        <v>300</v>
      </c>
      <c r="B5" s="77" t="s">
        <v>87</v>
      </c>
      <c r="C5" s="77" t="s">
        <v>88</v>
      </c>
      <c r="D5" s="77" t="s">
        <v>301</v>
      </c>
      <c r="E5" s="33">
        <v>10000</v>
      </c>
      <c r="F5" s="6">
        <v>9101700</v>
      </c>
      <c r="G5" s="7">
        <f t="shared" ref="G5:G36" si="0">F5/$F$258</f>
        <v>1.4879372745796955E-3</v>
      </c>
      <c r="H5" s="81"/>
    </row>
    <row r="6" spans="1:8" x14ac:dyDescent="0.25">
      <c r="A6" s="109" t="s">
        <v>215</v>
      </c>
      <c r="B6" s="109" t="s">
        <v>158</v>
      </c>
      <c r="C6" s="8" t="s">
        <v>159</v>
      </c>
      <c r="D6" s="109" t="s">
        <v>46</v>
      </c>
      <c r="E6" s="33">
        <v>4000</v>
      </c>
      <c r="F6" s="6">
        <v>4344480</v>
      </c>
      <c r="G6" s="7">
        <f t="shared" si="0"/>
        <v>7.1023146562356441E-4</v>
      </c>
      <c r="H6" s="81"/>
    </row>
    <row r="7" spans="1:8" x14ac:dyDescent="0.25">
      <c r="A7" s="109" t="s">
        <v>271</v>
      </c>
      <c r="B7" s="109" t="s">
        <v>158</v>
      </c>
      <c r="C7" s="8" t="s">
        <v>159</v>
      </c>
      <c r="D7" s="109" t="s">
        <v>272</v>
      </c>
      <c r="E7" s="33">
        <v>838</v>
      </c>
      <c r="F7" s="6">
        <v>856668.2</v>
      </c>
      <c r="G7" s="7">
        <f t="shared" si="0"/>
        <v>1.4004730399014398E-4</v>
      </c>
      <c r="H7" s="81"/>
    </row>
    <row r="8" spans="1:8" x14ac:dyDescent="0.25">
      <c r="A8" s="109" t="s">
        <v>214</v>
      </c>
      <c r="B8" s="109" t="s">
        <v>158</v>
      </c>
      <c r="C8" s="109" t="s">
        <v>159</v>
      </c>
      <c r="D8" s="109" t="s">
        <v>45</v>
      </c>
      <c r="E8" s="33">
        <v>40000</v>
      </c>
      <c r="F8" s="6">
        <v>39527600</v>
      </c>
      <c r="G8" s="7">
        <f t="shared" si="0"/>
        <v>6.4619345193399451E-3</v>
      </c>
      <c r="H8" s="81"/>
    </row>
    <row r="9" spans="1:8" ht="30" x14ac:dyDescent="0.25">
      <c r="A9" s="89" t="s">
        <v>571</v>
      </c>
      <c r="B9" s="89" t="s">
        <v>108</v>
      </c>
      <c r="C9" s="109" t="s">
        <v>109</v>
      </c>
      <c r="D9" s="89" t="s">
        <v>570</v>
      </c>
      <c r="E9" s="33">
        <v>19882</v>
      </c>
      <c r="F9" s="6">
        <v>20878684.66</v>
      </c>
      <c r="G9" s="7">
        <f t="shared" si="0"/>
        <v>3.4132275453826535E-3</v>
      </c>
      <c r="H9" s="81"/>
    </row>
    <row r="10" spans="1:8" x14ac:dyDescent="0.25">
      <c r="A10" s="62" t="s">
        <v>35</v>
      </c>
      <c r="B10" s="62" t="s">
        <v>87</v>
      </c>
      <c r="C10" s="116" t="s">
        <v>88</v>
      </c>
      <c r="D10" s="62" t="s">
        <v>74</v>
      </c>
      <c r="E10" s="33">
        <v>32000</v>
      </c>
      <c r="F10" s="6">
        <v>34285760</v>
      </c>
      <c r="G10" s="7">
        <f t="shared" si="0"/>
        <v>5.605003492896222E-3</v>
      </c>
      <c r="H10" s="81"/>
    </row>
    <row r="11" spans="1:8" ht="30" x14ac:dyDescent="0.25">
      <c r="A11" s="77" t="s">
        <v>171</v>
      </c>
      <c r="B11" s="77" t="s">
        <v>99</v>
      </c>
      <c r="C11" s="8" t="s">
        <v>100</v>
      </c>
      <c r="D11" s="77" t="s">
        <v>255</v>
      </c>
      <c r="E11" s="33">
        <v>225</v>
      </c>
      <c r="F11" s="6">
        <v>233766.28</v>
      </c>
      <c r="G11" s="7">
        <f t="shared" si="0"/>
        <v>3.8215889509853544E-5</v>
      </c>
      <c r="H11" s="81"/>
    </row>
    <row r="12" spans="1:8" ht="30" x14ac:dyDescent="0.25">
      <c r="A12" s="109" t="s">
        <v>185</v>
      </c>
      <c r="B12" s="109" t="s">
        <v>122</v>
      </c>
      <c r="C12" s="109" t="s">
        <v>123</v>
      </c>
      <c r="D12" s="109" t="s">
        <v>51</v>
      </c>
      <c r="E12" s="33">
        <v>34629</v>
      </c>
      <c r="F12" s="6">
        <v>33830455.259999998</v>
      </c>
      <c r="G12" s="7">
        <f t="shared" si="0"/>
        <v>5.5305707062806644E-3</v>
      </c>
      <c r="H12" s="81"/>
    </row>
    <row r="13" spans="1:8" x14ac:dyDescent="0.25">
      <c r="A13" s="116" t="s">
        <v>277</v>
      </c>
      <c r="B13" s="116" t="s">
        <v>87</v>
      </c>
      <c r="C13" s="116" t="s">
        <v>88</v>
      </c>
      <c r="D13" s="116" t="s">
        <v>275</v>
      </c>
      <c r="E13" s="33">
        <v>13000</v>
      </c>
      <c r="F13" s="6">
        <v>11904620</v>
      </c>
      <c r="G13" s="7">
        <f t="shared" si="0"/>
        <v>1.9461559750054314E-3</v>
      </c>
      <c r="H13" s="81"/>
    </row>
    <row r="14" spans="1:8" x14ac:dyDescent="0.25">
      <c r="A14" s="96" t="s">
        <v>191</v>
      </c>
      <c r="B14" s="96" t="s">
        <v>137</v>
      </c>
      <c r="C14" s="103" t="s">
        <v>138</v>
      </c>
      <c r="D14" s="96" t="s">
        <v>256</v>
      </c>
      <c r="E14" s="33">
        <v>530</v>
      </c>
      <c r="F14" s="6">
        <v>555037.19999999995</v>
      </c>
      <c r="G14" s="7">
        <f t="shared" si="0"/>
        <v>9.0736954487441389E-5</v>
      </c>
      <c r="H14" s="81"/>
    </row>
    <row r="15" spans="1:8" ht="30" x14ac:dyDescent="0.25">
      <c r="A15" s="98" t="s">
        <v>183</v>
      </c>
      <c r="B15" s="98" t="s">
        <v>122</v>
      </c>
      <c r="C15" s="98" t="s">
        <v>123</v>
      </c>
      <c r="D15" s="98" t="s">
        <v>260</v>
      </c>
      <c r="E15" s="33">
        <v>21096</v>
      </c>
      <c r="F15" s="6">
        <v>19664214.48</v>
      </c>
      <c r="G15" s="7">
        <f t="shared" si="0"/>
        <v>3.2146871134097793E-3</v>
      </c>
      <c r="H15" s="81"/>
    </row>
    <row r="16" spans="1:8" x14ac:dyDescent="0.25">
      <c r="A16" s="57" t="s">
        <v>27</v>
      </c>
      <c r="B16" s="57" t="s">
        <v>87</v>
      </c>
      <c r="C16" s="96" t="s">
        <v>88</v>
      </c>
      <c r="D16" s="77" t="s">
        <v>65</v>
      </c>
      <c r="E16" s="33">
        <v>17000</v>
      </c>
      <c r="F16" s="6">
        <v>11574960</v>
      </c>
      <c r="G16" s="7">
        <f t="shared" si="0"/>
        <v>1.8922634711942817E-3</v>
      </c>
      <c r="H16" s="81"/>
    </row>
    <row r="17" spans="1:8" ht="30" x14ac:dyDescent="0.25">
      <c r="A17" s="96" t="s">
        <v>324</v>
      </c>
      <c r="B17" s="96" t="s">
        <v>108</v>
      </c>
      <c r="C17" s="96" t="s">
        <v>109</v>
      </c>
      <c r="D17" s="96" t="s">
        <v>323</v>
      </c>
      <c r="E17" s="33">
        <v>46914</v>
      </c>
      <c r="F17" s="6">
        <v>48190529.939999998</v>
      </c>
      <c r="G17" s="7">
        <f t="shared" si="0"/>
        <v>7.8781420810919746E-3</v>
      </c>
      <c r="H17" s="81"/>
    </row>
    <row r="18" spans="1:8" ht="30" x14ac:dyDescent="0.25">
      <c r="A18" s="118" t="s">
        <v>184</v>
      </c>
      <c r="B18" s="118" t="s">
        <v>122</v>
      </c>
      <c r="C18" s="118" t="s">
        <v>123</v>
      </c>
      <c r="D18" s="118" t="s">
        <v>49</v>
      </c>
      <c r="E18" s="33">
        <v>63997</v>
      </c>
      <c r="F18" s="6">
        <v>59965189</v>
      </c>
      <c r="G18" s="7">
        <f t="shared" si="0"/>
        <v>9.8030521650149249E-3</v>
      </c>
      <c r="H18" s="81"/>
    </row>
    <row r="19" spans="1:8" x14ac:dyDescent="0.25">
      <c r="A19" s="65" t="s">
        <v>192</v>
      </c>
      <c r="B19" s="65" t="s">
        <v>137</v>
      </c>
      <c r="C19" s="89" t="s">
        <v>138</v>
      </c>
      <c r="D19" s="65" t="s">
        <v>259</v>
      </c>
      <c r="E19" s="33">
        <v>5501</v>
      </c>
      <c r="F19" s="6">
        <v>5779405.6100000003</v>
      </c>
      <c r="G19" s="7">
        <f t="shared" si="0"/>
        <v>9.4481174198600296E-4</v>
      </c>
      <c r="H19" s="81"/>
    </row>
    <row r="20" spans="1:8" x14ac:dyDescent="0.25">
      <c r="A20" s="57" t="s">
        <v>169</v>
      </c>
      <c r="B20" s="57" t="s">
        <v>95</v>
      </c>
      <c r="C20" s="57" t="s">
        <v>96</v>
      </c>
      <c r="D20" s="57" t="s">
        <v>258</v>
      </c>
      <c r="E20" s="33">
        <v>4731</v>
      </c>
      <c r="F20" s="6">
        <v>4307244.33</v>
      </c>
      <c r="G20" s="7">
        <f t="shared" si="0"/>
        <v>7.0414421364459905E-4</v>
      </c>
      <c r="H20" s="81"/>
    </row>
    <row r="21" spans="1:8" ht="30" x14ac:dyDescent="0.25">
      <c r="A21" s="69" t="s">
        <v>173</v>
      </c>
      <c r="B21" s="69" t="s">
        <v>108</v>
      </c>
      <c r="C21" s="69" t="s">
        <v>109</v>
      </c>
      <c r="D21" s="69" t="s">
        <v>58</v>
      </c>
      <c r="E21" s="33">
        <v>17452</v>
      </c>
      <c r="F21" s="6">
        <v>17545193.68</v>
      </c>
      <c r="G21" s="7">
        <f t="shared" si="0"/>
        <v>2.8682716048861311E-3</v>
      </c>
      <c r="H21" s="81"/>
    </row>
    <row r="22" spans="1:8" ht="28.5" customHeight="1" x14ac:dyDescent="0.25">
      <c r="A22" s="22" t="s">
        <v>174</v>
      </c>
      <c r="B22" s="22" t="s">
        <v>108</v>
      </c>
      <c r="C22" s="56" t="s">
        <v>109</v>
      </c>
      <c r="D22" s="57" t="s">
        <v>261</v>
      </c>
      <c r="E22" s="33">
        <v>57683</v>
      </c>
      <c r="F22" s="6">
        <v>54481593.5</v>
      </c>
      <c r="G22" s="7">
        <f t="shared" si="0"/>
        <v>8.9065991789609479E-3</v>
      </c>
      <c r="H22" s="81"/>
    </row>
    <row r="23" spans="1:8" ht="28.5" customHeight="1" x14ac:dyDescent="0.25">
      <c r="A23" s="109" t="s">
        <v>278</v>
      </c>
      <c r="B23" s="109" t="s">
        <v>87</v>
      </c>
      <c r="C23" s="109" t="s">
        <v>88</v>
      </c>
      <c r="D23" s="109" t="s">
        <v>276</v>
      </c>
      <c r="E23" s="33">
        <v>5000</v>
      </c>
      <c r="F23" s="6">
        <v>3833250</v>
      </c>
      <c r="G23" s="7">
        <f t="shared" si="0"/>
        <v>6.2665607060028545E-4</v>
      </c>
      <c r="H23" s="81"/>
    </row>
    <row r="24" spans="1:8" ht="28.5" customHeight="1" x14ac:dyDescent="0.25">
      <c r="A24" s="116" t="s">
        <v>28</v>
      </c>
      <c r="B24" s="116" t="s">
        <v>87</v>
      </c>
      <c r="C24" s="116" t="s">
        <v>88</v>
      </c>
      <c r="D24" s="116" t="s">
        <v>66</v>
      </c>
      <c r="E24" s="33">
        <v>29000</v>
      </c>
      <c r="F24" s="6">
        <v>18111660</v>
      </c>
      <c r="G24" s="7">
        <f t="shared" si="0"/>
        <v>2.9608769810600317E-3</v>
      </c>
      <c r="H24" s="81"/>
    </row>
    <row r="25" spans="1:8" ht="28.5" customHeight="1" x14ac:dyDescent="0.25">
      <c r="A25" s="116" t="s">
        <v>190</v>
      </c>
      <c r="B25" s="116" t="s">
        <v>133</v>
      </c>
      <c r="C25" s="116" t="s">
        <v>134</v>
      </c>
      <c r="D25" s="116" t="s">
        <v>64</v>
      </c>
      <c r="E25" s="33">
        <v>15000</v>
      </c>
      <c r="F25" s="6">
        <v>13064400</v>
      </c>
      <c r="G25" s="7">
        <f t="shared" si="0"/>
        <v>2.1357557082763634E-3</v>
      </c>
      <c r="H25" s="81"/>
    </row>
    <row r="26" spans="1:8" ht="28.5" customHeight="1" x14ac:dyDescent="0.25">
      <c r="A26" s="96" t="s">
        <v>194</v>
      </c>
      <c r="B26" s="96" t="s">
        <v>137</v>
      </c>
      <c r="C26" s="96" t="s">
        <v>138</v>
      </c>
      <c r="D26" s="96" t="s">
        <v>75</v>
      </c>
      <c r="E26" s="33">
        <v>52488</v>
      </c>
      <c r="F26" s="6">
        <v>55211077.439999998</v>
      </c>
      <c r="G26" s="7">
        <f t="shared" si="0"/>
        <v>9.0258545208787497E-3</v>
      </c>
      <c r="H26" s="81"/>
    </row>
    <row r="27" spans="1:8" ht="28.5" customHeight="1" x14ac:dyDescent="0.25">
      <c r="A27" s="83" t="s">
        <v>36</v>
      </c>
      <c r="B27" s="83" t="s">
        <v>87</v>
      </c>
      <c r="C27" s="83" t="s">
        <v>88</v>
      </c>
      <c r="D27" s="83" t="s">
        <v>55</v>
      </c>
      <c r="E27" s="33">
        <v>112363</v>
      </c>
      <c r="F27" s="6">
        <v>148709223.56999999</v>
      </c>
      <c r="G27" s="7">
        <f t="shared" si="0"/>
        <v>2.4310842680335367E-2</v>
      </c>
      <c r="H27" s="81"/>
    </row>
    <row r="28" spans="1:8" ht="28.5" customHeight="1" x14ac:dyDescent="0.25">
      <c r="A28" s="96" t="s">
        <v>175</v>
      </c>
      <c r="B28" s="96" t="s">
        <v>108</v>
      </c>
      <c r="C28" s="96" t="s">
        <v>109</v>
      </c>
      <c r="D28" s="96" t="s">
        <v>59</v>
      </c>
      <c r="E28" s="33">
        <v>26623</v>
      </c>
      <c r="F28" s="6">
        <v>27701763.960000001</v>
      </c>
      <c r="G28" s="7">
        <f t="shared" si="0"/>
        <v>4.5286580713155165E-3</v>
      </c>
      <c r="H28" s="81"/>
    </row>
    <row r="29" spans="1:8" ht="32.25" customHeight="1" x14ac:dyDescent="0.25">
      <c r="A29" s="67" t="s">
        <v>177</v>
      </c>
      <c r="B29" s="67" t="s">
        <v>108</v>
      </c>
      <c r="C29" s="67" t="s">
        <v>109</v>
      </c>
      <c r="D29" s="67" t="s">
        <v>60</v>
      </c>
      <c r="E29" s="33">
        <v>28470</v>
      </c>
      <c r="F29" s="6">
        <v>30888811.199999999</v>
      </c>
      <c r="G29" s="7">
        <f t="shared" si="0"/>
        <v>5.0496735282348102E-3</v>
      </c>
      <c r="H29" s="81"/>
    </row>
    <row r="30" spans="1:8" x14ac:dyDescent="0.25">
      <c r="A30" s="52" t="s">
        <v>267</v>
      </c>
      <c r="B30" s="52" t="s">
        <v>153</v>
      </c>
      <c r="C30" s="8" t="s">
        <v>154</v>
      </c>
      <c r="D30" s="52" t="s">
        <v>264</v>
      </c>
      <c r="E30" s="33">
        <v>47</v>
      </c>
      <c r="F30" s="6">
        <v>47532.51</v>
      </c>
      <c r="G30" s="7">
        <f t="shared" si="0"/>
        <v>7.7705696060441591E-6</v>
      </c>
      <c r="H30" s="81"/>
    </row>
    <row r="31" spans="1:8" x14ac:dyDescent="0.25">
      <c r="A31" s="56" t="s">
        <v>29</v>
      </c>
      <c r="B31" s="56" t="s">
        <v>87</v>
      </c>
      <c r="C31" s="118" t="s">
        <v>88</v>
      </c>
      <c r="D31" s="56" t="s">
        <v>67</v>
      </c>
      <c r="E31" s="33">
        <v>110673</v>
      </c>
      <c r="F31" s="6">
        <v>100711323.27</v>
      </c>
      <c r="G31" s="7">
        <f t="shared" si="0"/>
        <v>1.6464191509902377E-2</v>
      </c>
      <c r="H31" s="81"/>
    </row>
    <row r="32" spans="1:8" ht="30" x14ac:dyDescent="0.25">
      <c r="A32" s="22" t="s">
        <v>186</v>
      </c>
      <c r="B32" s="22" t="s">
        <v>122</v>
      </c>
      <c r="C32" s="22" t="s">
        <v>123</v>
      </c>
      <c r="D32" s="22" t="s">
        <v>50</v>
      </c>
      <c r="E32" s="33">
        <v>9426</v>
      </c>
      <c r="F32" s="6">
        <v>7967232.2400000002</v>
      </c>
      <c r="G32" s="7">
        <f t="shared" si="0"/>
        <v>1.3024755622717825E-3</v>
      </c>
      <c r="H32" s="81"/>
    </row>
    <row r="33" spans="1:8" x14ac:dyDescent="0.25">
      <c r="A33" s="62" t="s">
        <v>30</v>
      </c>
      <c r="B33" s="62" t="s">
        <v>87</v>
      </c>
      <c r="C33" s="116" t="s">
        <v>88</v>
      </c>
      <c r="D33" s="62" t="s">
        <v>68</v>
      </c>
      <c r="E33" s="33">
        <v>26000</v>
      </c>
      <c r="F33" s="6">
        <v>19885320</v>
      </c>
      <c r="G33" s="7">
        <f t="shared" si="0"/>
        <v>3.2508332338953287E-3</v>
      </c>
      <c r="H33" s="81"/>
    </row>
    <row r="34" spans="1:8" x14ac:dyDescent="0.25">
      <c r="A34" s="67" t="s">
        <v>32</v>
      </c>
      <c r="B34" s="67" t="s">
        <v>87</v>
      </c>
      <c r="C34" s="67" t="s">
        <v>88</v>
      </c>
      <c r="D34" s="67" t="s">
        <v>70</v>
      </c>
      <c r="E34" s="33">
        <v>24000</v>
      </c>
      <c r="F34" s="6">
        <v>14460240</v>
      </c>
      <c r="G34" s="7">
        <f t="shared" si="0"/>
        <v>2.3639463062250237E-3</v>
      </c>
      <c r="H34" s="81"/>
    </row>
    <row r="35" spans="1:8" x14ac:dyDescent="0.25">
      <c r="A35" s="22" t="s">
        <v>31</v>
      </c>
      <c r="B35" s="22" t="s">
        <v>87</v>
      </c>
      <c r="C35" s="8" t="s">
        <v>88</v>
      </c>
      <c r="D35" s="22" t="s">
        <v>69</v>
      </c>
      <c r="E35" s="33">
        <v>102469</v>
      </c>
      <c r="F35" s="6">
        <v>98270845.069999993</v>
      </c>
      <c r="G35" s="7">
        <f t="shared" si="0"/>
        <v>1.6065224450827791E-2</v>
      </c>
      <c r="H35" s="81"/>
    </row>
    <row r="36" spans="1:8" ht="30" x14ac:dyDescent="0.25">
      <c r="A36" s="22" t="s">
        <v>188</v>
      </c>
      <c r="B36" s="22" t="s">
        <v>128</v>
      </c>
      <c r="C36" s="8" t="s">
        <v>129</v>
      </c>
      <c r="D36" s="22" t="s">
        <v>54</v>
      </c>
      <c r="E36" s="33">
        <v>35060</v>
      </c>
      <c r="F36" s="6">
        <v>35272113</v>
      </c>
      <c r="G36" s="7">
        <f t="shared" si="0"/>
        <v>5.7662515448638225E-3</v>
      </c>
      <c r="H36" s="81"/>
    </row>
    <row r="37" spans="1:8" ht="30" x14ac:dyDescent="0.25">
      <c r="A37" s="22" t="s">
        <v>195</v>
      </c>
      <c r="B37" s="22" t="s">
        <v>254</v>
      </c>
      <c r="C37" s="8" t="s">
        <v>150</v>
      </c>
      <c r="D37" s="22" t="s">
        <v>41</v>
      </c>
      <c r="E37" s="33">
        <v>23250</v>
      </c>
      <c r="F37" s="6">
        <v>19669965</v>
      </c>
      <c r="G37" s="7">
        <f t="shared" ref="G37:G68" si="1">F37/$F$258</f>
        <v>3.2156272029596673E-3</v>
      </c>
      <c r="H37" s="81"/>
    </row>
    <row r="38" spans="1:8" x14ac:dyDescent="0.25">
      <c r="A38" s="89" t="s">
        <v>170</v>
      </c>
      <c r="B38" s="89" t="s">
        <v>95</v>
      </c>
      <c r="C38" s="8" t="s">
        <v>96</v>
      </c>
      <c r="D38" s="89" t="s">
        <v>257</v>
      </c>
      <c r="E38" s="33">
        <v>4000</v>
      </c>
      <c r="F38" s="6">
        <v>3975120</v>
      </c>
      <c r="G38" s="7">
        <f t="shared" si="1"/>
        <v>6.4984884350475624E-4</v>
      </c>
      <c r="H38" s="81"/>
    </row>
    <row r="39" spans="1:8" x14ac:dyDescent="0.25">
      <c r="A39" s="53" t="s">
        <v>216</v>
      </c>
      <c r="B39" s="53" t="s">
        <v>158</v>
      </c>
      <c r="C39" s="8" t="s">
        <v>159</v>
      </c>
      <c r="D39" s="53" t="s">
        <v>47</v>
      </c>
      <c r="E39" s="33">
        <v>13459</v>
      </c>
      <c r="F39" s="6">
        <v>11717270.810000001</v>
      </c>
      <c r="G39" s="7">
        <f t="shared" si="1"/>
        <v>1.9155283072990346E-3</v>
      </c>
      <c r="H39" s="81"/>
    </row>
    <row r="40" spans="1:8" x14ac:dyDescent="0.25">
      <c r="A40" s="116" t="s">
        <v>33</v>
      </c>
      <c r="B40" s="116" t="s">
        <v>87</v>
      </c>
      <c r="C40" s="8" t="s">
        <v>88</v>
      </c>
      <c r="D40" s="116" t="s">
        <v>71</v>
      </c>
      <c r="E40" s="33">
        <v>63000</v>
      </c>
      <c r="F40" s="6">
        <v>52141320</v>
      </c>
      <c r="G40" s="7">
        <f t="shared" si="1"/>
        <v>8.5240134891050867E-3</v>
      </c>
      <c r="H40" s="81"/>
    </row>
    <row r="41" spans="1:8" ht="30" x14ac:dyDescent="0.25">
      <c r="A41" s="22" t="s">
        <v>182</v>
      </c>
      <c r="B41" s="22" t="s">
        <v>118</v>
      </c>
      <c r="C41" s="8" t="s">
        <v>119</v>
      </c>
      <c r="D41" s="22" t="s">
        <v>78</v>
      </c>
      <c r="E41" s="33">
        <v>11302</v>
      </c>
      <c r="F41" s="6">
        <v>12422819.34</v>
      </c>
      <c r="G41" s="7">
        <f t="shared" si="1"/>
        <v>2.0308707111150151E-3</v>
      </c>
      <c r="H41" s="81"/>
    </row>
    <row r="42" spans="1:8" x14ac:dyDescent="0.25">
      <c r="A42" s="52" t="s">
        <v>34</v>
      </c>
      <c r="B42" s="52" t="s">
        <v>87</v>
      </c>
      <c r="C42" s="8" t="s">
        <v>88</v>
      </c>
      <c r="D42" s="52" t="s">
        <v>72</v>
      </c>
      <c r="E42" s="33">
        <v>15000</v>
      </c>
      <c r="F42" s="6">
        <v>8515500</v>
      </c>
      <c r="G42" s="7">
        <f t="shared" si="1"/>
        <v>1.3921058551351283E-3</v>
      </c>
      <c r="H42" s="81"/>
    </row>
    <row r="43" spans="1:8" x14ac:dyDescent="0.25">
      <c r="A43" s="65" t="s">
        <v>193</v>
      </c>
      <c r="B43" s="65" t="s">
        <v>137</v>
      </c>
      <c r="C43" s="8" t="s">
        <v>138</v>
      </c>
      <c r="D43" s="65" t="s">
        <v>76</v>
      </c>
      <c r="E43" s="33">
        <v>1310</v>
      </c>
      <c r="F43" s="6">
        <v>1120167.8999999999</v>
      </c>
      <c r="G43" s="7">
        <f t="shared" si="1"/>
        <v>1.8312398477181855E-4</v>
      </c>
      <c r="H43" s="81"/>
    </row>
    <row r="44" spans="1:8" ht="30" x14ac:dyDescent="0.25">
      <c r="A44" s="98" t="s">
        <v>178</v>
      </c>
      <c r="B44" s="98" t="s">
        <v>108</v>
      </c>
      <c r="C44" s="8" t="s">
        <v>109</v>
      </c>
      <c r="D44" s="98" t="s">
        <v>61</v>
      </c>
      <c r="E44" s="33">
        <v>35992</v>
      </c>
      <c r="F44" s="6">
        <v>30649347.52</v>
      </c>
      <c r="G44" s="7">
        <f t="shared" si="1"/>
        <v>5.0105262331822352E-3</v>
      </c>
      <c r="H44" s="81"/>
    </row>
    <row r="45" spans="1:8" x14ac:dyDescent="0.25">
      <c r="A45" s="22" t="s">
        <v>437</v>
      </c>
      <c r="B45" s="22" t="s">
        <v>87</v>
      </c>
      <c r="C45" s="118" t="s">
        <v>88</v>
      </c>
      <c r="D45" s="22" t="s">
        <v>436</v>
      </c>
      <c r="E45" s="33">
        <v>1900</v>
      </c>
      <c r="F45" s="6">
        <v>1956544</v>
      </c>
      <c r="G45" s="7">
        <f t="shared" si="1"/>
        <v>3.1985395551987605E-4</v>
      </c>
      <c r="H45" s="81"/>
    </row>
    <row r="46" spans="1:8" x14ac:dyDescent="0.25">
      <c r="A46" s="22" t="s">
        <v>253</v>
      </c>
      <c r="B46" s="22" t="s">
        <v>87</v>
      </c>
      <c r="C46" s="8" t="s">
        <v>88</v>
      </c>
      <c r="D46" s="22" t="s">
        <v>252</v>
      </c>
      <c r="E46" s="33">
        <v>19572</v>
      </c>
      <c r="F46" s="6">
        <v>19542446.280000001</v>
      </c>
      <c r="G46" s="7">
        <f t="shared" si="1"/>
        <v>3.1947805636840716E-3</v>
      </c>
      <c r="H46" s="81"/>
    </row>
    <row r="47" spans="1:8" ht="30" x14ac:dyDescent="0.25">
      <c r="A47" s="109" t="s">
        <v>180</v>
      </c>
      <c r="B47" s="109" t="s">
        <v>112</v>
      </c>
      <c r="C47" s="8" t="s">
        <v>113</v>
      </c>
      <c r="D47" s="109" t="s">
        <v>48</v>
      </c>
      <c r="E47" s="33">
        <v>220</v>
      </c>
      <c r="F47" s="6">
        <v>179251.6</v>
      </c>
      <c r="G47" s="7">
        <f t="shared" si="1"/>
        <v>2.9303881381285888E-5</v>
      </c>
      <c r="H47" s="81"/>
    </row>
    <row r="48" spans="1:8" ht="30" x14ac:dyDescent="0.25">
      <c r="A48" s="22" t="s">
        <v>189</v>
      </c>
      <c r="B48" s="22" t="s">
        <v>131</v>
      </c>
      <c r="C48" s="8" t="s">
        <v>132</v>
      </c>
      <c r="D48" s="22" t="s">
        <v>77</v>
      </c>
      <c r="E48" s="33">
        <v>2492</v>
      </c>
      <c r="F48" s="6">
        <v>2503212.33</v>
      </c>
      <c r="G48" s="7">
        <f t="shared" si="1"/>
        <v>4.0922277508536752E-4</v>
      </c>
      <c r="H48" s="81"/>
    </row>
    <row r="49" spans="1:8" ht="30" x14ac:dyDescent="0.25">
      <c r="A49" s="22" t="s">
        <v>196</v>
      </c>
      <c r="B49" s="22" t="s">
        <v>254</v>
      </c>
      <c r="C49" s="8" t="s">
        <v>150</v>
      </c>
      <c r="D49" s="89" t="s">
        <v>42</v>
      </c>
      <c r="E49" s="33">
        <v>13949</v>
      </c>
      <c r="F49" s="6">
        <v>11631513.140000001</v>
      </c>
      <c r="G49" s="7">
        <f t="shared" si="1"/>
        <v>1.9015087248282758E-3</v>
      </c>
      <c r="H49" s="81"/>
    </row>
    <row r="50" spans="1:8" x14ac:dyDescent="0.25">
      <c r="A50" s="22" t="s">
        <v>37</v>
      </c>
      <c r="B50" s="22" t="s">
        <v>87</v>
      </c>
      <c r="C50" s="8" t="s">
        <v>88</v>
      </c>
      <c r="D50" s="83" t="s">
        <v>56</v>
      </c>
      <c r="E50" s="33">
        <v>40301</v>
      </c>
      <c r="F50" s="6">
        <v>43254155.310000002</v>
      </c>
      <c r="G50" s="7">
        <f t="shared" si="1"/>
        <v>7.0711482433180916E-3</v>
      </c>
      <c r="H50" s="81"/>
    </row>
    <row r="51" spans="1:8" x14ac:dyDescent="0.25">
      <c r="A51" s="22" t="s">
        <v>39</v>
      </c>
      <c r="B51" s="22" t="s">
        <v>91</v>
      </c>
      <c r="C51" s="8" t="s">
        <v>92</v>
      </c>
      <c r="D51" s="22" t="s">
        <v>52</v>
      </c>
      <c r="E51" s="33">
        <v>2000</v>
      </c>
      <c r="F51" s="6">
        <v>389720</v>
      </c>
      <c r="G51" s="7">
        <f t="shared" si="1"/>
        <v>6.3711055588428419E-5</v>
      </c>
      <c r="H51" s="81"/>
    </row>
    <row r="52" spans="1:8" ht="30" x14ac:dyDescent="0.25">
      <c r="A52" s="55" t="s">
        <v>172</v>
      </c>
      <c r="B52" s="55" t="s">
        <v>106</v>
      </c>
      <c r="C52" s="8" t="s">
        <v>107</v>
      </c>
      <c r="D52" s="55" t="s">
        <v>43</v>
      </c>
      <c r="E52" s="33">
        <v>28650</v>
      </c>
      <c r="F52" s="6">
        <v>29333875.5</v>
      </c>
      <c r="G52" s="7">
        <f t="shared" si="1"/>
        <v>4.7954741163002629E-3</v>
      </c>
      <c r="H52" s="81"/>
    </row>
    <row r="53" spans="1:8" ht="30" x14ac:dyDescent="0.25">
      <c r="A53" s="80" t="s">
        <v>218</v>
      </c>
      <c r="B53" s="80" t="s">
        <v>162</v>
      </c>
      <c r="C53" s="8" t="s">
        <v>163</v>
      </c>
      <c r="D53" s="80" t="s">
        <v>79</v>
      </c>
      <c r="E53" s="33">
        <v>12000</v>
      </c>
      <c r="F53" s="6">
        <v>2884118.16</v>
      </c>
      <c r="G53" s="7">
        <f t="shared" si="1"/>
        <v>4.7149289853062686E-4</v>
      </c>
      <c r="H53" s="81"/>
    </row>
    <row r="54" spans="1:8" ht="30" x14ac:dyDescent="0.25">
      <c r="A54" s="22" t="s">
        <v>268</v>
      </c>
      <c r="B54" s="22" t="s">
        <v>208</v>
      </c>
      <c r="C54" s="8" t="s">
        <v>209</v>
      </c>
      <c r="D54" s="77" t="s">
        <v>205</v>
      </c>
      <c r="E54" s="33">
        <v>2780</v>
      </c>
      <c r="F54" s="6">
        <v>1722321.2</v>
      </c>
      <c r="G54" s="7">
        <f t="shared" si="1"/>
        <v>2.8156343455385598E-4</v>
      </c>
      <c r="H54" s="81"/>
    </row>
    <row r="55" spans="1:8" x14ac:dyDescent="0.25">
      <c r="A55" s="22" t="s">
        <v>38</v>
      </c>
      <c r="B55" s="22" t="s">
        <v>89</v>
      </c>
      <c r="C55" s="8" t="s">
        <v>90</v>
      </c>
      <c r="D55" s="22" t="s">
        <v>53</v>
      </c>
      <c r="E55" s="33">
        <v>10500</v>
      </c>
      <c r="F55" s="6">
        <v>4884495</v>
      </c>
      <c r="G55" s="7">
        <f t="shared" si="1"/>
        <v>7.9851260511752198E-4</v>
      </c>
      <c r="H55" s="81"/>
    </row>
    <row r="56" spans="1:8" ht="30" x14ac:dyDescent="0.25">
      <c r="A56" s="80" t="s">
        <v>179</v>
      </c>
      <c r="B56" s="80" t="s">
        <v>110</v>
      </c>
      <c r="C56" s="8" t="s">
        <v>111</v>
      </c>
      <c r="D56" s="80" t="s">
        <v>44</v>
      </c>
      <c r="E56" s="33">
        <v>7959</v>
      </c>
      <c r="F56" s="6">
        <v>7713544.4400000004</v>
      </c>
      <c r="G56" s="7">
        <f t="shared" si="1"/>
        <v>1.2610029215864031E-3</v>
      </c>
      <c r="H56" s="81"/>
    </row>
    <row r="57" spans="1:8" ht="30" x14ac:dyDescent="0.25">
      <c r="A57" s="22" t="s">
        <v>217</v>
      </c>
      <c r="B57" s="22" t="s">
        <v>160</v>
      </c>
      <c r="C57" s="8" t="s">
        <v>161</v>
      </c>
      <c r="D57" s="22" t="s">
        <v>40</v>
      </c>
      <c r="E57" s="33">
        <v>125306</v>
      </c>
      <c r="F57" s="6">
        <v>104263864.64</v>
      </c>
      <c r="G57" s="7">
        <f t="shared" si="1"/>
        <v>1.704495760018325E-2</v>
      </c>
      <c r="H57" s="81"/>
    </row>
    <row r="58" spans="1:8" ht="30" x14ac:dyDescent="0.25">
      <c r="A58" s="93" t="s">
        <v>181</v>
      </c>
      <c r="B58" s="93" t="s">
        <v>116</v>
      </c>
      <c r="C58" s="8" t="s">
        <v>117</v>
      </c>
      <c r="D58" s="93" t="s">
        <v>57</v>
      </c>
      <c r="E58" s="33">
        <v>15000</v>
      </c>
      <c r="F58" s="6">
        <v>17257650</v>
      </c>
      <c r="G58" s="7">
        <f t="shared" si="1"/>
        <v>2.8212642370821148E-3</v>
      </c>
      <c r="H58" s="81"/>
    </row>
    <row r="59" spans="1:8" ht="30" x14ac:dyDescent="0.25">
      <c r="A59" s="90" t="s">
        <v>266</v>
      </c>
      <c r="B59" s="90" t="s">
        <v>108</v>
      </c>
      <c r="C59" s="8" t="s">
        <v>109</v>
      </c>
      <c r="D59" s="90" t="s">
        <v>265</v>
      </c>
      <c r="E59" s="33">
        <v>56100</v>
      </c>
      <c r="F59" s="6">
        <v>47782053</v>
      </c>
      <c r="G59" s="7">
        <f t="shared" si="1"/>
        <v>7.8113646587607338E-3</v>
      </c>
      <c r="H59" s="81"/>
    </row>
    <row r="60" spans="1:8" x14ac:dyDescent="0.25">
      <c r="A60" s="62" t="s">
        <v>309</v>
      </c>
      <c r="B60" s="62" t="s">
        <v>126</v>
      </c>
      <c r="C60" s="8" t="s">
        <v>127</v>
      </c>
      <c r="D60" s="62" t="s">
        <v>310</v>
      </c>
      <c r="E60" s="43">
        <v>1829</v>
      </c>
      <c r="F60" s="6">
        <v>665499.93999999994</v>
      </c>
      <c r="G60" s="7">
        <f t="shared" si="1"/>
        <v>1.0879529834608379E-4</v>
      </c>
      <c r="H60" s="81"/>
    </row>
    <row r="61" spans="1:8" x14ac:dyDescent="0.25">
      <c r="A61" s="22" t="s">
        <v>294</v>
      </c>
      <c r="B61" s="22" t="s">
        <v>87</v>
      </c>
      <c r="C61" s="8" t="s">
        <v>88</v>
      </c>
      <c r="D61" s="22" t="s">
        <v>296</v>
      </c>
      <c r="E61" s="33">
        <v>32509</v>
      </c>
      <c r="F61" s="6">
        <v>25315408.48</v>
      </c>
      <c r="G61" s="7">
        <f t="shared" si="1"/>
        <v>4.1385389431208364E-3</v>
      </c>
      <c r="H61" s="81"/>
    </row>
    <row r="62" spans="1:8" x14ac:dyDescent="0.25">
      <c r="A62" s="22" t="s">
        <v>293</v>
      </c>
      <c r="B62" s="22" t="s">
        <v>87</v>
      </c>
      <c r="C62" s="8" t="s">
        <v>88</v>
      </c>
      <c r="D62" s="22" t="s">
        <v>295</v>
      </c>
      <c r="E62" s="33">
        <v>49628</v>
      </c>
      <c r="F62" s="6">
        <v>34834885.759999998</v>
      </c>
      <c r="G62" s="7">
        <f t="shared" si="1"/>
        <v>5.6947740507849575E-3</v>
      </c>
      <c r="H62" s="81"/>
    </row>
    <row r="63" spans="1:8" x14ac:dyDescent="0.25">
      <c r="A63" s="22" t="s">
        <v>287</v>
      </c>
      <c r="B63" s="22" t="s">
        <v>286</v>
      </c>
      <c r="C63" s="8" t="s">
        <v>288</v>
      </c>
      <c r="D63" s="22" t="s">
        <v>285</v>
      </c>
      <c r="E63" s="33">
        <v>10000</v>
      </c>
      <c r="F63" s="6">
        <v>10195700</v>
      </c>
      <c r="G63" s="7">
        <f t="shared" si="1"/>
        <v>1.666783355904084E-3</v>
      </c>
      <c r="H63" s="81"/>
    </row>
    <row r="64" spans="1:8" x14ac:dyDescent="0.25">
      <c r="A64" s="39" t="s">
        <v>303</v>
      </c>
      <c r="B64" s="39" t="s">
        <v>87</v>
      </c>
      <c r="C64" s="8" t="s">
        <v>88</v>
      </c>
      <c r="D64" s="39" t="s">
        <v>302</v>
      </c>
      <c r="E64" s="33">
        <v>49444</v>
      </c>
      <c r="F64" s="6">
        <v>47340361.909999996</v>
      </c>
      <c r="G64" s="7">
        <f t="shared" si="1"/>
        <v>7.7391574187219781E-3</v>
      </c>
      <c r="H64" s="81"/>
    </row>
    <row r="65" spans="1:8" ht="30" x14ac:dyDescent="0.25">
      <c r="A65" s="91" t="s">
        <v>298</v>
      </c>
      <c r="B65" s="91" t="s">
        <v>99</v>
      </c>
      <c r="C65" s="8" t="s">
        <v>100</v>
      </c>
      <c r="D65" s="91" t="s">
        <v>297</v>
      </c>
      <c r="E65" s="33">
        <v>2562</v>
      </c>
      <c r="F65" s="6">
        <v>2696325.66</v>
      </c>
      <c r="G65" s="7">
        <f t="shared" si="1"/>
        <v>4.4079275892632138E-4</v>
      </c>
      <c r="H65" s="81"/>
    </row>
    <row r="66" spans="1:8" ht="30" x14ac:dyDescent="0.25">
      <c r="A66" s="22" t="s">
        <v>187</v>
      </c>
      <c r="B66" s="22" t="s">
        <v>128</v>
      </c>
      <c r="C66" s="8" t="s">
        <v>129</v>
      </c>
      <c r="D66" s="22" t="s">
        <v>304</v>
      </c>
      <c r="E66" s="33">
        <v>45000</v>
      </c>
      <c r="F66" s="6">
        <v>43114950</v>
      </c>
      <c r="G66" s="7">
        <f t="shared" si="1"/>
        <v>7.0483910914048856E-3</v>
      </c>
      <c r="H66" s="81"/>
    </row>
    <row r="67" spans="1:8" x14ac:dyDescent="0.25">
      <c r="A67" s="22" t="s">
        <v>307</v>
      </c>
      <c r="B67" s="22" t="s">
        <v>95</v>
      </c>
      <c r="C67" s="8" t="s">
        <v>96</v>
      </c>
      <c r="D67" s="22" t="s">
        <v>308</v>
      </c>
      <c r="E67" s="33">
        <v>36999</v>
      </c>
      <c r="F67" s="6">
        <v>34578525.420000002</v>
      </c>
      <c r="G67" s="7">
        <f t="shared" si="1"/>
        <v>5.6528645057977661E-3</v>
      </c>
      <c r="H67" s="81"/>
    </row>
    <row r="68" spans="1:8" x14ac:dyDescent="0.25">
      <c r="A68" s="22" t="s">
        <v>305</v>
      </c>
      <c r="B68" s="22" t="s">
        <v>137</v>
      </c>
      <c r="C68" s="8" t="s">
        <v>138</v>
      </c>
      <c r="D68" s="22" t="s">
        <v>306</v>
      </c>
      <c r="E68" s="33">
        <v>9498</v>
      </c>
      <c r="F68" s="6">
        <v>9924555.1799999997</v>
      </c>
      <c r="G68" s="7">
        <f t="shared" si="1"/>
        <v>1.6224568581633101E-3</v>
      </c>
      <c r="H68" s="81"/>
    </row>
    <row r="69" spans="1:8" ht="30" x14ac:dyDescent="0.25">
      <c r="A69" s="22" t="s">
        <v>314</v>
      </c>
      <c r="B69" s="22" t="s">
        <v>160</v>
      </c>
      <c r="C69" s="8" t="s">
        <v>161</v>
      </c>
      <c r="D69" s="22" t="s">
        <v>315</v>
      </c>
      <c r="E69" s="33">
        <v>10000</v>
      </c>
      <c r="F69" s="6">
        <v>9226300</v>
      </c>
      <c r="G69" s="7">
        <f t="shared" ref="G69:G100" si="2">F69/$F$258</f>
        <v>1.5083067642808097E-3</v>
      </c>
      <c r="H69" s="81"/>
    </row>
    <row r="70" spans="1:8" x14ac:dyDescent="0.25">
      <c r="A70" s="57" t="s">
        <v>316</v>
      </c>
      <c r="B70" s="57" t="s">
        <v>286</v>
      </c>
      <c r="C70" s="8" t="s">
        <v>288</v>
      </c>
      <c r="D70" s="57" t="s">
        <v>317</v>
      </c>
      <c r="E70" s="33">
        <v>8000</v>
      </c>
      <c r="F70" s="6">
        <v>7629920</v>
      </c>
      <c r="G70" s="7">
        <f t="shared" si="2"/>
        <v>1.2473320775306933E-3</v>
      </c>
      <c r="H70" s="81"/>
    </row>
    <row r="71" spans="1:8" x14ac:dyDescent="0.25">
      <c r="A71" s="22" t="s">
        <v>318</v>
      </c>
      <c r="B71" s="22" t="s">
        <v>158</v>
      </c>
      <c r="C71" s="8" t="s">
        <v>159</v>
      </c>
      <c r="D71" s="22" t="s">
        <v>319</v>
      </c>
      <c r="E71" s="33">
        <v>67000</v>
      </c>
      <c r="F71" s="6">
        <v>60651750</v>
      </c>
      <c r="G71" s="7">
        <f t="shared" si="2"/>
        <v>9.9152905054538214E-3</v>
      </c>
      <c r="H71" s="81"/>
    </row>
    <row r="72" spans="1:8" ht="30" x14ac:dyDescent="0.25">
      <c r="A72" s="22" t="s">
        <v>322</v>
      </c>
      <c r="B72" s="22" t="s">
        <v>147</v>
      </c>
      <c r="C72" s="8" t="s">
        <v>148</v>
      </c>
      <c r="D72" s="22" t="s">
        <v>321</v>
      </c>
      <c r="E72" s="33">
        <v>10000</v>
      </c>
      <c r="F72" s="6">
        <v>8947800</v>
      </c>
      <c r="G72" s="7">
        <f t="shared" si="2"/>
        <v>1.4627778486968588E-3</v>
      </c>
      <c r="H72" s="81"/>
    </row>
    <row r="73" spans="1:8" ht="30" x14ac:dyDescent="0.25">
      <c r="A73" s="22" t="s">
        <v>335</v>
      </c>
      <c r="B73" s="22" t="s">
        <v>147</v>
      </c>
      <c r="C73" s="8" t="s">
        <v>148</v>
      </c>
      <c r="D73" s="22" t="s">
        <v>334</v>
      </c>
      <c r="E73" s="33">
        <v>19991</v>
      </c>
      <c r="F73" s="6">
        <v>18044676.239999998</v>
      </c>
      <c r="G73" s="7">
        <f t="shared" si="2"/>
        <v>2.949926539571573E-3</v>
      </c>
      <c r="H73" s="81"/>
    </row>
    <row r="74" spans="1:8" ht="30" x14ac:dyDescent="0.25">
      <c r="A74" s="101" t="s">
        <v>327</v>
      </c>
      <c r="B74" s="101" t="s">
        <v>120</v>
      </c>
      <c r="C74" s="8" t="s">
        <v>121</v>
      </c>
      <c r="D74" s="101" t="s">
        <v>326</v>
      </c>
      <c r="E74" s="33">
        <v>69861</v>
      </c>
      <c r="F74" s="6">
        <v>68511984.090000004</v>
      </c>
      <c r="G74" s="7">
        <f t="shared" si="2"/>
        <v>1.120027411175078E-2</v>
      </c>
      <c r="H74" s="81"/>
    </row>
    <row r="75" spans="1:8" x14ac:dyDescent="0.25">
      <c r="A75" s="22" t="s">
        <v>340</v>
      </c>
      <c r="B75" s="22" t="s">
        <v>124</v>
      </c>
      <c r="C75" s="8" t="s">
        <v>125</v>
      </c>
      <c r="D75" s="22" t="s">
        <v>339</v>
      </c>
      <c r="E75" s="33">
        <v>48000</v>
      </c>
      <c r="F75" s="6">
        <v>46893600</v>
      </c>
      <c r="G75" s="7">
        <f t="shared" si="2"/>
        <v>7.6661212058440082E-3</v>
      </c>
      <c r="H75" s="81"/>
    </row>
    <row r="76" spans="1:8" ht="30" x14ac:dyDescent="0.25">
      <c r="A76" s="53" t="s">
        <v>341</v>
      </c>
      <c r="B76" s="53" t="s">
        <v>147</v>
      </c>
      <c r="C76" s="8" t="s">
        <v>148</v>
      </c>
      <c r="D76" s="53" t="s">
        <v>342</v>
      </c>
      <c r="E76" s="33">
        <v>72500</v>
      </c>
      <c r="F76" s="6">
        <v>73167725</v>
      </c>
      <c r="G76" s="7">
        <f t="shared" si="2"/>
        <v>1.1961390215420928E-2</v>
      </c>
      <c r="H76" s="81"/>
    </row>
    <row r="77" spans="1:8" x14ac:dyDescent="0.25">
      <c r="A77" s="65" t="s">
        <v>372</v>
      </c>
      <c r="B77" s="65" t="s">
        <v>87</v>
      </c>
      <c r="C77" s="118" t="s">
        <v>88</v>
      </c>
      <c r="D77" s="65" t="s">
        <v>373</v>
      </c>
      <c r="E77" s="33">
        <v>51450</v>
      </c>
      <c r="F77" s="6">
        <v>43275109.5</v>
      </c>
      <c r="G77" s="7">
        <f t="shared" si="2"/>
        <v>7.07457381440477E-3</v>
      </c>
      <c r="H77" s="81"/>
    </row>
    <row r="78" spans="1:8" ht="30" x14ac:dyDescent="0.25">
      <c r="A78" s="22" t="s">
        <v>352</v>
      </c>
      <c r="B78" s="22" t="s">
        <v>139</v>
      </c>
      <c r="C78" s="8" t="s">
        <v>140</v>
      </c>
      <c r="D78" s="22" t="s">
        <v>353</v>
      </c>
      <c r="E78" s="33">
        <v>38000</v>
      </c>
      <c r="F78" s="6">
        <v>36749800</v>
      </c>
      <c r="G78" s="7">
        <f t="shared" si="2"/>
        <v>6.0078224126645461E-3</v>
      </c>
      <c r="H78" s="81"/>
    </row>
    <row r="79" spans="1:8" x14ac:dyDescent="0.25">
      <c r="A79" s="120" t="s">
        <v>350</v>
      </c>
      <c r="B79" s="120" t="s">
        <v>137</v>
      </c>
      <c r="C79" s="120" t="s">
        <v>138</v>
      </c>
      <c r="D79" s="120" t="s">
        <v>351</v>
      </c>
      <c r="E79" s="33">
        <v>34000</v>
      </c>
      <c r="F79" s="6">
        <v>32046020</v>
      </c>
      <c r="G79" s="7">
        <f t="shared" si="2"/>
        <v>5.2388529241709147E-3</v>
      </c>
      <c r="H79" s="81"/>
    </row>
    <row r="80" spans="1:8" x14ac:dyDescent="0.25">
      <c r="A80" s="55" t="s">
        <v>354</v>
      </c>
      <c r="B80" s="55" t="s">
        <v>135</v>
      </c>
      <c r="C80" s="8" t="s">
        <v>136</v>
      </c>
      <c r="D80" s="55" t="s">
        <v>355</v>
      </c>
      <c r="E80" s="33">
        <v>37000</v>
      </c>
      <c r="F80" s="6">
        <v>33104640</v>
      </c>
      <c r="G80" s="7">
        <f t="shared" si="2"/>
        <v>5.4119151166861111E-3</v>
      </c>
      <c r="H80" s="81"/>
    </row>
    <row r="81" spans="1:8" x14ac:dyDescent="0.25">
      <c r="A81" s="22" t="s">
        <v>347</v>
      </c>
      <c r="B81" s="22" t="s">
        <v>348</v>
      </c>
      <c r="C81" s="8" t="s">
        <v>349</v>
      </c>
      <c r="D81" s="22" t="s">
        <v>346</v>
      </c>
      <c r="E81" s="33">
        <v>22999</v>
      </c>
      <c r="F81" s="6">
        <v>21124121.52</v>
      </c>
      <c r="G81" s="7">
        <f t="shared" si="2"/>
        <v>3.4533513302305169E-3</v>
      </c>
      <c r="H81" s="81"/>
    </row>
    <row r="82" spans="1:8" ht="30" x14ac:dyDescent="0.25">
      <c r="A82" s="118" t="s">
        <v>429</v>
      </c>
      <c r="B82" s="118" t="s">
        <v>99</v>
      </c>
      <c r="C82" s="8" t="s">
        <v>100</v>
      </c>
      <c r="D82" s="118" t="s">
        <v>428</v>
      </c>
      <c r="E82" s="33">
        <v>83500</v>
      </c>
      <c r="F82" s="6">
        <v>84749160</v>
      </c>
      <c r="G82" s="7">
        <f t="shared" si="2"/>
        <v>1.3854712213467655E-2</v>
      </c>
      <c r="H82" s="81"/>
    </row>
    <row r="83" spans="1:8" ht="30" x14ac:dyDescent="0.25">
      <c r="A83" s="91" t="s">
        <v>361</v>
      </c>
      <c r="B83" s="91" t="s">
        <v>120</v>
      </c>
      <c r="C83" s="8" t="s">
        <v>121</v>
      </c>
      <c r="D83" s="91" t="s">
        <v>362</v>
      </c>
      <c r="E83" s="33">
        <v>48000</v>
      </c>
      <c r="F83" s="6">
        <v>47038560</v>
      </c>
      <c r="G83" s="7">
        <f t="shared" si="2"/>
        <v>7.689819129014743E-3</v>
      </c>
      <c r="H83" s="81"/>
    </row>
    <row r="84" spans="1:8" x14ac:dyDescent="0.25">
      <c r="A84" s="22" t="s">
        <v>363</v>
      </c>
      <c r="B84" s="22" t="s">
        <v>151</v>
      </c>
      <c r="C84" s="64" t="s">
        <v>152</v>
      </c>
      <c r="D84" s="22" t="s">
        <v>364</v>
      </c>
      <c r="E84" s="33">
        <v>20000</v>
      </c>
      <c r="F84" s="6">
        <v>18360200</v>
      </c>
      <c r="G84" s="7">
        <f t="shared" si="2"/>
        <v>3.0015080642888832E-3</v>
      </c>
      <c r="H84" s="81"/>
    </row>
    <row r="85" spans="1:8" ht="30" x14ac:dyDescent="0.25">
      <c r="A85" s="84" t="s">
        <v>386</v>
      </c>
      <c r="B85" s="84" t="s">
        <v>387</v>
      </c>
      <c r="C85" s="8" t="s">
        <v>388</v>
      </c>
      <c r="D85" s="84" t="s">
        <v>389</v>
      </c>
      <c r="E85" s="33">
        <v>29950</v>
      </c>
      <c r="F85" s="6">
        <v>15137329</v>
      </c>
      <c r="G85" s="7">
        <f t="shared" si="2"/>
        <v>2.4746361730969149E-3</v>
      </c>
      <c r="H85" s="81"/>
    </row>
    <row r="86" spans="1:8" ht="30" x14ac:dyDescent="0.25">
      <c r="A86" s="22" t="s">
        <v>383</v>
      </c>
      <c r="B86" s="22" t="s">
        <v>139</v>
      </c>
      <c r="C86" s="8" t="s">
        <v>140</v>
      </c>
      <c r="D86" s="22" t="s">
        <v>382</v>
      </c>
      <c r="E86" s="33">
        <v>65000</v>
      </c>
      <c r="F86" s="6">
        <v>61448400</v>
      </c>
      <c r="G86" s="7">
        <f t="shared" si="2"/>
        <v>1.0045526091091002E-2</v>
      </c>
      <c r="H86" s="81"/>
    </row>
    <row r="87" spans="1:8" ht="30" x14ac:dyDescent="0.25">
      <c r="A87" s="101" t="s">
        <v>380</v>
      </c>
      <c r="B87" s="101" t="s">
        <v>379</v>
      </c>
      <c r="C87" s="8" t="s">
        <v>381</v>
      </c>
      <c r="D87" s="101" t="s">
        <v>378</v>
      </c>
      <c r="E87" s="33">
        <v>20673</v>
      </c>
      <c r="F87" s="6">
        <v>20077824.329999998</v>
      </c>
      <c r="G87" s="7">
        <f t="shared" si="2"/>
        <v>3.2823036589944847E-3</v>
      </c>
      <c r="H87" s="81"/>
    </row>
    <row r="88" spans="1:8" x14ac:dyDescent="0.25">
      <c r="A88" s="95" t="s">
        <v>377</v>
      </c>
      <c r="B88" s="95" t="s">
        <v>338</v>
      </c>
      <c r="C88" s="8" t="s">
        <v>337</v>
      </c>
      <c r="D88" s="95" t="s">
        <v>376</v>
      </c>
      <c r="E88" s="33">
        <v>33000</v>
      </c>
      <c r="F88" s="6">
        <v>32343630</v>
      </c>
      <c r="G88" s="7">
        <f t="shared" si="2"/>
        <v>5.2875059244112729E-3</v>
      </c>
      <c r="H88" s="81"/>
    </row>
    <row r="89" spans="1:8" ht="30" x14ac:dyDescent="0.25">
      <c r="A89" s="90" t="s">
        <v>399</v>
      </c>
      <c r="B89" s="90" t="s">
        <v>254</v>
      </c>
      <c r="C89" s="8" t="s">
        <v>150</v>
      </c>
      <c r="D89" s="90" t="s">
        <v>398</v>
      </c>
      <c r="E89" s="33">
        <v>38755</v>
      </c>
      <c r="F89" s="6">
        <v>34232679.049999997</v>
      </c>
      <c r="G89" s="7">
        <f t="shared" si="2"/>
        <v>5.5963258695868288E-3</v>
      </c>
      <c r="H89" s="81"/>
    </row>
    <row r="90" spans="1:8" ht="30" x14ac:dyDescent="0.25">
      <c r="A90" s="99" t="s">
        <v>393</v>
      </c>
      <c r="B90" s="99" t="s">
        <v>108</v>
      </c>
      <c r="C90" s="120" t="s">
        <v>109</v>
      </c>
      <c r="D90" s="99" t="s">
        <v>392</v>
      </c>
      <c r="E90" s="33">
        <v>104950</v>
      </c>
      <c r="F90" s="6">
        <v>101084691.5</v>
      </c>
      <c r="G90" s="7">
        <f t="shared" si="2"/>
        <v>1.6525229393656055E-2</v>
      </c>
      <c r="H90" s="81"/>
    </row>
    <row r="91" spans="1:8" ht="30" x14ac:dyDescent="0.25">
      <c r="A91" s="57" t="s">
        <v>395</v>
      </c>
      <c r="B91" s="57" t="s">
        <v>112</v>
      </c>
      <c r="C91" s="8" t="s">
        <v>113</v>
      </c>
      <c r="D91" s="57" t="s">
        <v>394</v>
      </c>
      <c r="E91" s="33">
        <v>87635</v>
      </c>
      <c r="F91" s="6">
        <v>86699934.549999997</v>
      </c>
      <c r="G91" s="7">
        <f t="shared" si="2"/>
        <v>1.4173622984779215E-2</v>
      </c>
      <c r="H91" s="81"/>
    </row>
    <row r="92" spans="1:8" x14ac:dyDescent="0.25">
      <c r="A92" s="58" t="s">
        <v>401</v>
      </c>
      <c r="B92" s="58" t="s">
        <v>124</v>
      </c>
      <c r="C92" s="8" t="s">
        <v>125</v>
      </c>
      <c r="D92" s="58" t="s">
        <v>400</v>
      </c>
      <c r="E92" s="33">
        <v>64000</v>
      </c>
      <c r="F92" s="6">
        <v>63059840</v>
      </c>
      <c r="G92" s="7">
        <f t="shared" si="2"/>
        <v>1.0308962772342714E-2</v>
      </c>
      <c r="H92" s="81"/>
    </row>
    <row r="93" spans="1:8" x14ac:dyDescent="0.25">
      <c r="A93" s="99" t="s">
        <v>403</v>
      </c>
      <c r="B93" s="99" t="s">
        <v>158</v>
      </c>
      <c r="C93" s="8" t="s">
        <v>159</v>
      </c>
      <c r="D93" s="99" t="s">
        <v>402</v>
      </c>
      <c r="E93" s="33">
        <v>15000</v>
      </c>
      <c r="F93" s="6">
        <v>13908150</v>
      </c>
      <c r="G93" s="7">
        <f t="shared" si="2"/>
        <v>2.2736911571954242E-3</v>
      </c>
      <c r="H93" s="81"/>
    </row>
    <row r="94" spans="1:8" ht="30" x14ac:dyDescent="0.25">
      <c r="A94" s="57" t="s">
        <v>410</v>
      </c>
      <c r="B94" s="57" t="s">
        <v>112</v>
      </c>
      <c r="C94" s="8" t="s">
        <v>113</v>
      </c>
      <c r="D94" s="57" t="s">
        <v>409</v>
      </c>
      <c r="E94" s="33">
        <v>65000</v>
      </c>
      <c r="F94" s="6">
        <v>65608400</v>
      </c>
      <c r="G94" s="7">
        <f t="shared" si="2"/>
        <v>1.0725598941465275E-2</v>
      </c>
      <c r="H94" s="81"/>
    </row>
    <row r="95" spans="1:8" ht="30" x14ac:dyDescent="0.25">
      <c r="A95" s="22" t="s">
        <v>419</v>
      </c>
      <c r="B95" s="22" t="s">
        <v>254</v>
      </c>
      <c r="C95" s="8" t="s">
        <v>150</v>
      </c>
      <c r="D95" s="22" t="s">
        <v>418</v>
      </c>
      <c r="E95" s="33">
        <v>13000</v>
      </c>
      <c r="F95" s="6">
        <v>10909990</v>
      </c>
      <c r="G95" s="7">
        <f t="shared" si="2"/>
        <v>1.7835548069362573E-3</v>
      </c>
      <c r="H95" s="81"/>
    </row>
    <row r="96" spans="1:8" x14ac:dyDescent="0.25">
      <c r="A96" s="51" t="s">
        <v>456</v>
      </c>
      <c r="B96" s="51" t="s">
        <v>158</v>
      </c>
      <c r="C96" s="8" t="s">
        <v>159</v>
      </c>
      <c r="D96" s="51" t="s">
        <v>455</v>
      </c>
      <c r="E96" s="33">
        <v>50000</v>
      </c>
      <c r="F96" s="6">
        <v>48347000</v>
      </c>
      <c r="G96" s="7">
        <f t="shared" si="2"/>
        <v>7.9037216579435216E-3</v>
      </c>
      <c r="H96" s="81"/>
    </row>
    <row r="97" spans="1:8" ht="30" x14ac:dyDescent="0.25">
      <c r="A97" s="103" t="s">
        <v>423</v>
      </c>
      <c r="B97" s="103" t="s">
        <v>128</v>
      </c>
      <c r="C97" s="8" t="s">
        <v>129</v>
      </c>
      <c r="D97" s="103" t="s">
        <v>422</v>
      </c>
      <c r="E97" s="33">
        <v>27700</v>
      </c>
      <c r="F97" s="6">
        <v>27583660</v>
      </c>
      <c r="G97" s="7">
        <f t="shared" si="2"/>
        <v>4.5093505480660722E-3</v>
      </c>
      <c r="H97" s="81"/>
    </row>
    <row r="98" spans="1:8" x14ac:dyDescent="0.25">
      <c r="A98" s="22" t="s">
        <v>426</v>
      </c>
      <c r="B98" s="22" t="s">
        <v>137</v>
      </c>
      <c r="C98" s="8" t="s">
        <v>138</v>
      </c>
      <c r="D98" s="22" t="s">
        <v>425</v>
      </c>
      <c r="E98" s="33">
        <v>93013</v>
      </c>
      <c r="F98" s="6">
        <v>91839175.939999998</v>
      </c>
      <c r="G98" s="7">
        <f t="shared" si="2"/>
        <v>1.5013781287870261E-2</v>
      </c>
      <c r="H98" s="81"/>
    </row>
    <row r="99" spans="1:8" x14ac:dyDescent="0.25">
      <c r="A99" s="120" t="s">
        <v>554</v>
      </c>
      <c r="B99" s="120" t="s">
        <v>87</v>
      </c>
      <c r="C99" s="120" t="s">
        <v>88</v>
      </c>
      <c r="D99" s="120" t="s">
        <v>551</v>
      </c>
      <c r="E99" s="33">
        <v>205900</v>
      </c>
      <c r="F99" s="6">
        <v>174319058</v>
      </c>
      <c r="G99" s="7">
        <f t="shared" si="2"/>
        <v>2.8497514098225592E-2</v>
      </c>
      <c r="H99" s="81"/>
    </row>
    <row r="100" spans="1:8" x14ac:dyDescent="0.25">
      <c r="A100" s="103" t="s">
        <v>553</v>
      </c>
      <c r="B100" s="103" t="s">
        <v>87</v>
      </c>
      <c r="C100" s="120" t="s">
        <v>88</v>
      </c>
      <c r="D100" s="103" t="s">
        <v>535</v>
      </c>
      <c r="E100" s="33">
        <v>178509</v>
      </c>
      <c r="F100" s="6">
        <v>147657289.53</v>
      </c>
      <c r="G100" s="7">
        <f t="shared" si="2"/>
        <v>2.4138873502213127E-2</v>
      </c>
      <c r="H100" s="81"/>
    </row>
    <row r="101" spans="1:8" x14ac:dyDescent="0.25">
      <c r="A101" s="58" t="s">
        <v>569</v>
      </c>
      <c r="B101" s="58" t="s">
        <v>87</v>
      </c>
      <c r="C101" s="118" t="s">
        <v>88</v>
      </c>
      <c r="D101" s="58" t="s">
        <v>568</v>
      </c>
      <c r="E101" s="33">
        <v>26900</v>
      </c>
      <c r="F101" s="6">
        <v>22772195</v>
      </c>
      <c r="G101" s="7">
        <f t="shared" ref="G101:G132" si="3">F101/$F$258</f>
        <v>3.722776818011731E-3</v>
      </c>
      <c r="H101" s="81"/>
    </row>
    <row r="102" spans="1:8" x14ac:dyDescent="0.25">
      <c r="A102" s="98" t="s">
        <v>552</v>
      </c>
      <c r="B102" s="98" t="s">
        <v>87</v>
      </c>
      <c r="C102" s="118" t="s">
        <v>88</v>
      </c>
      <c r="D102" s="98" t="s">
        <v>550</v>
      </c>
      <c r="E102" s="33">
        <v>29205</v>
      </c>
      <c r="F102" s="6">
        <v>25798236.75</v>
      </c>
      <c r="G102" s="7">
        <f t="shared" si="3"/>
        <v>4.2174712502891483E-3</v>
      </c>
      <c r="H102" s="81"/>
    </row>
    <row r="103" spans="1:8" x14ac:dyDescent="0.25">
      <c r="A103" s="22" t="s">
        <v>431</v>
      </c>
      <c r="B103" s="22" t="s">
        <v>137</v>
      </c>
      <c r="C103" s="8" t="s">
        <v>138</v>
      </c>
      <c r="D103" s="56" t="s">
        <v>430</v>
      </c>
      <c r="E103" s="33">
        <v>57600</v>
      </c>
      <c r="F103" s="6">
        <v>56498112</v>
      </c>
      <c r="G103" s="7">
        <f t="shared" si="3"/>
        <v>9.2362577087992791E-3</v>
      </c>
      <c r="H103" s="81"/>
    </row>
    <row r="104" spans="1:8" ht="29.25" customHeight="1" x14ac:dyDescent="0.25">
      <c r="A104" s="22" t="s">
        <v>433</v>
      </c>
      <c r="B104" s="22" t="s">
        <v>97</v>
      </c>
      <c r="C104" s="8" t="s">
        <v>98</v>
      </c>
      <c r="D104" s="22" t="s">
        <v>432</v>
      </c>
      <c r="E104" s="33">
        <v>64000</v>
      </c>
      <c r="F104" s="6">
        <v>60892160</v>
      </c>
      <c r="G104" s="7">
        <f t="shared" si="3"/>
        <v>9.9545925040015332E-3</v>
      </c>
      <c r="H104" s="81"/>
    </row>
    <row r="105" spans="1:8" ht="36" customHeight="1" x14ac:dyDescent="0.25">
      <c r="A105" s="22" t="s">
        <v>442</v>
      </c>
      <c r="B105" s="22" t="s">
        <v>443</v>
      </c>
      <c r="C105" s="8" t="s">
        <v>444</v>
      </c>
      <c r="D105" s="22" t="s">
        <v>441</v>
      </c>
      <c r="E105" s="33">
        <v>48000</v>
      </c>
      <c r="F105" s="6">
        <v>43050240</v>
      </c>
      <c r="G105" s="7">
        <f t="shared" si="3"/>
        <v>7.0378123620424534E-3</v>
      </c>
      <c r="H105" s="81"/>
    </row>
    <row r="106" spans="1:8" ht="26.25" customHeight="1" x14ac:dyDescent="0.25">
      <c r="A106" s="45" t="s">
        <v>457</v>
      </c>
      <c r="B106" s="45" t="s">
        <v>374</v>
      </c>
      <c r="C106" s="8" t="s">
        <v>104</v>
      </c>
      <c r="D106" s="45" t="s">
        <v>458</v>
      </c>
      <c r="E106" s="33">
        <v>65000</v>
      </c>
      <c r="F106" s="6">
        <v>65775450</v>
      </c>
      <c r="G106" s="7">
        <f t="shared" si="3"/>
        <v>1.0752908116863118E-2</v>
      </c>
      <c r="H106" s="81"/>
    </row>
    <row r="107" spans="1:8" ht="27.75" customHeight="1" x14ac:dyDescent="0.25">
      <c r="A107" s="68" t="s">
        <v>460</v>
      </c>
      <c r="B107" s="68" t="s">
        <v>387</v>
      </c>
      <c r="C107" s="8" t="s">
        <v>388</v>
      </c>
      <c r="D107" s="68" t="s">
        <v>459</v>
      </c>
      <c r="E107" s="33">
        <v>59000</v>
      </c>
      <c r="F107" s="6">
        <v>57305520</v>
      </c>
      <c r="G107" s="7">
        <f t="shared" si="3"/>
        <v>9.3682520020624983E-3</v>
      </c>
      <c r="H107" s="81"/>
    </row>
    <row r="108" spans="1:8" ht="31.5" customHeight="1" x14ac:dyDescent="0.25">
      <c r="A108" s="68" t="s">
        <v>467</v>
      </c>
      <c r="B108" s="68" t="s">
        <v>147</v>
      </c>
      <c r="C108" s="8" t="s">
        <v>148</v>
      </c>
      <c r="D108" s="68" t="s">
        <v>466</v>
      </c>
      <c r="E108" s="33">
        <v>32790</v>
      </c>
      <c r="F108" s="6">
        <v>32157153</v>
      </c>
      <c r="G108" s="7">
        <f t="shared" si="3"/>
        <v>5.2570208414979931E-3</v>
      </c>
      <c r="H108" s="81"/>
    </row>
    <row r="109" spans="1:8" ht="31.5" customHeight="1" x14ac:dyDescent="0.25">
      <c r="A109" s="50" t="s">
        <v>479</v>
      </c>
      <c r="B109" s="50" t="s">
        <v>480</v>
      </c>
      <c r="C109" s="8" t="s">
        <v>481</v>
      </c>
      <c r="D109" s="50" t="s">
        <v>477</v>
      </c>
      <c r="E109" s="33">
        <v>32000</v>
      </c>
      <c r="F109" s="6">
        <v>31713600</v>
      </c>
      <c r="G109" s="7">
        <f t="shared" si="3"/>
        <v>5.1845092181801895E-3</v>
      </c>
      <c r="H109" s="81"/>
    </row>
    <row r="110" spans="1:8" ht="31.5" customHeight="1" x14ac:dyDescent="0.25">
      <c r="A110" s="90" t="s">
        <v>482</v>
      </c>
      <c r="B110" s="90" t="s">
        <v>137</v>
      </c>
      <c r="C110" s="120" t="s">
        <v>138</v>
      </c>
      <c r="D110" s="90" t="s">
        <v>478</v>
      </c>
      <c r="E110" s="33">
        <v>33000</v>
      </c>
      <c r="F110" s="6">
        <v>33967230</v>
      </c>
      <c r="G110" s="7">
        <f t="shared" si="3"/>
        <v>5.5529305109179245E-3</v>
      </c>
      <c r="H110" s="81"/>
    </row>
    <row r="111" spans="1:8" ht="31.5" customHeight="1" x14ac:dyDescent="0.25">
      <c r="A111" s="94" t="s">
        <v>492</v>
      </c>
      <c r="B111" s="94" t="s">
        <v>108</v>
      </c>
      <c r="C111" s="120" t="s">
        <v>109</v>
      </c>
      <c r="D111" s="94" t="s">
        <v>491</v>
      </c>
      <c r="E111" s="33">
        <v>36500</v>
      </c>
      <c r="F111" s="6">
        <v>36979245</v>
      </c>
      <c r="G111" s="7">
        <f t="shared" si="3"/>
        <v>6.0453318634227492E-3</v>
      </c>
      <c r="H111" s="81"/>
    </row>
    <row r="112" spans="1:8" ht="31.5" customHeight="1" x14ac:dyDescent="0.25">
      <c r="A112" s="98" t="s">
        <v>494</v>
      </c>
      <c r="B112" s="98" t="s">
        <v>348</v>
      </c>
      <c r="C112" s="8" t="s">
        <v>349</v>
      </c>
      <c r="D112" s="98" t="s">
        <v>493</v>
      </c>
      <c r="E112" s="33">
        <v>21500</v>
      </c>
      <c r="F112" s="6">
        <v>18668020</v>
      </c>
      <c r="G112" s="7">
        <f t="shared" si="3"/>
        <v>3.0518301856355678E-3</v>
      </c>
      <c r="H112" s="81"/>
    </row>
    <row r="113" spans="1:8" ht="30.75" customHeight="1" x14ac:dyDescent="0.25">
      <c r="A113" s="22" t="s">
        <v>497</v>
      </c>
      <c r="B113" s="22" t="s">
        <v>496</v>
      </c>
      <c r="C113" s="8" t="s">
        <v>498</v>
      </c>
      <c r="D113" s="22" t="s">
        <v>495</v>
      </c>
      <c r="E113" s="33">
        <v>45000</v>
      </c>
      <c r="F113" s="6">
        <v>44708400</v>
      </c>
      <c r="G113" s="7">
        <f t="shared" si="3"/>
        <v>7.3088867845368293E-3</v>
      </c>
      <c r="H113" s="81"/>
    </row>
    <row r="114" spans="1:8" ht="30.75" customHeight="1" x14ac:dyDescent="0.25">
      <c r="A114" s="65" t="s">
        <v>500</v>
      </c>
      <c r="B114" s="65" t="s">
        <v>143</v>
      </c>
      <c r="C114" s="120" t="s">
        <v>144</v>
      </c>
      <c r="D114" s="65" t="s">
        <v>499</v>
      </c>
      <c r="E114" s="33">
        <v>60000</v>
      </c>
      <c r="F114" s="6">
        <v>59082600</v>
      </c>
      <c r="G114" s="7">
        <f t="shared" si="3"/>
        <v>9.6587673532507468E-3</v>
      </c>
      <c r="H114" s="81"/>
    </row>
    <row r="115" spans="1:8" ht="30.75" customHeight="1" x14ac:dyDescent="0.25">
      <c r="A115" s="109" t="s">
        <v>508</v>
      </c>
      <c r="B115" s="109" t="s">
        <v>147</v>
      </c>
      <c r="C115" s="8" t="s">
        <v>148</v>
      </c>
      <c r="D115" s="109" t="s">
        <v>507</v>
      </c>
      <c r="E115" s="33">
        <v>30000</v>
      </c>
      <c r="F115" s="6">
        <v>29736000</v>
      </c>
      <c r="G115" s="7">
        <f t="shared" si="3"/>
        <v>4.8612130477714965E-3</v>
      </c>
      <c r="H115" s="81"/>
    </row>
    <row r="116" spans="1:8" ht="30.75" customHeight="1" x14ac:dyDescent="0.25">
      <c r="A116" s="63" t="s">
        <v>510</v>
      </c>
      <c r="B116" s="63" t="s">
        <v>139</v>
      </c>
      <c r="C116" s="8" t="s">
        <v>140</v>
      </c>
      <c r="D116" s="63" t="s">
        <v>509</v>
      </c>
      <c r="E116" s="33">
        <v>33000</v>
      </c>
      <c r="F116" s="6">
        <v>33393030</v>
      </c>
      <c r="G116" s="7">
        <f t="shared" si="3"/>
        <v>5.4590608400802059E-3</v>
      </c>
      <c r="H116" s="81"/>
    </row>
    <row r="117" spans="1:8" ht="30.75" customHeight="1" x14ac:dyDescent="0.25">
      <c r="A117" s="22" t="s">
        <v>517</v>
      </c>
      <c r="B117" s="22" t="s">
        <v>286</v>
      </c>
      <c r="C117" s="8" t="s">
        <v>288</v>
      </c>
      <c r="D117" s="22" t="s">
        <v>516</v>
      </c>
      <c r="E117" s="33">
        <v>34396</v>
      </c>
      <c r="F117" s="6">
        <v>35311621.520000003</v>
      </c>
      <c r="G117" s="7">
        <f t="shared" si="3"/>
        <v>5.7727103602028774E-3</v>
      </c>
      <c r="H117" s="81"/>
    </row>
    <row r="118" spans="1:8" ht="30.75" customHeight="1" x14ac:dyDescent="0.25">
      <c r="A118" s="22" t="s">
        <v>515</v>
      </c>
      <c r="B118" s="22" t="s">
        <v>114</v>
      </c>
      <c r="C118" s="8" t="s">
        <v>115</v>
      </c>
      <c r="D118" s="28" t="s">
        <v>514</v>
      </c>
      <c r="E118" s="33">
        <v>95000</v>
      </c>
      <c r="F118" s="6">
        <v>96437350</v>
      </c>
      <c r="G118" s="7">
        <f t="shared" si="3"/>
        <v>1.576548641755806E-2</v>
      </c>
      <c r="H118" s="81"/>
    </row>
    <row r="119" spans="1:8" ht="30.75" customHeight="1" x14ac:dyDescent="0.25">
      <c r="A119" s="109" t="s">
        <v>522</v>
      </c>
      <c r="B119" s="109" t="s">
        <v>524</v>
      </c>
      <c r="C119" s="8" t="s">
        <v>130</v>
      </c>
      <c r="D119" s="109" t="s">
        <v>523</v>
      </c>
      <c r="E119" s="33">
        <v>50000</v>
      </c>
      <c r="F119" s="6">
        <v>51581500</v>
      </c>
      <c r="G119" s="7">
        <f t="shared" si="3"/>
        <v>8.432494647014576E-3</v>
      </c>
      <c r="H119" s="81"/>
    </row>
    <row r="120" spans="1:8" ht="30.75" customHeight="1" x14ac:dyDescent="0.25">
      <c r="A120" s="58" t="s">
        <v>526</v>
      </c>
      <c r="B120" s="58" t="s">
        <v>387</v>
      </c>
      <c r="C120" s="8" t="s">
        <v>388</v>
      </c>
      <c r="D120" s="58" t="s">
        <v>525</v>
      </c>
      <c r="E120" s="33">
        <v>55000</v>
      </c>
      <c r="F120" s="6">
        <v>60465350</v>
      </c>
      <c r="G120" s="7">
        <f t="shared" si="3"/>
        <v>9.8848180104274368E-3</v>
      </c>
      <c r="H120" s="81"/>
    </row>
    <row r="121" spans="1:8" ht="30.75" customHeight="1" x14ac:dyDescent="0.25">
      <c r="A121" s="53" t="s">
        <v>549</v>
      </c>
      <c r="B121" s="53" t="s">
        <v>137</v>
      </c>
      <c r="C121" s="120" t="s">
        <v>138</v>
      </c>
      <c r="D121" s="53" t="s">
        <v>548</v>
      </c>
      <c r="E121" s="33">
        <v>49000</v>
      </c>
      <c r="F121" s="6">
        <v>51142280</v>
      </c>
      <c r="G121" s="7">
        <f t="shared" si="3"/>
        <v>8.3606913784228954E-3</v>
      </c>
      <c r="H121" s="81"/>
    </row>
    <row r="122" spans="1:8" ht="30.75" customHeight="1" x14ac:dyDescent="0.25">
      <c r="A122" s="109" t="s">
        <v>547</v>
      </c>
      <c r="B122" s="109" t="s">
        <v>147</v>
      </c>
      <c r="C122" s="8" t="s">
        <v>148</v>
      </c>
      <c r="D122" s="109" t="s">
        <v>546</v>
      </c>
      <c r="E122" s="33">
        <v>23030</v>
      </c>
      <c r="F122" s="6">
        <v>23906752.100000001</v>
      </c>
      <c r="G122" s="7">
        <f t="shared" si="3"/>
        <v>3.9082531355380222E-3</v>
      </c>
      <c r="H122" s="81"/>
    </row>
    <row r="123" spans="1:8" ht="30.75" customHeight="1" x14ac:dyDescent="0.25">
      <c r="A123" s="95" t="s">
        <v>545</v>
      </c>
      <c r="B123" s="95" t="s">
        <v>443</v>
      </c>
      <c r="C123" s="8" t="s">
        <v>444</v>
      </c>
      <c r="D123" s="95" t="s">
        <v>544</v>
      </c>
      <c r="E123" s="33">
        <v>56000</v>
      </c>
      <c r="F123" s="6">
        <v>57660400</v>
      </c>
      <c r="G123" s="7">
        <f t="shared" si="3"/>
        <v>9.4262674475290419E-3</v>
      </c>
      <c r="H123" s="81"/>
    </row>
    <row r="124" spans="1:8" ht="30.75" customHeight="1" x14ac:dyDescent="0.25">
      <c r="A124" s="94" t="s">
        <v>543</v>
      </c>
      <c r="B124" s="94" t="s">
        <v>158</v>
      </c>
      <c r="C124" s="120" t="s">
        <v>159</v>
      </c>
      <c r="D124" s="94" t="s">
        <v>542</v>
      </c>
      <c r="E124" s="33">
        <v>64760</v>
      </c>
      <c r="F124" s="6">
        <v>66224871.200000003</v>
      </c>
      <c r="G124" s="7">
        <f t="shared" si="3"/>
        <v>1.082637906794548E-2</v>
      </c>
      <c r="H124" s="81"/>
    </row>
    <row r="125" spans="1:8" ht="15" customHeight="1" x14ac:dyDescent="0.25">
      <c r="A125" s="56" t="s">
        <v>541</v>
      </c>
      <c r="B125" s="56" t="s">
        <v>496</v>
      </c>
      <c r="C125" s="8" t="s">
        <v>498</v>
      </c>
      <c r="D125" s="56" t="s">
        <v>540</v>
      </c>
      <c r="E125" s="33">
        <v>9975</v>
      </c>
      <c r="F125" s="6">
        <v>10269761.25</v>
      </c>
      <c r="G125" s="7">
        <f t="shared" si="3"/>
        <v>1.6788908187381662E-3</v>
      </c>
      <c r="H125" s="81"/>
    </row>
    <row r="126" spans="1:8" ht="15" customHeight="1" x14ac:dyDescent="0.25">
      <c r="A126" s="109" t="s">
        <v>539</v>
      </c>
      <c r="B126" s="109" t="s">
        <v>158</v>
      </c>
      <c r="C126" s="8" t="s">
        <v>159</v>
      </c>
      <c r="D126" s="109" t="s">
        <v>538</v>
      </c>
      <c r="E126" s="33">
        <v>65000</v>
      </c>
      <c r="F126" s="6">
        <v>66729650</v>
      </c>
      <c r="G126" s="7">
        <f t="shared" si="3"/>
        <v>1.0908899826917716E-2</v>
      </c>
      <c r="H126" s="81"/>
    </row>
    <row r="127" spans="1:8" ht="30" x14ac:dyDescent="0.25">
      <c r="A127" s="62" t="s">
        <v>537</v>
      </c>
      <c r="B127" s="62" t="s">
        <v>108</v>
      </c>
      <c r="C127" s="120" t="s">
        <v>109</v>
      </c>
      <c r="D127" s="62" t="s">
        <v>536</v>
      </c>
      <c r="E127" s="33">
        <v>23000</v>
      </c>
      <c r="F127" s="6">
        <v>24965810</v>
      </c>
      <c r="G127" s="7">
        <f t="shared" si="3"/>
        <v>4.0813869155294624E-3</v>
      </c>
      <c r="H127" s="81"/>
    </row>
    <row r="128" spans="1:8" ht="30" x14ac:dyDescent="0.25">
      <c r="A128" s="84" t="s">
        <v>567</v>
      </c>
      <c r="B128" s="84" t="s">
        <v>254</v>
      </c>
      <c r="C128" s="8" t="s">
        <v>150</v>
      </c>
      <c r="D128" s="84" t="s">
        <v>566</v>
      </c>
      <c r="E128" s="33">
        <v>40000</v>
      </c>
      <c r="F128" s="6">
        <v>41381600</v>
      </c>
      <c r="G128" s="7">
        <f t="shared" si="3"/>
        <v>6.7650246790980952E-3</v>
      </c>
      <c r="H128" s="81"/>
    </row>
    <row r="129" spans="1:8" ht="30" x14ac:dyDescent="0.25">
      <c r="A129" s="65" t="s">
        <v>565</v>
      </c>
      <c r="B129" s="65" t="s">
        <v>108</v>
      </c>
      <c r="C129" s="118" t="s">
        <v>109</v>
      </c>
      <c r="D129" s="65" t="s">
        <v>564</v>
      </c>
      <c r="E129" s="33">
        <v>1680</v>
      </c>
      <c r="F129" s="6">
        <v>1773340.8</v>
      </c>
      <c r="G129" s="7">
        <f t="shared" si="3"/>
        <v>2.8990407032235483E-4</v>
      </c>
      <c r="H129" s="81"/>
    </row>
    <row r="130" spans="1:8" x14ac:dyDescent="0.25">
      <c r="A130" s="93" t="s">
        <v>604</v>
      </c>
      <c r="B130" s="93" t="s">
        <v>137</v>
      </c>
      <c r="C130" s="120" t="s">
        <v>138</v>
      </c>
      <c r="D130" s="93" t="s">
        <v>603</v>
      </c>
      <c r="E130" s="33">
        <v>33000</v>
      </c>
      <c r="F130" s="6">
        <v>33131010</v>
      </c>
      <c r="G130" s="7">
        <f t="shared" si="3"/>
        <v>5.4162260592496613E-3</v>
      </c>
      <c r="H130" s="81"/>
    </row>
    <row r="131" spans="1:8" ht="30" x14ac:dyDescent="0.25">
      <c r="A131" s="67" t="s">
        <v>606</v>
      </c>
      <c r="B131" s="67" t="s">
        <v>108</v>
      </c>
      <c r="C131" s="116"/>
      <c r="D131" s="67" t="s">
        <v>605</v>
      </c>
      <c r="E131" s="33">
        <v>18000</v>
      </c>
      <c r="F131" s="6">
        <v>18710280</v>
      </c>
      <c r="G131" s="7">
        <f t="shared" si="3"/>
        <v>3.0587388103126873E-3</v>
      </c>
      <c r="H131" s="81"/>
    </row>
    <row r="132" spans="1:8" ht="30" x14ac:dyDescent="0.25">
      <c r="A132" s="69" t="s">
        <v>623</v>
      </c>
      <c r="B132" s="69" t="s">
        <v>139</v>
      </c>
      <c r="C132" s="8" t="s">
        <v>140</v>
      </c>
      <c r="D132" s="69" t="s">
        <v>622</v>
      </c>
      <c r="E132" s="33">
        <v>40834</v>
      </c>
      <c r="F132" s="6">
        <v>41214981.219999999</v>
      </c>
      <c r="G132" s="7">
        <f t="shared" si="3"/>
        <v>6.7377859991364399E-3</v>
      </c>
      <c r="H132" s="81"/>
    </row>
    <row r="133" spans="1:8" ht="30" x14ac:dyDescent="0.25">
      <c r="A133" s="58" t="s">
        <v>625</v>
      </c>
      <c r="B133" s="58" t="s">
        <v>128</v>
      </c>
      <c r="C133" s="8" t="s">
        <v>129</v>
      </c>
      <c r="D133" s="58" t="s">
        <v>624</v>
      </c>
      <c r="E133" s="33">
        <v>20000</v>
      </c>
      <c r="F133" s="6">
        <v>20123200</v>
      </c>
      <c r="G133" s="7">
        <f t="shared" ref="G133:G134" si="4">F133/$F$258</f>
        <v>3.2897216304450961E-3</v>
      </c>
      <c r="H133" s="81"/>
    </row>
    <row r="134" spans="1:8" x14ac:dyDescent="0.25">
      <c r="A134" s="22" t="s">
        <v>164</v>
      </c>
      <c r="B134" s="22"/>
      <c r="C134" s="56"/>
      <c r="D134" s="22"/>
      <c r="E134" s="33"/>
      <c r="F134" s="6">
        <f>SUM(F5:F133)</f>
        <v>4552643750.0100012</v>
      </c>
      <c r="G134" s="7">
        <f t="shared" si="4"/>
        <v>0.744261877838444</v>
      </c>
      <c r="H134" s="81"/>
    </row>
    <row r="135" spans="1:8" x14ac:dyDescent="0.25">
      <c r="A135" s="10"/>
      <c r="B135" s="10"/>
      <c r="C135" s="10"/>
      <c r="D135" s="10"/>
      <c r="E135" s="11"/>
      <c r="F135" s="12"/>
      <c r="G135" s="13"/>
    </row>
    <row r="136" spans="1:8" x14ac:dyDescent="0.25">
      <c r="A136" s="14" t="s">
        <v>221</v>
      </c>
      <c r="B136" s="10"/>
      <c r="C136" s="10"/>
      <c r="D136" s="10"/>
      <c r="E136" s="11"/>
      <c r="F136" s="12"/>
      <c r="G136" s="13"/>
    </row>
    <row r="137" spans="1:8" ht="30" x14ac:dyDescent="0.25">
      <c r="A137" s="22" t="s">
        <v>0</v>
      </c>
      <c r="B137" s="22" t="s">
        <v>20</v>
      </c>
      <c r="C137" s="56" t="s">
        <v>1</v>
      </c>
      <c r="D137" s="22" t="s">
        <v>22</v>
      </c>
      <c r="E137" s="56" t="s">
        <v>10</v>
      </c>
      <c r="F137" s="56" t="s">
        <v>6</v>
      </c>
      <c r="G137" s="56" t="s">
        <v>2</v>
      </c>
    </row>
    <row r="138" spans="1:8" ht="30" x14ac:dyDescent="0.25">
      <c r="A138" s="22" t="s">
        <v>198</v>
      </c>
      <c r="B138" s="22" t="s">
        <v>128</v>
      </c>
      <c r="C138" s="22" t="s">
        <v>129</v>
      </c>
      <c r="D138" s="22" t="s">
        <v>82</v>
      </c>
      <c r="E138" s="5">
        <v>34100</v>
      </c>
      <c r="F138" s="6">
        <v>7397995</v>
      </c>
      <c r="G138" s="7">
        <f t="shared" ref="G138:G145" si="5">F138/$F$258</f>
        <v>1.2094171987270747E-3</v>
      </c>
      <c r="H138" s="81"/>
    </row>
    <row r="139" spans="1:8" ht="26.25" customHeight="1" x14ac:dyDescent="0.25">
      <c r="A139" s="22" t="s">
        <v>197</v>
      </c>
      <c r="B139" s="22" t="s">
        <v>155</v>
      </c>
      <c r="C139" s="22" t="s">
        <v>156</v>
      </c>
      <c r="D139" s="22" t="s">
        <v>81</v>
      </c>
      <c r="E139" s="5">
        <v>6407</v>
      </c>
      <c r="F139" s="6">
        <v>43240843</v>
      </c>
      <c r="G139" s="7">
        <f t="shared" si="5"/>
        <v>7.0689719595183878E-3</v>
      </c>
      <c r="H139" s="81"/>
    </row>
    <row r="140" spans="1:8" ht="30.75" customHeight="1" x14ac:dyDescent="0.25">
      <c r="A140" s="22" t="s">
        <v>202</v>
      </c>
      <c r="B140" s="22" t="s">
        <v>151</v>
      </c>
      <c r="C140" s="90" t="s">
        <v>152</v>
      </c>
      <c r="D140" s="90" t="s">
        <v>85</v>
      </c>
      <c r="E140" s="5">
        <v>205600</v>
      </c>
      <c r="F140" s="6">
        <v>63569464</v>
      </c>
      <c r="G140" s="7">
        <f t="shared" si="5"/>
        <v>1.0392275620010775E-2</v>
      </c>
      <c r="H140" s="81"/>
    </row>
    <row r="141" spans="1:8" ht="30" x14ac:dyDescent="0.25">
      <c r="A141" s="63" t="s">
        <v>201</v>
      </c>
      <c r="B141" s="100" t="s">
        <v>145</v>
      </c>
      <c r="C141" s="103" t="s">
        <v>146</v>
      </c>
      <c r="D141" s="100" t="s">
        <v>86</v>
      </c>
      <c r="E141" s="5">
        <v>16395</v>
      </c>
      <c r="F141" s="6">
        <v>11542080</v>
      </c>
      <c r="G141" s="7">
        <f t="shared" si="5"/>
        <v>1.8868882800115157E-3</v>
      </c>
      <c r="H141" s="81"/>
    </row>
    <row r="142" spans="1:8" x14ac:dyDescent="0.25">
      <c r="A142" s="102" t="s">
        <v>274</v>
      </c>
      <c r="B142" s="102" t="s">
        <v>141</v>
      </c>
      <c r="C142" s="102" t="s">
        <v>142</v>
      </c>
      <c r="D142" s="102" t="s">
        <v>273</v>
      </c>
      <c r="E142" s="5">
        <v>4175</v>
      </c>
      <c r="F142" s="6">
        <v>4194205</v>
      </c>
      <c r="G142" s="7">
        <f t="shared" si="5"/>
        <v>6.856646512990466E-4</v>
      </c>
      <c r="H142" s="81"/>
    </row>
    <row r="143" spans="1:8" x14ac:dyDescent="0.25">
      <c r="A143" s="103" t="s">
        <v>200</v>
      </c>
      <c r="B143" s="103" t="s">
        <v>357</v>
      </c>
      <c r="C143" s="103" t="s">
        <v>157</v>
      </c>
      <c r="D143" s="103" t="s">
        <v>83</v>
      </c>
      <c r="E143" s="5">
        <v>6000</v>
      </c>
      <c r="F143" s="6">
        <v>6606000</v>
      </c>
      <c r="G143" s="7">
        <f t="shared" si="5"/>
        <v>1.0799426080703022E-3</v>
      </c>
      <c r="H143" s="81"/>
    </row>
    <row r="144" spans="1:8" ht="30" x14ac:dyDescent="0.25">
      <c r="A144" s="94" t="s">
        <v>199</v>
      </c>
      <c r="B144" s="83" t="s">
        <v>358</v>
      </c>
      <c r="C144" s="94" t="s">
        <v>134</v>
      </c>
      <c r="D144" s="94" t="s">
        <v>84</v>
      </c>
      <c r="E144" s="5">
        <v>25920</v>
      </c>
      <c r="F144" s="6">
        <v>11071728</v>
      </c>
      <c r="G144" s="7">
        <f t="shared" si="5"/>
        <v>1.8099955816174675E-3</v>
      </c>
      <c r="H144" s="81"/>
    </row>
    <row r="145" spans="1:10" ht="33.75" customHeight="1" x14ac:dyDescent="0.25">
      <c r="A145" s="22" t="s">
        <v>164</v>
      </c>
      <c r="B145" s="22"/>
      <c r="C145" s="22"/>
      <c r="D145" s="56"/>
      <c r="E145" s="5"/>
      <c r="F145" s="6">
        <f>SUM(F138:F144)</f>
        <v>147622315</v>
      </c>
      <c r="G145" s="7">
        <f t="shared" si="5"/>
        <v>2.413315589925457E-2</v>
      </c>
      <c r="H145" s="81"/>
    </row>
    <row r="146" spans="1:10" x14ac:dyDescent="0.25">
      <c r="A146" s="10"/>
      <c r="B146" s="10"/>
      <c r="C146" s="10"/>
      <c r="D146" s="10"/>
      <c r="E146" s="11"/>
      <c r="F146" s="12"/>
      <c r="G146" s="13"/>
      <c r="H146" s="81"/>
    </row>
    <row r="147" spans="1:10" x14ac:dyDescent="0.25">
      <c r="A147" s="3" t="s">
        <v>222</v>
      </c>
    </row>
    <row r="148" spans="1:10" ht="30" x14ac:dyDescent="0.25">
      <c r="A148" s="22" t="s">
        <v>3</v>
      </c>
      <c r="B148" s="22" t="s">
        <v>1</v>
      </c>
      <c r="C148" s="22" t="s">
        <v>230</v>
      </c>
      <c r="D148" s="22" t="s">
        <v>7</v>
      </c>
      <c r="E148" s="22" t="s">
        <v>5</v>
      </c>
      <c r="F148" s="121" t="s">
        <v>12</v>
      </c>
      <c r="G148" s="22" t="s">
        <v>2</v>
      </c>
    </row>
    <row r="149" spans="1:10" x14ac:dyDescent="0.25">
      <c r="A149" s="102" t="s">
        <v>404</v>
      </c>
      <c r="B149" s="9">
        <v>1027739609391</v>
      </c>
      <c r="C149" s="8" t="s">
        <v>518</v>
      </c>
      <c r="D149" s="85">
        <v>46009</v>
      </c>
      <c r="E149" s="6">
        <v>105000000</v>
      </c>
      <c r="F149" s="6">
        <v>115159384.17</v>
      </c>
      <c r="G149" s="49">
        <f>F149/$F$258</f>
        <v>1.8826146788422597E-2</v>
      </c>
    </row>
    <row r="150" spans="1:10" x14ac:dyDescent="0.25">
      <c r="A150" s="102" t="s">
        <v>405</v>
      </c>
      <c r="B150" s="9">
        <v>1027700132195</v>
      </c>
      <c r="C150" s="8" t="s">
        <v>519</v>
      </c>
      <c r="D150" s="85">
        <v>46010</v>
      </c>
      <c r="E150" s="6">
        <v>111000000</v>
      </c>
      <c r="F150" s="6">
        <v>121546694.86</v>
      </c>
      <c r="G150" s="49">
        <f>F150/$F$258</f>
        <v>1.9870338275724129E-2</v>
      </c>
    </row>
    <row r="151" spans="1:10" x14ac:dyDescent="0.25">
      <c r="A151" s="97" t="s">
        <v>166</v>
      </c>
      <c r="B151" s="9">
        <v>1027700167110</v>
      </c>
      <c r="C151" s="46" t="s">
        <v>501</v>
      </c>
      <c r="D151" s="47">
        <v>45947</v>
      </c>
      <c r="E151" s="2">
        <v>20000000</v>
      </c>
      <c r="F151" s="48">
        <v>22836899.899999999</v>
      </c>
      <c r="G151" s="49">
        <f>F151/$F$258</f>
        <v>3.7333547136310053E-3</v>
      </c>
      <c r="I151" s="37"/>
      <c r="J151" s="37"/>
    </row>
    <row r="152" spans="1:10" ht="28.5" customHeight="1" x14ac:dyDescent="0.25">
      <c r="A152" s="22" t="s">
        <v>164</v>
      </c>
      <c r="B152" s="22"/>
      <c r="C152" s="22"/>
      <c r="D152" s="22"/>
      <c r="E152" s="5"/>
      <c r="F152" s="6">
        <f>SUM(F149:F151)</f>
        <v>259542978.93000001</v>
      </c>
      <c r="G152" s="7">
        <f>F152/$F$258</f>
        <v>4.2429839777777728E-2</v>
      </c>
      <c r="I152" s="37"/>
      <c r="J152" s="37"/>
    </row>
    <row r="153" spans="1:10" ht="16.5" customHeight="1" x14ac:dyDescent="0.25"/>
    <row r="154" spans="1:10" x14ac:dyDescent="0.25">
      <c r="A154" s="3" t="s">
        <v>223</v>
      </c>
    </row>
    <row r="155" spans="1:10" ht="45" customHeight="1" x14ac:dyDescent="0.25">
      <c r="A155" s="22" t="s">
        <v>11</v>
      </c>
      <c r="B155" s="22" t="s">
        <v>8</v>
      </c>
      <c r="C155" s="22" t="s">
        <v>9</v>
      </c>
      <c r="D155" s="22" t="s">
        <v>17</v>
      </c>
      <c r="E155" s="22" t="s">
        <v>10</v>
      </c>
      <c r="F155" s="22" t="s">
        <v>6</v>
      </c>
      <c r="G155" s="22" t="s">
        <v>2</v>
      </c>
    </row>
    <row r="156" spans="1:10" x14ac:dyDescent="0.25">
      <c r="A156" s="22" t="s">
        <v>164</v>
      </c>
      <c r="B156" s="22"/>
      <c r="C156" s="22"/>
      <c r="D156" s="22"/>
      <c r="E156" s="5"/>
      <c r="F156" s="6"/>
      <c r="G156" s="7"/>
    </row>
    <row r="158" spans="1:10" x14ac:dyDescent="0.25">
      <c r="A158" s="3" t="s">
        <v>224</v>
      </c>
    </row>
    <row r="159" spans="1:10" ht="58.5" customHeight="1" x14ac:dyDescent="0.25">
      <c r="A159" s="22" t="s">
        <v>15</v>
      </c>
      <c r="B159" s="22" t="s">
        <v>14</v>
      </c>
      <c r="C159" s="22" t="s">
        <v>16</v>
      </c>
      <c r="D159" s="130" t="s">
        <v>13</v>
      </c>
      <c r="E159" s="131"/>
      <c r="F159" s="22" t="s">
        <v>6</v>
      </c>
      <c r="G159" s="22" t="s">
        <v>2</v>
      </c>
    </row>
    <row r="160" spans="1:10" ht="17.25" customHeight="1" x14ac:dyDescent="0.25">
      <c r="A160" s="22" t="s">
        <v>164</v>
      </c>
      <c r="B160" s="22"/>
      <c r="C160" s="22"/>
      <c r="D160" s="130"/>
      <c r="E160" s="131"/>
      <c r="F160" s="6"/>
      <c r="G160" s="7"/>
    </row>
    <row r="162" spans="1:7" x14ac:dyDescent="0.25">
      <c r="A162" s="3" t="s">
        <v>225</v>
      </c>
    </row>
    <row r="163" spans="1:7" ht="42.75" customHeight="1" x14ac:dyDescent="0.25">
      <c r="A163" s="22" t="s">
        <v>3</v>
      </c>
      <c r="B163" s="18" t="s">
        <v>1</v>
      </c>
      <c r="C163" s="22" t="s">
        <v>230</v>
      </c>
      <c r="D163" s="130" t="s">
        <v>4</v>
      </c>
      <c r="E163" s="131"/>
      <c r="F163" s="19" t="s">
        <v>18</v>
      </c>
      <c r="G163" s="38" t="s">
        <v>2</v>
      </c>
    </row>
    <row r="164" spans="1:7" ht="32.25" customHeight="1" x14ac:dyDescent="0.25">
      <c r="A164" s="22" t="s">
        <v>166</v>
      </c>
      <c r="B164" s="29">
        <v>1027700167110</v>
      </c>
      <c r="C164" s="30" t="s">
        <v>233</v>
      </c>
      <c r="D164" s="142" t="s">
        <v>165</v>
      </c>
      <c r="E164" s="142"/>
      <c r="F164" s="6">
        <v>8695.5499999999993</v>
      </c>
      <c r="G164" s="7">
        <f t="shared" ref="G164:G172" si="6">F164/$F$258</f>
        <v>1.4215402581903897E-6</v>
      </c>
    </row>
    <row r="165" spans="1:7" x14ac:dyDescent="0.25">
      <c r="A165" s="22" t="s">
        <v>166</v>
      </c>
      <c r="B165" s="29">
        <v>1027700167110</v>
      </c>
      <c r="C165" s="30" t="s">
        <v>234</v>
      </c>
      <c r="D165" s="142" t="s">
        <v>165</v>
      </c>
      <c r="E165" s="142"/>
      <c r="F165" s="6">
        <v>4554.16</v>
      </c>
      <c r="G165" s="7">
        <f t="shared" si="6"/>
        <v>7.4450975294723688E-7</v>
      </c>
    </row>
    <row r="166" spans="1:7" x14ac:dyDescent="0.25">
      <c r="A166" s="22" t="s">
        <v>166</v>
      </c>
      <c r="B166" s="29">
        <v>1027700167110</v>
      </c>
      <c r="C166" s="30" t="s">
        <v>232</v>
      </c>
      <c r="D166" s="142" t="s">
        <v>165</v>
      </c>
      <c r="E166" s="142"/>
      <c r="F166" s="6">
        <v>127541.2</v>
      </c>
      <c r="G166" s="7">
        <f t="shared" si="6"/>
        <v>2.0850314284652741E-5</v>
      </c>
    </row>
    <row r="167" spans="1:7" ht="28.5" customHeight="1" x14ac:dyDescent="0.25">
      <c r="A167" s="22" t="s">
        <v>166</v>
      </c>
      <c r="B167" s="29">
        <v>1027700167110</v>
      </c>
      <c r="C167" s="30" t="s">
        <v>231</v>
      </c>
      <c r="D167" s="142" t="s">
        <v>165</v>
      </c>
      <c r="E167" s="142"/>
      <c r="F167" s="6">
        <v>2253.85</v>
      </c>
      <c r="G167" s="7">
        <f t="shared" si="6"/>
        <v>3.6845725812886019E-7</v>
      </c>
    </row>
    <row r="168" spans="1:7" ht="30" hidden="1" x14ac:dyDescent="0.25">
      <c r="A168" s="22" t="s">
        <v>167</v>
      </c>
      <c r="B168" s="29">
        <v>1027700167110</v>
      </c>
      <c r="C168" s="16" t="s">
        <v>328</v>
      </c>
      <c r="D168" s="143" t="s">
        <v>165</v>
      </c>
      <c r="E168" s="143"/>
      <c r="F168" s="6">
        <v>0</v>
      </c>
      <c r="G168" s="7">
        <f t="shared" si="6"/>
        <v>0</v>
      </c>
    </row>
    <row r="169" spans="1:7" hidden="1" x14ac:dyDescent="0.25">
      <c r="A169" s="100" t="s">
        <v>166</v>
      </c>
      <c r="B169" s="29">
        <v>1027700167111</v>
      </c>
      <c r="C169" s="16" t="s">
        <v>360</v>
      </c>
      <c r="D169" s="143" t="s">
        <v>165</v>
      </c>
      <c r="E169" s="143"/>
      <c r="F169" s="6">
        <v>0</v>
      </c>
      <c r="G169" s="7">
        <f t="shared" si="6"/>
        <v>0</v>
      </c>
    </row>
    <row r="170" spans="1:7" ht="30" customHeight="1" x14ac:dyDescent="0.25">
      <c r="A170" s="22" t="s">
        <v>166</v>
      </c>
      <c r="B170" s="29">
        <v>1027700167110</v>
      </c>
      <c r="C170" s="30" t="s">
        <v>330</v>
      </c>
      <c r="D170" s="143" t="s">
        <v>165</v>
      </c>
      <c r="E170" s="143"/>
      <c r="F170" s="6">
        <v>35718363.840000004</v>
      </c>
      <c r="G170" s="7">
        <f t="shared" si="6"/>
        <v>5.8392042085034174E-3</v>
      </c>
    </row>
    <row r="171" spans="1:7" x14ac:dyDescent="0.25">
      <c r="A171" s="22" t="s">
        <v>166</v>
      </c>
      <c r="B171" s="29">
        <v>1027700167110</v>
      </c>
      <c r="C171" s="30" t="s">
        <v>329</v>
      </c>
      <c r="D171" s="143" t="s">
        <v>165</v>
      </c>
      <c r="E171" s="143"/>
      <c r="F171" s="6">
        <v>200832.61</v>
      </c>
      <c r="G171" s="7">
        <f t="shared" si="6"/>
        <v>3.2831924406443507E-5</v>
      </c>
    </row>
    <row r="172" spans="1:7" ht="30" customHeight="1" x14ac:dyDescent="0.25">
      <c r="A172" s="22" t="s">
        <v>164</v>
      </c>
      <c r="B172" s="141"/>
      <c r="C172" s="141"/>
      <c r="D172" s="140"/>
      <c r="E172" s="140"/>
      <c r="F172" s="6">
        <f>SUM(F164:F171)</f>
        <v>36062241.210000001</v>
      </c>
      <c r="G172" s="7">
        <f t="shared" si="6"/>
        <v>5.8954209544637799E-3</v>
      </c>
    </row>
    <row r="173" spans="1:7" ht="30" customHeight="1" x14ac:dyDescent="0.25"/>
    <row r="174" spans="1:7" ht="15.75" x14ac:dyDescent="0.25">
      <c r="A174" s="3" t="s">
        <v>226</v>
      </c>
      <c r="B174" s="23"/>
    </row>
    <row r="175" spans="1:7" ht="30" x14ac:dyDescent="0.25">
      <c r="A175" s="22" t="s">
        <v>19</v>
      </c>
      <c r="B175" s="25" t="s">
        <v>1</v>
      </c>
      <c r="C175" s="21" t="s">
        <v>235</v>
      </c>
      <c r="D175" s="147" t="s">
        <v>237</v>
      </c>
      <c r="E175" s="148"/>
      <c r="F175" s="19" t="s">
        <v>18</v>
      </c>
      <c r="G175" s="22" t="s">
        <v>2</v>
      </c>
    </row>
    <row r="176" spans="1:7" ht="30" x14ac:dyDescent="0.25">
      <c r="A176" s="22" t="s">
        <v>166</v>
      </c>
      <c r="B176" s="31">
        <v>1027700167110</v>
      </c>
      <c r="C176" s="22" t="s">
        <v>236</v>
      </c>
      <c r="D176" s="144" t="s">
        <v>238</v>
      </c>
      <c r="E176" s="145"/>
      <c r="F176" s="34">
        <v>98101.19</v>
      </c>
      <c r="G176" s="35">
        <f t="shared" ref="G176:G182" si="7">F176/$F$258</f>
        <v>1.6037489401059679E-5</v>
      </c>
    </row>
    <row r="177" spans="1:7" ht="30" x14ac:dyDescent="0.25">
      <c r="A177" s="22" t="s">
        <v>166</v>
      </c>
      <c r="B177" s="31">
        <v>1027700167110</v>
      </c>
      <c r="C177" s="22" t="s">
        <v>236</v>
      </c>
      <c r="D177" s="144" t="s">
        <v>239</v>
      </c>
      <c r="E177" s="145"/>
      <c r="F177" s="34">
        <v>2764.76</v>
      </c>
      <c r="G177" s="35">
        <f t="shared" si="7"/>
        <v>4.5198033985595651E-7</v>
      </c>
    </row>
    <row r="178" spans="1:7" ht="30" x14ac:dyDescent="0.25">
      <c r="A178" s="22" t="s">
        <v>166</v>
      </c>
      <c r="B178" s="31">
        <v>1027700167110</v>
      </c>
      <c r="C178" s="22" t="s">
        <v>236</v>
      </c>
      <c r="D178" s="144" t="s">
        <v>240</v>
      </c>
      <c r="E178" s="145"/>
      <c r="F178" s="34">
        <v>2585.56</v>
      </c>
      <c r="G178" s="35">
        <f t="shared" si="7"/>
        <v>4.2268489399368006E-7</v>
      </c>
    </row>
    <row r="179" spans="1:7" ht="30" x14ac:dyDescent="0.25">
      <c r="A179" s="22" t="s">
        <v>320</v>
      </c>
      <c r="B179" s="31">
        <v>1027700067328</v>
      </c>
      <c r="C179" s="22" t="s">
        <v>320</v>
      </c>
      <c r="D179" s="144" t="s">
        <v>620</v>
      </c>
      <c r="E179" s="145"/>
      <c r="F179" s="34">
        <v>46160.72</v>
      </c>
      <c r="G179" s="35">
        <f t="shared" si="7"/>
        <v>7.5463106792617259E-6</v>
      </c>
    </row>
    <row r="180" spans="1:7" ht="30" x14ac:dyDescent="0.25">
      <c r="A180" s="22" t="s">
        <v>408</v>
      </c>
      <c r="B180" s="31">
        <v>1047796383030</v>
      </c>
      <c r="C180" s="22" t="s">
        <v>407</v>
      </c>
      <c r="D180" s="144" t="s">
        <v>241</v>
      </c>
      <c r="E180" s="145"/>
      <c r="F180" s="34">
        <v>62402.18</v>
      </c>
      <c r="G180" s="35">
        <f t="shared" si="7"/>
        <v>1.020144913994436E-5</v>
      </c>
    </row>
    <row r="181" spans="1:7" ht="30" x14ac:dyDescent="0.25">
      <c r="A181" s="22" t="s">
        <v>408</v>
      </c>
      <c r="B181" s="31">
        <v>1047796383030</v>
      </c>
      <c r="C181" s="82" t="s">
        <v>407</v>
      </c>
      <c r="D181" s="144" t="s">
        <v>242</v>
      </c>
      <c r="E181" s="145"/>
      <c r="F181" s="34">
        <v>23563.279999999999</v>
      </c>
      <c r="G181" s="35">
        <f t="shared" si="7"/>
        <v>3.8521026427324836E-6</v>
      </c>
    </row>
    <row r="182" spans="1:7" ht="30.75" customHeight="1" x14ac:dyDescent="0.25">
      <c r="A182" s="22" t="s">
        <v>164</v>
      </c>
      <c r="B182" s="146"/>
      <c r="C182" s="147"/>
      <c r="D182" s="147"/>
      <c r="E182" s="148"/>
      <c r="F182" s="6">
        <f>SUM(F176:F181)</f>
        <v>235577.68999999997</v>
      </c>
      <c r="G182" s="7">
        <f t="shared" si="7"/>
        <v>3.8512017096847883E-5</v>
      </c>
    </row>
    <row r="183" spans="1:7" ht="34.5" customHeight="1" x14ac:dyDescent="0.25"/>
    <row r="184" spans="1:7" x14ac:dyDescent="0.25">
      <c r="A184" s="3" t="s">
        <v>227</v>
      </c>
    </row>
    <row r="185" spans="1:7" ht="30" x14ac:dyDescent="0.25">
      <c r="A185" s="22" t="s">
        <v>20</v>
      </c>
      <c r="B185" s="141" t="s">
        <v>1</v>
      </c>
      <c r="C185" s="141"/>
      <c r="D185" s="141" t="s">
        <v>22</v>
      </c>
      <c r="E185" s="141"/>
      <c r="F185" s="27" t="s">
        <v>21</v>
      </c>
      <c r="G185" s="22" t="s">
        <v>2</v>
      </c>
    </row>
    <row r="186" spans="1:7" hidden="1" x14ac:dyDescent="0.25">
      <c r="A186" s="68" t="s">
        <v>390</v>
      </c>
      <c r="B186" s="128" t="s">
        <v>96</v>
      </c>
      <c r="C186" s="129"/>
      <c r="D186" s="130" t="s">
        <v>257</v>
      </c>
      <c r="E186" s="131"/>
      <c r="F186" s="32"/>
      <c r="G186" s="35">
        <f t="shared" ref="G186:G210" si="8">F186/$F$258</f>
        <v>0</v>
      </c>
    </row>
    <row r="187" spans="1:7" hidden="1" x14ac:dyDescent="0.25">
      <c r="A187" s="118" t="s">
        <v>607</v>
      </c>
      <c r="B187" s="128" t="s">
        <v>149</v>
      </c>
      <c r="C187" s="129"/>
      <c r="D187" s="130" t="s">
        <v>312</v>
      </c>
      <c r="E187" s="131"/>
      <c r="F187" s="32"/>
      <c r="G187" s="35">
        <f t="shared" si="8"/>
        <v>0</v>
      </c>
    </row>
    <row r="188" spans="1:7" hidden="1" x14ac:dyDescent="0.25">
      <c r="A188" s="84" t="s">
        <v>420</v>
      </c>
      <c r="B188" s="128" t="s">
        <v>159</v>
      </c>
      <c r="C188" s="129"/>
      <c r="D188" s="130" t="s">
        <v>272</v>
      </c>
      <c r="E188" s="131"/>
      <c r="F188" s="32"/>
      <c r="G188" s="35">
        <f t="shared" si="8"/>
        <v>0</v>
      </c>
    </row>
    <row r="189" spans="1:7" hidden="1" x14ac:dyDescent="0.25">
      <c r="A189" s="67" t="s">
        <v>396</v>
      </c>
      <c r="B189" s="128" t="s">
        <v>150</v>
      </c>
      <c r="C189" s="129"/>
      <c r="D189" s="130" t="s">
        <v>263</v>
      </c>
      <c r="E189" s="131"/>
      <c r="F189" s="32"/>
      <c r="G189" s="35">
        <f t="shared" si="8"/>
        <v>0</v>
      </c>
    </row>
    <row r="190" spans="1:7" hidden="1" x14ac:dyDescent="0.25">
      <c r="A190" s="66" t="s">
        <v>365</v>
      </c>
      <c r="B190" s="128" t="s">
        <v>127</v>
      </c>
      <c r="C190" s="129"/>
      <c r="D190" s="130" t="s">
        <v>262</v>
      </c>
      <c r="E190" s="131"/>
      <c r="F190" s="32"/>
      <c r="G190" s="35">
        <f t="shared" si="8"/>
        <v>0</v>
      </c>
    </row>
    <row r="191" spans="1:7" ht="15" hidden="1" customHeight="1" x14ac:dyDescent="0.25">
      <c r="A191" s="66" t="s">
        <v>87</v>
      </c>
      <c r="B191" s="128" t="s">
        <v>127</v>
      </c>
      <c r="C191" s="129"/>
      <c r="D191" s="130" t="s">
        <v>72</v>
      </c>
      <c r="E191" s="131"/>
      <c r="F191" s="32"/>
      <c r="G191" s="35">
        <f t="shared" si="8"/>
        <v>0</v>
      </c>
    </row>
    <row r="192" spans="1:7" ht="15" hidden="1" customHeight="1" x14ac:dyDescent="0.25">
      <c r="A192" s="83" t="s">
        <v>87</v>
      </c>
      <c r="B192" s="128" t="s">
        <v>127</v>
      </c>
      <c r="C192" s="129"/>
      <c r="D192" s="130" t="s">
        <v>295</v>
      </c>
      <c r="E192" s="131"/>
      <c r="F192" s="32"/>
      <c r="G192" s="35">
        <f t="shared" si="8"/>
        <v>0</v>
      </c>
    </row>
    <row r="193" spans="1:7" ht="15" hidden="1" customHeight="1" x14ac:dyDescent="0.25">
      <c r="A193" s="83" t="s">
        <v>87</v>
      </c>
      <c r="B193" s="128" t="s">
        <v>127</v>
      </c>
      <c r="C193" s="129"/>
      <c r="D193" s="130" t="s">
        <v>73</v>
      </c>
      <c r="E193" s="131"/>
      <c r="F193" s="32"/>
      <c r="G193" s="35">
        <f t="shared" si="8"/>
        <v>0</v>
      </c>
    </row>
    <row r="194" spans="1:7" ht="15" hidden="1" customHeight="1" x14ac:dyDescent="0.25">
      <c r="A194" s="83" t="s">
        <v>416</v>
      </c>
      <c r="B194" s="128" t="s">
        <v>140</v>
      </c>
      <c r="C194" s="129"/>
      <c r="D194" s="130" t="s">
        <v>353</v>
      </c>
      <c r="E194" s="131"/>
      <c r="F194" s="32"/>
      <c r="G194" s="35">
        <f t="shared" si="8"/>
        <v>0</v>
      </c>
    </row>
    <row r="195" spans="1:7" ht="15" hidden="1" customHeight="1" x14ac:dyDescent="0.25">
      <c r="A195" s="66" t="s">
        <v>366</v>
      </c>
      <c r="B195" s="128"/>
      <c r="C195" s="129"/>
      <c r="D195" s="130" t="s">
        <v>284</v>
      </c>
      <c r="E195" s="131"/>
      <c r="F195" s="32"/>
      <c r="G195" s="35">
        <f t="shared" si="8"/>
        <v>0</v>
      </c>
    </row>
    <row r="196" spans="1:7" ht="15" hidden="1" customHeight="1" x14ac:dyDescent="0.25">
      <c r="A196" s="66" t="s">
        <v>365</v>
      </c>
      <c r="B196" s="128" t="s">
        <v>148</v>
      </c>
      <c r="C196" s="129"/>
      <c r="D196" s="130" t="s">
        <v>466</v>
      </c>
      <c r="E196" s="131"/>
      <c r="F196" s="32"/>
      <c r="G196" s="35">
        <f t="shared" si="8"/>
        <v>0</v>
      </c>
    </row>
    <row r="197" spans="1:7" ht="15" customHeight="1" x14ac:dyDescent="0.25">
      <c r="A197" s="116" t="s">
        <v>365</v>
      </c>
      <c r="B197" s="128" t="s">
        <v>148</v>
      </c>
      <c r="C197" s="129"/>
      <c r="D197" s="130" t="s">
        <v>507</v>
      </c>
      <c r="E197" s="131"/>
      <c r="F197" s="32">
        <v>547482.57999999996</v>
      </c>
      <c r="G197" s="35">
        <f t="shared" si="8"/>
        <v>8.9501932382418678E-5</v>
      </c>
    </row>
    <row r="198" spans="1:7" ht="15" hidden="1" customHeight="1" x14ac:dyDescent="0.25">
      <c r="A198" s="116" t="s">
        <v>572</v>
      </c>
      <c r="B198" s="128" t="s">
        <v>444</v>
      </c>
      <c r="C198" s="129"/>
      <c r="D198" s="130" t="s">
        <v>544</v>
      </c>
      <c r="E198" s="131"/>
      <c r="F198" s="32">
        <v>0</v>
      </c>
      <c r="G198" s="35">
        <f t="shared" si="8"/>
        <v>0</v>
      </c>
    </row>
    <row r="199" spans="1:7" hidden="1" x14ac:dyDescent="0.25">
      <c r="A199" s="98" t="s">
        <v>502</v>
      </c>
      <c r="B199" s="128" t="s">
        <v>123</v>
      </c>
      <c r="C199" s="129"/>
      <c r="D199" s="130" t="s">
        <v>50</v>
      </c>
      <c r="E199" s="131"/>
      <c r="F199" s="32"/>
      <c r="G199" s="35">
        <f t="shared" si="8"/>
        <v>0</v>
      </c>
    </row>
    <row r="200" spans="1:7" ht="15" hidden="1" customHeight="1" x14ac:dyDescent="0.25">
      <c r="A200" s="92" t="s">
        <v>434</v>
      </c>
      <c r="B200" s="128" t="s">
        <v>337</v>
      </c>
      <c r="C200" s="129"/>
      <c r="D200" s="130" t="s">
        <v>336</v>
      </c>
      <c r="E200" s="131"/>
      <c r="F200" s="32"/>
      <c r="G200" s="35">
        <f t="shared" si="8"/>
        <v>0</v>
      </c>
    </row>
    <row r="201" spans="1:7" ht="15" hidden="1" customHeight="1" x14ac:dyDescent="0.25">
      <c r="A201" s="92" t="s">
        <v>367</v>
      </c>
      <c r="B201" s="128" t="s">
        <v>98</v>
      </c>
      <c r="C201" s="129"/>
      <c r="D201" s="130" t="s">
        <v>63</v>
      </c>
      <c r="E201" s="131"/>
      <c r="F201" s="32"/>
      <c r="G201" s="35">
        <f t="shared" si="8"/>
        <v>0</v>
      </c>
    </row>
    <row r="202" spans="1:7" ht="15" hidden="1" customHeight="1" x14ac:dyDescent="0.25">
      <c r="A202" s="109" t="s">
        <v>555</v>
      </c>
      <c r="B202" s="128" t="s">
        <v>100</v>
      </c>
      <c r="C202" s="129"/>
      <c r="D202" s="130" t="s">
        <v>428</v>
      </c>
      <c r="E202" s="131"/>
      <c r="F202" s="32">
        <v>0</v>
      </c>
      <c r="G202" s="35">
        <f t="shared" si="8"/>
        <v>0</v>
      </c>
    </row>
    <row r="203" spans="1:7" ht="15" hidden="1" customHeight="1" x14ac:dyDescent="0.25">
      <c r="A203" s="92" t="s">
        <v>435</v>
      </c>
      <c r="B203" s="128" t="s">
        <v>105</v>
      </c>
      <c r="C203" s="129"/>
      <c r="D203" s="130" t="s">
        <v>80</v>
      </c>
      <c r="E203" s="131"/>
      <c r="F203" s="32"/>
      <c r="G203" s="35">
        <f t="shared" si="8"/>
        <v>0</v>
      </c>
    </row>
    <row r="204" spans="1:7" ht="15" hidden="1" customHeight="1" x14ac:dyDescent="0.25">
      <c r="A204" s="92" t="s">
        <v>405</v>
      </c>
      <c r="B204" s="128" t="s">
        <v>152</v>
      </c>
      <c r="C204" s="129"/>
      <c r="D204" s="130" t="s">
        <v>364</v>
      </c>
      <c r="E204" s="131"/>
      <c r="F204" s="32"/>
      <c r="G204" s="35">
        <f t="shared" si="8"/>
        <v>0</v>
      </c>
    </row>
    <row r="205" spans="1:7" ht="15" hidden="1" customHeight="1" x14ac:dyDescent="0.25">
      <c r="A205" s="80" t="s">
        <v>375</v>
      </c>
      <c r="B205" s="128" t="s">
        <v>127</v>
      </c>
      <c r="C205" s="129"/>
      <c r="D205" s="130" t="s">
        <v>311</v>
      </c>
      <c r="E205" s="131"/>
      <c r="F205" s="32"/>
      <c r="G205" s="35">
        <f t="shared" si="8"/>
        <v>0</v>
      </c>
    </row>
    <row r="206" spans="1:7" ht="15" hidden="1" customHeight="1" x14ac:dyDescent="0.25">
      <c r="A206" s="80" t="s">
        <v>365</v>
      </c>
      <c r="B206" s="128" t="s">
        <v>148</v>
      </c>
      <c r="C206" s="129"/>
      <c r="D206" s="130" t="s">
        <v>466</v>
      </c>
      <c r="E206" s="131"/>
      <c r="F206" s="32"/>
      <c r="G206" s="35">
        <f t="shared" si="8"/>
        <v>0</v>
      </c>
    </row>
    <row r="207" spans="1:7" ht="15" hidden="1" customHeight="1" x14ac:dyDescent="0.25">
      <c r="A207" s="80" t="s">
        <v>411</v>
      </c>
      <c r="B207" s="128" t="s">
        <v>129</v>
      </c>
      <c r="C207" s="129"/>
      <c r="D207" s="130" t="s">
        <v>304</v>
      </c>
      <c r="E207" s="131"/>
      <c r="F207" s="32"/>
      <c r="G207" s="35">
        <f t="shared" si="8"/>
        <v>0</v>
      </c>
    </row>
    <row r="208" spans="1:7" ht="15" hidden="1" customHeight="1" x14ac:dyDescent="0.25">
      <c r="A208" s="102" t="s">
        <v>520</v>
      </c>
      <c r="B208" s="128" t="s">
        <v>100</v>
      </c>
      <c r="C208" s="129"/>
      <c r="D208" s="130" t="s">
        <v>428</v>
      </c>
      <c r="E208" s="131"/>
      <c r="F208" s="32"/>
      <c r="G208" s="35">
        <f t="shared" si="8"/>
        <v>0</v>
      </c>
    </row>
    <row r="209" spans="1:7" ht="15" hidden="1" customHeight="1" x14ac:dyDescent="0.25">
      <c r="A209" s="52" t="s">
        <v>412</v>
      </c>
      <c r="B209" s="128" t="s">
        <v>388</v>
      </c>
      <c r="C209" s="129"/>
      <c r="D209" s="130" t="s">
        <v>389</v>
      </c>
      <c r="E209" s="131"/>
      <c r="F209" s="32"/>
      <c r="G209" s="35">
        <f t="shared" si="8"/>
        <v>0</v>
      </c>
    </row>
    <row r="210" spans="1:7" ht="15" customHeight="1" x14ac:dyDescent="0.25">
      <c r="A210" s="22" t="s">
        <v>164</v>
      </c>
      <c r="B210" s="135"/>
      <c r="C210" s="136"/>
      <c r="D210" s="130"/>
      <c r="E210" s="131"/>
      <c r="F210" s="6">
        <f>SUM(F186:F209)</f>
        <v>547482.57999999996</v>
      </c>
      <c r="G210" s="35">
        <f t="shared" si="8"/>
        <v>8.9501932382418678E-5</v>
      </c>
    </row>
    <row r="212" spans="1:7" x14ac:dyDescent="0.25">
      <c r="A212" s="3" t="s">
        <v>228</v>
      </c>
    </row>
    <row r="213" spans="1:7" ht="30" x14ac:dyDescent="0.25">
      <c r="A213" s="22" t="s">
        <v>23</v>
      </c>
      <c r="B213" s="130" t="s">
        <v>20</v>
      </c>
      <c r="C213" s="131"/>
      <c r="D213" s="22" t="s">
        <v>22</v>
      </c>
      <c r="E213" s="22" t="s">
        <v>24</v>
      </c>
      <c r="F213" s="22" t="s">
        <v>21</v>
      </c>
      <c r="G213" s="22" t="s">
        <v>2</v>
      </c>
    </row>
    <row r="214" spans="1:7" ht="42" customHeight="1" x14ac:dyDescent="0.25">
      <c r="A214" s="22" t="s">
        <v>168</v>
      </c>
      <c r="B214" s="135" t="s">
        <v>87</v>
      </c>
      <c r="C214" s="136"/>
      <c r="D214" s="121" t="s">
        <v>627</v>
      </c>
      <c r="E214" s="2">
        <v>127</v>
      </c>
      <c r="F214" s="6">
        <v>121940.88</v>
      </c>
      <c r="G214" s="7">
        <f t="shared" ref="G214:G227" si="9">F214/$F$258</f>
        <v>1.9934779288160422E-5</v>
      </c>
    </row>
    <row r="215" spans="1:7" ht="45" x14ac:dyDescent="0.25">
      <c r="A215" s="66" t="s">
        <v>168</v>
      </c>
      <c r="B215" s="135" t="s">
        <v>87</v>
      </c>
      <c r="C215" s="136"/>
      <c r="D215" s="121" t="s">
        <v>621</v>
      </c>
      <c r="E215" s="2">
        <v>8985</v>
      </c>
      <c r="F215" s="6">
        <v>7957309.5999999996</v>
      </c>
      <c r="G215" s="7">
        <f t="shared" si="9"/>
        <v>1.3008534185054272E-3</v>
      </c>
    </row>
    <row r="216" spans="1:7" ht="45" x14ac:dyDescent="0.25">
      <c r="A216" s="84" t="s">
        <v>168</v>
      </c>
      <c r="B216" s="135" t="s">
        <v>87</v>
      </c>
      <c r="C216" s="136"/>
      <c r="D216" s="121" t="s">
        <v>628</v>
      </c>
      <c r="E216" s="2">
        <v>235</v>
      </c>
      <c r="F216" s="6">
        <v>220842.85</v>
      </c>
      <c r="G216" s="7">
        <f t="shared" si="9"/>
        <v>3.6103179443336136E-5</v>
      </c>
    </row>
    <row r="217" spans="1:7" ht="45" x14ac:dyDescent="0.25">
      <c r="A217" s="84" t="s">
        <v>168</v>
      </c>
      <c r="B217" s="135" t="s">
        <v>87</v>
      </c>
      <c r="C217" s="136"/>
      <c r="D217" s="121" t="s">
        <v>621</v>
      </c>
      <c r="E217" s="2">
        <v>17149</v>
      </c>
      <c r="F217" s="6">
        <v>15187523.9</v>
      </c>
      <c r="G217" s="7">
        <f t="shared" si="9"/>
        <v>2.4828419876924079E-3</v>
      </c>
    </row>
    <row r="218" spans="1:7" ht="45" x14ac:dyDescent="0.25">
      <c r="A218" s="84" t="s">
        <v>168</v>
      </c>
      <c r="B218" s="135" t="s">
        <v>87</v>
      </c>
      <c r="C218" s="136"/>
      <c r="D218" s="121" t="s">
        <v>628</v>
      </c>
      <c r="E218" s="2">
        <v>4150</v>
      </c>
      <c r="F218" s="6">
        <v>3899990.54</v>
      </c>
      <c r="G218" s="7">
        <f t="shared" si="9"/>
        <v>6.3756675071406394E-4</v>
      </c>
    </row>
    <row r="219" spans="1:7" ht="45" x14ac:dyDescent="0.25">
      <c r="A219" s="22" t="s">
        <v>168</v>
      </c>
      <c r="B219" s="135" t="s">
        <v>87</v>
      </c>
      <c r="C219" s="136"/>
      <c r="D219" s="121" t="s">
        <v>621</v>
      </c>
      <c r="E219" s="2">
        <v>322037</v>
      </c>
      <c r="F219" s="6">
        <v>285202906.05000001</v>
      </c>
      <c r="G219" s="7">
        <f t="shared" si="9"/>
        <v>4.6624700301069688E-2</v>
      </c>
    </row>
    <row r="220" spans="1:7" ht="52.5" customHeight="1" x14ac:dyDescent="0.25">
      <c r="A220" s="45" t="s">
        <v>168</v>
      </c>
      <c r="B220" s="135" t="s">
        <v>87</v>
      </c>
      <c r="C220" s="136"/>
      <c r="D220" s="121" t="s">
        <v>629</v>
      </c>
      <c r="E220" s="2">
        <v>452661</v>
      </c>
      <c r="F220" s="6">
        <v>425003572.99000001</v>
      </c>
      <c r="G220" s="7">
        <f t="shared" si="9"/>
        <v>6.9479180601576998E-2</v>
      </c>
    </row>
    <row r="221" spans="1:7" ht="52.5" customHeight="1" x14ac:dyDescent="0.25">
      <c r="A221" s="95" t="s">
        <v>168</v>
      </c>
      <c r="B221" s="135" t="s">
        <v>87</v>
      </c>
      <c r="C221" s="136"/>
      <c r="D221" s="121" t="s">
        <v>629</v>
      </c>
      <c r="E221" s="2">
        <v>7835</v>
      </c>
      <c r="F221" s="6">
        <v>7356284.2699999996</v>
      </c>
      <c r="G221" s="7">
        <f t="shared" si="9"/>
        <v>1.2025983681880621E-3</v>
      </c>
    </row>
    <row r="222" spans="1:7" ht="52.5" customHeight="1" x14ac:dyDescent="0.25">
      <c r="A222" s="102" t="s">
        <v>168</v>
      </c>
      <c r="B222" s="135" t="s">
        <v>87</v>
      </c>
      <c r="C222" s="136"/>
      <c r="D222" s="121" t="s">
        <v>550</v>
      </c>
      <c r="E222" s="2">
        <v>37256</v>
      </c>
      <c r="F222" s="6">
        <v>29834296.210000001</v>
      </c>
      <c r="G222" s="7">
        <f t="shared" si="9"/>
        <v>4.8772824188569987E-3</v>
      </c>
    </row>
    <row r="223" spans="1:7" ht="52.5" customHeight="1" x14ac:dyDescent="0.25">
      <c r="A223" s="118" t="s">
        <v>168</v>
      </c>
      <c r="B223" s="135" t="s">
        <v>87</v>
      </c>
      <c r="C223" s="136"/>
      <c r="D223" s="121" t="s">
        <v>630</v>
      </c>
      <c r="E223" s="2">
        <v>5356</v>
      </c>
      <c r="F223" s="6">
        <v>3748479.12</v>
      </c>
      <c r="G223" s="7">
        <f t="shared" si="9"/>
        <v>6.1279780762183941E-4</v>
      </c>
    </row>
    <row r="224" spans="1:7" ht="52.5" customHeight="1" x14ac:dyDescent="0.25">
      <c r="A224" s="121" t="s">
        <v>168</v>
      </c>
      <c r="B224" s="135" t="s">
        <v>87</v>
      </c>
      <c r="C224" s="136"/>
      <c r="D224" s="121" t="s">
        <v>550</v>
      </c>
      <c r="E224" s="2">
        <v>145210</v>
      </c>
      <c r="F224" s="6">
        <v>116282965.20999999</v>
      </c>
      <c r="G224" s="7">
        <f t="shared" si="9"/>
        <v>1.9009828750081077E-2</v>
      </c>
    </row>
    <row r="225" spans="1:7" ht="52.5" customHeight="1" x14ac:dyDescent="0.25">
      <c r="A225" s="121" t="s">
        <v>168</v>
      </c>
      <c r="B225" s="135" t="s">
        <v>87</v>
      </c>
      <c r="C225" s="136"/>
      <c r="D225" s="121" t="s">
        <v>630</v>
      </c>
      <c r="E225" s="2">
        <v>59511</v>
      </c>
      <c r="F225" s="6">
        <v>41649690.240000002</v>
      </c>
      <c r="G225" s="7">
        <f t="shared" si="9"/>
        <v>6.8088518170005769E-3</v>
      </c>
    </row>
    <row r="226" spans="1:7" ht="52.5" customHeight="1" x14ac:dyDescent="0.25">
      <c r="A226" s="102" t="s">
        <v>168</v>
      </c>
      <c r="B226" s="135" t="s">
        <v>87</v>
      </c>
      <c r="C226" s="136"/>
      <c r="D226" s="121" t="s">
        <v>631</v>
      </c>
      <c r="E226" s="2">
        <v>247431</v>
      </c>
      <c r="F226" s="6">
        <v>183871577.16999999</v>
      </c>
      <c r="G226" s="7">
        <f t="shared" si="9"/>
        <v>3.0059150862695977E-2</v>
      </c>
    </row>
    <row r="227" spans="1:7" ht="45" customHeight="1" x14ac:dyDescent="0.25">
      <c r="A227" s="22" t="s">
        <v>164</v>
      </c>
      <c r="B227" s="152"/>
      <c r="C227" s="152"/>
      <c r="D227" s="26"/>
      <c r="E227" s="1"/>
      <c r="F227" s="6">
        <f>SUM(F214:F226)</f>
        <v>1120337379.03</v>
      </c>
      <c r="G227" s="7">
        <f t="shared" si="9"/>
        <v>0.1831516910427346</v>
      </c>
    </row>
    <row r="228" spans="1:7" ht="45" customHeight="1" x14ac:dyDescent="0.25"/>
    <row r="229" spans="1:7" ht="12.75" customHeight="1" x14ac:dyDescent="0.25">
      <c r="A229" s="3" t="s">
        <v>229</v>
      </c>
    </row>
    <row r="230" spans="1:7" ht="14.25" customHeight="1" x14ac:dyDescent="0.25">
      <c r="A230" s="153" t="s">
        <v>25</v>
      </c>
      <c r="B230" s="154"/>
      <c r="C230" s="154"/>
      <c r="D230" s="154"/>
      <c r="E230" s="155"/>
      <c r="F230" s="22" t="s">
        <v>21</v>
      </c>
      <c r="G230" s="22" t="s">
        <v>2</v>
      </c>
    </row>
    <row r="231" spans="1:7" hidden="1" x14ac:dyDescent="0.25">
      <c r="A231" s="76" t="s">
        <v>512</v>
      </c>
      <c r="B231" s="78"/>
      <c r="C231" s="78"/>
      <c r="D231" s="78"/>
      <c r="E231" s="79"/>
      <c r="F231" s="6"/>
      <c r="G231" s="7">
        <f t="shared" ref="G231:G243" si="10">F231/$F$258</f>
        <v>0</v>
      </c>
    </row>
    <row r="232" spans="1:7" hidden="1" x14ac:dyDescent="0.25">
      <c r="A232" s="40" t="s">
        <v>368</v>
      </c>
      <c r="B232" s="41"/>
      <c r="C232" s="41"/>
      <c r="D232" s="41"/>
      <c r="E232" s="42"/>
      <c r="F232" s="6"/>
      <c r="G232" s="7">
        <f t="shared" si="10"/>
        <v>0</v>
      </c>
    </row>
    <row r="233" spans="1:7" hidden="1" x14ac:dyDescent="0.25">
      <c r="A233" s="70" t="s">
        <v>391</v>
      </c>
      <c r="B233" s="74"/>
      <c r="C233" s="74"/>
      <c r="D233" s="74"/>
      <c r="E233" s="75"/>
      <c r="F233" s="6"/>
      <c r="G233" s="7">
        <f t="shared" si="10"/>
        <v>0</v>
      </c>
    </row>
    <row r="234" spans="1:7" hidden="1" x14ac:dyDescent="0.25">
      <c r="A234" s="59" t="s">
        <v>345</v>
      </c>
      <c r="B234" s="60"/>
      <c r="C234" s="60"/>
      <c r="D234" s="60"/>
      <c r="E234" s="61"/>
      <c r="F234" s="6"/>
      <c r="G234" s="7">
        <f t="shared" si="10"/>
        <v>0</v>
      </c>
    </row>
    <row r="235" spans="1:7" hidden="1" x14ac:dyDescent="0.25">
      <c r="A235" s="40" t="s">
        <v>447</v>
      </c>
      <c r="B235" s="44"/>
      <c r="C235" s="41"/>
      <c r="D235" s="41"/>
      <c r="E235" s="42"/>
      <c r="F235" s="6"/>
      <c r="G235" s="7">
        <f t="shared" si="10"/>
        <v>0</v>
      </c>
    </row>
    <row r="236" spans="1:7" ht="15" hidden="1" customHeight="1" x14ac:dyDescent="0.25">
      <c r="A236" s="59" t="s">
        <v>511</v>
      </c>
      <c r="B236" s="44"/>
      <c r="C236" s="60"/>
      <c r="D236" s="60"/>
      <c r="E236" s="61"/>
      <c r="F236" s="6"/>
      <c r="G236" s="7">
        <f t="shared" si="10"/>
        <v>0</v>
      </c>
    </row>
    <row r="237" spans="1:7" hidden="1" x14ac:dyDescent="0.25">
      <c r="A237" s="59" t="s">
        <v>448</v>
      </c>
      <c r="B237" s="44"/>
      <c r="C237" s="60"/>
      <c r="D237" s="60"/>
      <c r="E237" s="61"/>
      <c r="F237" s="6"/>
      <c r="G237" s="7">
        <f t="shared" si="10"/>
        <v>0</v>
      </c>
    </row>
    <row r="238" spans="1:7" hidden="1" x14ac:dyDescent="0.25">
      <c r="A238" s="149" t="s">
        <v>608</v>
      </c>
      <c r="B238" s="150"/>
      <c r="C238" s="150"/>
      <c r="D238" s="150"/>
      <c r="E238" s="151"/>
      <c r="F238" s="6"/>
      <c r="G238" s="7">
        <f t="shared" si="10"/>
        <v>0</v>
      </c>
    </row>
    <row r="239" spans="1:7" x14ac:dyDescent="0.25">
      <c r="A239" s="149" t="s">
        <v>632</v>
      </c>
      <c r="B239" s="150"/>
      <c r="C239" s="150"/>
      <c r="D239" s="150"/>
      <c r="E239" s="151"/>
      <c r="F239" s="6">
        <v>3.29</v>
      </c>
      <c r="G239" s="7">
        <f t="shared" si="10"/>
        <v>5.378460763777315E-10</v>
      </c>
    </row>
    <row r="240" spans="1:7" hidden="1" x14ac:dyDescent="0.25">
      <c r="A240" s="149" t="s">
        <v>527</v>
      </c>
      <c r="B240" s="150"/>
      <c r="C240" s="150"/>
      <c r="D240" s="150"/>
      <c r="E240" s="151"/>
      <c r="F240" s="6"/>
      <c r="G240" s="7">
        <f t="shared" si="10"/>
        <v>0</v>
      </c>
    </row>
    <row r="241" spans="1:7" hidden="1" x14ac:dyDescent="0.25">
      <c r="A241" s="71" t="s">
        <v>417</v>
      </c>
      <c r="B241" s="72"/>
      <c r="C241" s="72"/>
      <c r="D241" s="72"/>
      <c r="E241" s="73"/>
      <c r="F241" s="6"/>
      <c r="G241" s="7">
        <f t="shared" si="10"/>
        <v>0</v>
      </c>
    </row>
    <row r="242" spans="1:7" hidden="1" x14ac:dyDescent="0.25">
      <c r="A242" s="125" t="s">
        <v>331</v>
      </c>
      <c r="B242" s="126"/>
      <c r="C242" s="126"/>
      <c r="D242" s="126"/>
      <c r="E242" s="127"/>
      <c r="F242" s="94"/>
      <c r="G242" s="7">
        <f t="shared" si="10"/>
        <v>0</v>
      </c>
    </row>
    <row r="243" spans="1:7" hidden="1" x14ac:dyDescent="0.25">
      <c r="A243" s="125" t="s">
        <v>332</v>
      </c>
      <c r="B243" s="126"/>
      <c r="C243" s="126"/>
      <c r="D243" s="126"/>
      <c r="E243" s="127"/>
      <c r="F243" s="45"/>
      <c r="G243" s="7">
        <f t="shared" si="10"/>
        <v>0</v>
      </c>
    </row>
    <row r="244" spans="1:7" hidden="1" x14ac:dyDescent="0.25">
      <c r="A244" s="125" t="s">
        <v>528</v>
      </c>
      <c r="B244" s="126"/>
      <c r="C244" s="126"/>
      <c r="D244" s="126"/>
      <c r="E244" s="127"/>
      <c r="F244" s="103"/>
      <c r="G244" s="7">
        <f t="shared" ref="G244" si="11">F244/$F$258</f>
        <v>0</v>
      </c>
    </row>
    <row r="245" spans="1:7" hidden="1" x14ac:dyDescent="0.25">
      <c r="A245" s="125" t="s">
        <v>529</v>
      </c>
      <c r="B245" s="126"/>
      <c r="C245" s="126"/>
      <c r="D245" s="126"/>
      <c r="E245" s="127"/>
      <c r="F245" s="6"/>
      <c r="G245" s="7">
        <f>F245/$F$258</f>
        <v>0</v>
      </c>
    </row>
    <row r="246" spans="1:7" hidden="1" x14ac:dyDescent="0.25">
      <c r="A246" s="125" t="s">
        <v>530</v>
      </c>
      <c r="B246" s="126"/>
      <c r="C246" s="126"/>
      <c r="D246" s="126"/>
      <c r="E246" s="127"/>
      <c r="F246" s="6"/>
      <c r="G246" s="7">
        <f>F246/$F$258</f>
        <v>0</v>
      </c>
    </row>
    <row r="247" spans="1:7" hidden="1" x14ac:dyDescent="0.25">
      <c r="A247" s="125" t="s">
        <v>556</v>
      </c>
      <c r="B247" s="126"/>
      <c r="C247" s="126"/>
      <c r="D247" s="126"/>
      <c r="E247" s="127"/>
      <c r="F247" s="6"/>
      <c r="G247" s="7">
        <f>F247/$F$258</f>
        <v>0</v>
      </c>
    </row>
    <row r="248" spans="1:7" hidden="1" x14ac:dyDescent="0.25">
      <c r="A248" s="125" t="s">
        <v>558</v>
      </c>
      <c r="B248" s="126"/>
      <c r="C248" s="126"/>
      <c r="D248" s="126"/>
      <c r="E248" s="127"/>
      <c r="F248" s="6"/>
      <c r="G248" s="7">
        <f>F248/$F$258</f>
        <v>0</v>
      </c>
    </row>
    <row r="249" spans="1:7" hidden="1" x14ac:dyDescent="0.25">
      <c r="A249" s="125" t="s">
        <v>557</v>
      </c>
      <c r="B249" s="126"/>
      <c r="C249" s="126"/>
      <c r="D249" s="126"/>
      <c r="E249" s="127"/>
      <c r="F249" s="6"/>
      <c r="G249" s="7">
        <f t="shared" ref="G249:G250" si="12">F249/$F$210</f>
        <v>0</v>
      </c>
    </row>
    <row r="250" spans="1:7" hidden="1" x14ac:dyDescent="0.25">
      <c r="A250" s="125" t="s">
        <v>559</v>
      </c>
      <c r="B250" s="126"/>
      <c r="C250" s="126"/>
      <c r="D250" s="126"/>
      <c r="E250" s="127"/>
      <c r="F250" s="6"/>
      <c r="G250" s="7">
        <f t="shared" si="12"/>
        <v>0</v>
      </c>
    </row>
    <row r="251" spans="1:7" hidden="1" x14ac:dyDescent="0.25">
      <c r="A251" s="86" t="s">
        <v>424</v>
      </c>
      <c r="B251" s="87"/>
      <c r="C251" s="87"/>
      <c r="D251" s="87"/>
      <c r="E251" s="88"/>
      <c r="F251" s="6"/>
      <c r="G251" s="7">
        <f>F251/$F$258</f>
        <v>0</v>
      </c>
    </row>
    <row r="252" spans="1:7" hidden="1" x14ac:dyDescent="0.25">
      <c r="A252" s="125" t="s">
        <v>461</v>
      </c>
      <c r="B252" s="126"/>
      <c r="C252" s="126"/>
      <c r="D252" s="126"/>
      <c r="E252" s="127"/>
      <c r="F252" s="6"/>
      <c r="G252" s="7">
        <f>F252/$F$258</f>
        <v>0</v>
      </c>
    </row>
    <row r="253" spans="1:7" ht="15" hidden="1" customHeight="1" x14ac:dyDescent="0.25">
      <c r="A253" s="125" t="s">
        <v>413</v>
      </c>
      <c r="B253" s="126"/>
      <c r="C253" s="126"/>
      <c r="D253" s="126"/>
      <c r="E253" s="127"/>
      <c r="F253" s="6"/>
      <c r="G253" s="7">
        <f t="shared" ref="G253:G258" si="13">F253/$F$258</f>
        <v>0</v>
      </c>
    </row>
    <row r="254" spans="1:7" ht="15" hidden="1" customHeight="1" x14ac:dyDescent="0.25">
      <c r="A254" s="125" t="s">
        <v>445</v>
      </c>
      <c r="B254" s="126"/>
      <c r="C254" s="126"/>
      <c r="D254" s="126"/>
      <c r="E254" s="127"/>
      <c r="F254" s="6"/>
      <c r="G254" s="7">
        <f t="shared" si="13"/>
        <v>0</v>
      </c>
    </row>
    <row r="255" spans="1:7" ht="15" hidden="1" customHeight="1" x14ac:dyDescent="0.25">
      <c r="A255" s="125" t="s">
        <v>446</v>
      </c>
      <c r="B255" s="126"/>
      <c r="C255" s="126"/>
      <c r="D255" s="126"/>
      <c r="E255" s="127"/>
      <c r="F255" s="6"/>
      <c r="G255" s="7">
        <f t="shared" si="13"/>
        <v>0</v>
      </c>
    </row>
    <row r="256" spans="1:7" ht="15" hidden="1" customHeight="1" x14ac:dyDescent="0.25">
      <c r="A256" s="125" t="s">
        <v>521</v>
      </c>
      <c r="B256" s="126"/>
      <c r="C256" s="126"/>
      <c r="D256" s="126"/>
      <c r="E256" s="127"/>
      <c r="F256" s="6"/>
      <c r="G256" s="7">
        <f t="shared" si="13"/>
        <v>0</v>
      </c>
    </row>
    <row r="257" spans="1:7" ht="15" customHeight="1" x14ac:dyDescent="0.25">
      <c r="A257" s="130" t="s">
        <v>164</v>
      </c>
      <c r="B257" s="137"/>
      <c r="C257" s="137"/>
      <c r="D257" s="137"/>
      <c r="E257" s="131"/>
      <c r="F257" s="6">
        <f>F239</f>
        <v>3.29</v>
      </c>
      <c r="G257" s="7">
        <f t="shared" si="13"/>
        <v>5.378460763777315E-10</v>
      </c>
    </row>
    <row r="258" spans="1:7" ht="34.5" customHeight="1" x14ac:dyDescent="0.25">
      <c r="A258" s="132" t="s">
        <v>26</v>
      </c>
      <c r="B258" s="133"/>
      <c r="C258" s="133"/>
      <c r="D258" s="133"/>
      <c r="E258" s="134"/>
      <c r="F258" s="6">
        <f>F134+F152+F156+F160+F172+F182+F210+F227+F257+F145</f>
        <v>6116991727.7400007</v>
      </c>
      <c r="G258" s="7">
        <f t="shared" si="13"/>
        <v>1</v>
      </c>
    </row>
    <row r="259" spans="1:7" ht="15" customHeight="1" x14ac:dyDescent="0.25">
      <c r="F259" s="37"/>
    </row>
    <row r="260" spans="1:7" ht="15" customHeight="1" x14ac:dyDescent="0.25"/>
  </sheetData>
  <mergeCells count="109">
    <mergeCell ref="B197:C197"/>
    <mergeCell ref="D197:E197"/>
    <mergeCell ref="B198:C198"/>
    <mergeCell ref="D198:E198"/>
    <mergeCell ref="A240:E240"/>
    <mergeCell ref="A238:E238"/>
    <mergeCell ref="B227:C227"/>
    <mergeCell ref="A230:E230"/>
    <mergeCell ref="A244:E244"/>
    <mergeCell ref="B219:C219"/>
    <mergeCell ref="B214:C214"/>
    <mergeCell ref="D200:E200"/>
    <mergeCell ref="B201:C201"/>
    <mergeCell ref="D201:E201"/>
    <mergeCell ref="B203:C203"/>
    <mergeCell ref="D203:E203"/>
    <mergeCell ref="D207:E207"/>
    <mergeCell ref="B208:C208"/>
    <mergeCell ref="D208:E208"/>
    <mergeCell ref="B202:C202"/>
    <mergeCell ref="D202:E202"/>
    <mergeCell ref="B223:C223"/>
    <mergeCell ref="B224:C224"/>
    <mergeCell ref="B225:C225"/>
    <mergeCell ref="A239:E239"/>
    <mergeCell ref="D175:E175"/>
    <mergeCell ref="D176:E176"/>
    <mergeCell ref="D177:E177"/>
    <mergeCell ref="D178:E178"/>
    <mergeCell ref="D179:E179"/>
    <mergeCell ref="B186:C186"/>
    <mergeCell ref="D186:E186"/>
    <mergeCell ref="B188:C188"/>
    <mergeCell ref="D181:E181"/>
    <mergeCell ref="D188:E188"/>
    <mergeCell ref="B187:C187"/>
    <mergeCell ref="D187:E187"/>
    <mergeCell ref="A1:G1"/>
    <mergeCell ref="B213:C213"/>
    <mergeCell ref="D172:E172"/>
    <mergeCell ref="B185:C185"/>
    <mergeCell ref="D185:E185"/>
    <mergeCell ref="B172:C172"/>
    <mergeCell ref="D164:E164"/>
    <mergeCell ref="D159:E159"/>
    <mergeCell ref="D163:E163"/>
    <mergeCell ref="D165:E165"/>
    <mergeCell ref="D166:E166"/>
    <mergeCell ref="D168:E168"/>
    <mergeCell ref="D167:E167"/>
    <mergeCell ref="B205:C205"/>
    <mergeCell ref="D206:E206"/>
    <mergeCell ref="B207:C207"/>
    <mergeCell ref="D160:E160"/>
    <mergeCell ref="D169:E169"/>
    <mergeCell ref="D180:E180"/>
    <mergeCell ref="D170:E170"/>
    <mergeCell ref="D171:E171"/>
    <mergeCell ref="B182:E182"/>
    <mergeCell ref="B189:C189"/>
    <mergeCell ref="D189:E189"/>
    <mergeCell ref="A258:E258"/>
    <mergeCell ref="B209:C209"/>
    <mergeCell ref="D205:E205"/>
    <mergeCell ref="B216:C216"/>
    <mergeCell ref="B217:C217"/>
    <mergeCell ref="B218:C218"/>
    <mergeCell ref="A253:E253"/>
    <mergeCell ref="B215:C215"/>
    <mergeCell ref="A242:E242"/>
    <mergeCell ref="A243:E243"/>
    <mergeCell ref="D209:E209"/>
    <mergeCell ref="A257:E257"/>
    <mergeCell ref="A255:E255"/>
    <mergeCell ref="B210:C210"/>
    <mergeCell ref="D210:E210"/>
    <mergeCell ref="A254:E254"/>
    <mergeCell ref="B221:C221"/>
    <mergeCell ref="B220:C220"/>
    <mergeCell ref="B222:C222"/>
    <mergeCell ref="B226:C226"/>
    <mergeCell ref="A256:E256"/>
    <mergeCell ref="A252:E252"/>
    <mergeCell ref="A249:E249"/>
    <mergeCell ref="A250:E250"/>
    <mergeCell ref="A247:E247"/>
    <mergeCell ref="A248:E248"/>
    <mergeCell ref="B206:C206"/>
    <mergeCell ref="B190:C190"/>
    <mergeCell ref="B194:C194"/>
    <mergeCell ref="B191:C191"/>
    <mergeCell ref="D190:E190"/>
    <mergeCell ref="D191:E191"/>
    <mergeCell ref="B195:C195"/>
    <mergeCell ref="B196:C196"/>
    <mergeCell ref="D196:E196"/>
    <mergeCell ref="D195:E195"/>
    <mergeCell ref="B192:C192"/>
    <mergeCell ref="B193:C193"/>
    <mergeCell ref="D192:E192"/>
    <mergeCell ref="D193:E193"/>
    <mergeCell ref="D194:E194"/>
    <mergeCell ref="D199:E199"/>
    <mergeCell ref="B199:C199"/>
    <mergeCell ref="A245:E245"/>
    <mergeCell ref="A246:E246"/>
    <mergeCell ref="B204:C204"/>
    <mergeCell ref="D204:E204"/>
    <mergeCell ref="B200:C20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7"/>
  <sheetViews>
    <sheetView zoomScale="80" zoomScaleNormal="80" workbookViewId="0">
      <selection activeCell="I216" sqref="I216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38" t="s">
        <v>646</v>
      </c>
      <c r="B1" s="139"/>
      <c r="C1" s="139"/>
      <c r="D1" s="139"/>
      <c r="E1" s="139"/>
      <c r="F1" s="139"/>
      <c r="G1" s="139"/>
    </row>
    <row r="2" spans="1:8" ht="18.75" x14ac:dyDescent="0.3">
      <c r="A2" s="4"/>
      <c r="B2" s="4"/>
      <c r="C2" s="4"/>
      <c r="D2" s="4"/>
    </row>
    <row r="3" spans="1:8" x14ac:dyDescent="0.25">
      <c r="A3" s="3" t="s">
        <v>220</v>
      </c>
    </row>
    <row r="4" spans="1:8" ht="45" x14ac:dyDescent="0.25">
      <c r="A4" s="109" t="s">
        <v>0</v>
      </c>
      <c r="B4" s="109" t="s">
        <v>20</v>
      </c>
      <c r="C4" s="109" t="s">
        <v>1</v>
      </c>
      <c r="D4" s="109" t="s">
        <v>22</v>
      </c>
      <c r="E4" s="109" t="s">
        <v>10</v>
      </c>
      <c r="F4" s="109" t="s">
        <v>6</v>
      </c>
      <c r="G4" s="109" t="s">
        <v>219</v>
      </c>
    </row>
    <row r="5" spans="1:8" x14ac:dyDescent="0.25">
      <c r="A5" s="109" t="s">
        <v>300</v>
      </c>
      <c r="B5" s="109" t="s">
        <v>87</v>
      </c>
      <c r="C5" s="109" t="s">
        <v>88</v>
      </c>
      <c r="D5" s="109" t="s">
        <v>301</v>
      </c>
      <c r="E5" s="5">
        <v>30800</v>
      </c>
      <c r="F5" s="6">
        <v>28033236</v>
      </c>
      <c r="G5" s="7">
        <f t="shared" ref="G5:G36" si="0">F5/$F$245</f>
        <v>1.1169845105872815E-2</v>
      </c>
      <c r="H5" s="81"/>
    </row>
    <row r="6" spans="1:8" x14ac:dyDescent="0.25">
      <c r="A6" s="116" t="s">
        <v>214</v>
      </c>
      <c r="B6" s="116" t="s">
        <v>158</v>
      </c>
      <c r="C6" s="8" t="s">
        <v>159</v>
      </c>
      <c r="D6" s="116" t="s">
        <v>45</v>
      </c>
      <c r="E6" s="5">
        <v>9840</v>
      </c>
      <c r="F6" s="6">
        <v>9723789.5999999996</v>
      </c>
      <c r="G6" s="7">
        <f t="shared" si="0"/>
        <v>3.8744447367438056E-3</v>
      </c>
      <c r="H6" s="81"/>
    </row>
    <row r="7" spans="1:8" x14ac:dyDescent="0.25">
      <c r="A7" s="116" t="s">
        <v>204</v>
      </c>
      <c r="B7" s="116" t="s">
        <v>93</v>
      </c>
      <c r="C7" s="116" t="s">
        <v>94</v>
      </c>
      <c r="D7" s="116" t="s">
        <v>207</v>
      </c>
      <c r="E7" s="5">
        <v>5000</v>
      </c>
      <c r="F7" s="6">
        <v>4983931.3499999996</v>
      </c>
      <c r="G7" s="7">
        <f t="shared" si="0"/>
        <v>1.9858478413909684E-3</v>
      </c>
      <c r="H7" s="81"/>
    </row>
    <row r="8" spans="1:8" ht="30" x14ac:dyDescent="0.25">
      <c r="A8" s="116" t="s">
        <v>185</v>
      </c>
      <c r="B8" s="116" t="s">
        <v>122</v>
      </c>
      <c r="C8" s="116" t="s">
        <v>123</v>
      </c>
      <c r="D8" s="116" t="s">
        <v>51</v>
      </c>
      <c r="E8" s="5">
        <v>22100</v>
      </c>
      <c r="F8" s="6">
        <v>21590374</v>
      </c>
      <c r="G8" s="7">
        <f t="shared" si="0"/>
        <v>8.6026862313670696E-3</v>
      </c>
      <c r="H8" s="81"/>
    </row>
    <row r="9" spans="1:8" ht="30" x14ac:dyDescent="0.25">
      <c r="A9" s="116" t="s">
        <v>176</v>
      </c>
      <c r="B9" s="116" t="s">
        <v>108</v>
      </c>
      <c r="C9" s="116" t="s">
        <v>109</v>
      </c>
      <c r="D9" s="116" t="s">
        <v>62</v>
      </c>
      <c r="E9" s="5">
        <v>4700</v>
      </c>
      <c r="F9" s="6">
        <v>4375704.28</v>
      </c>
      <c r="G9" s="7">
        <f t="shared" si="0"/>
        <v>1.7434997171466302E-3</v>
      </c>
      <c r="H9" s="81"/>
    </row>
    <row r="10" spans="1:8" x14ac:dyDescent="0.25">
      <c r="A10" s="116" t="s">
        <v>27</v>
      </c>
      <c r="B10" s="116" t="s">
        <v>87</v>
      </c>
      <c r="C10" s="116" t="s">
        <v>88</v>
      </c>
      <c r="D10" s="116" t="s">
        <v>65</v>
      </c>
      <c r="E10" s="5">
        <v>16500</v>
      </c>
      <c r="F10" s="6">
        <v>11234520</v>
      </c>
      <c r="G10" s="7">
        <f t="shared" si="0"/>
        <v>4.4763953843512845E-3</v>
      </c>
      <c r="H10" s="81"/>
    </row>
    <row r="11" spans="1:8" ht="30" x14ac:dyDescent="0.25">
      <c r="A11" s="109" t="s">
        <v>324</v>
      </c>
      <c r="B11" s="109" t="s">
        <v>108</v>
      </c>
      <c r="C11" s="116" t="s">
        <v>109</v>
      </c>
      <c r="D11" s="109" t="s">
        <v>323</v>
      </c>
      <c r="E11" s="5">
        <v>1230</v>
      </c>
      <c r="F11" s="6">
        <v>1263468.3</v>
      </c>
      <c r="G11" s="7">
        <f t="shared" si="0"/>
        <v>5.0342904426661436E-4</v>
      </c>
      <c r="H11" s="81"/>
    </row>
    <row r="12" spans="1:8" ht="30" x14ac:dyDescent="0.25">
      <c r="A12" s="116" t="s">
        <v>184</v>
      </c>
      <c r="B12" s="116" t="s">
        <v>122</v>
      </c>
      <c r="C12" s="116" t="s">
        <v>123</v>
      </c>
      <c r="D12" s="116" t="s">
        <v>49</v>
      </c>
      <c r="E12" s="5">
        <v>21849</v>
      </c>
      <c r="F12" s="6">
        <v>20472513</v>
      </c>
      <c r="G12" s="7">
        <f t="shared" si="0"/>
        <v>8.1572744273250355E-3</v>
      </c>
      <c r="H12" s="81"/>
    </row>
    <row r="13" spans="1:8" ht="30" x14ac:dyDescent="0.25">
      <c r="A13" s="109" t="s">
        <v>173</v>
      </c>
      <c r="B13" s="109" t="s">
        <v>108</v>
      </c>
      <c r="C13" s="109" t="s">
        <v>109</v>
      </c>
      <c r="D13" s="109" t="s">
        <v>58</v>
      </c>
      <c r="E13" s="5">
        <v>4737</v>
      </c>
      <c r="F13" s="6">
        <v>4762295.58</v>
      </c>
      <c r="G13" s="7">
        <f t="shared" si="0"/>
        <v>1.8975370512695267E-3</v>
      </c>
      <c r="H13" s="81"/>
    </row>
    <row r="14" spans="1:8" ht="30" x14ac:dyDescent="0.25">
      <c r="A14" s="116" t="s">
        <v>174</v>
      </c>
      <c r="B14" s="116" t="s">
        <v>108</v>
      </c>
      <c r="C14" s="116" t="s">
        <v>109</v>
      </c>
      <c r="D14" s="116" t="s">
        <v>261</v>
      </c>
      <c r="E14" s="5">
        <v>373</v>
      </c>
      <c r="F14" s="6">
        <v>352298.5</v>
      </c>
      <c r="G14" s="7">
        <f t="shared" si="0"/>
        <v>1.4037336524514452E-4</v>
      </c>
      <c r="H14" s="81"/>
    </row>
    <row r="15" spans="1:8" x14ac:dyDescent="0.25">
      <c r="A15" s="109" t="s">
        <v>194</v>
      </c>
      <c r="B15" s="109" t="s">
        <v>137</v>
      </c>
      <c r="C15" s="109" t="s">
        <v>138</v>
      </c>
      <c r="D15" s="109" t="s">
        <v>75</v>
      </c>
      <c r="E15" s="5">
        <v>15000</v>
      </c>
      <c r="F15" s="6">
        <v>15778200</v>
      </c>
      <c r="G15" s="7">
        <f t="shared" si="0"/>
        <v>6.2868250404442228E-3</v>
      </c>
      <c r="H15" s="81"/>
    </row>
    <row r="16" spans="1:8" x14ac:dyDescent="0.25">
      <c r="A16" s="122" t="s">
        <v>36</v>
      </c>
      <c r="B16" s="122" t="s">
        <v>87</v>
      </c>
      <c r="C16" s="122" t="s">
        <v>88</v>
      </c>
      <c r="D16" s="122" t="s">
        <v>55</v>
      </c>
      <c r="E16" s="5">
        <v>50339</v>
      </c>
      <c r="F16" s="6">
        <v>66622229.789999999</v>
      </c>
      <c r="G16" s="7">
        <f t="shared" si="0"/>
        <v>2.6545632739729569E-2</v>
      </c>
      <c r="H16" s="81"/>
    </row>
    <row r="17" spans="1:23" ht="30" x14ac:dyDescent="0.25">
      <c r="A17" s="122" t="s">
        <v>175</v>
      </c>
      <c r="B17" s="122" t="s">
        <v>108</v>
      </c>
      <c r="C17" s="122" t="s">
        <v>109</v>
      </c>
      <c r="D17" s="122" t="s">
        <v>59</v>
      </c>
      <c r="E17" s="5">
        <v>982</v>
      </c>
      <c r="F17" s="6">
        <v>1021790.64</v>
      </c>
      <c r="G17" s="7">
        <f t="shared" si="0"/>
        <v>4.0713256148632471E-4</v>
      </c>
      <c r="H17" s="81"/>
    </row>
    <row r="18" spans="1:23" ht="30" x14ac:dyDescent="0.25">
      <c r="A18" s="116" t="s">
        <v>177</v>
      </c>
      <c r="B18" s="116" t="s">
        <v>108</v>
      </c>
      <c r="C18" s="116" t="s">
        <v>109</v>
      </c>
      <c r="D18" s="116" t="s">
        <v>60</v>
      </c>
      <c r="E18" s="5">
        <v>2000</v>
      </c>
      <c r="F18" s="6">
        <v>2169920</v>
      </c>
      <c r="G18" s="7">
        <f t="shared" si="0"/>
        <v>8.6460479596916812E-4</v>
      </c>
      <c r="H18" s="81"/>
    </row>
    <row r="19" spans="1:23" x14ac:dyDescent="0.25">
      <c r="A19" s="109" t="s">
        <v>29</v>
      </c>
      <c r="B19" s="109" t="s">
        <v>87</v>
      </c>
      <c r="C19" s="109" t="s">
        <v>88</v>
      </c>
      <c r="D19" s="109" t="s">
        <v>67</v>
      </c>
      <c r="E19" s="5">
        <v>40961</v>
      </c>
      <c r="F19" s="6">
        <v>37274100.390000001</v>
      </c>
      <c r="G19" s="7">
        <f t="shared" si="0"/>
        <v>1.4851868254419628E-2</v>
      </c>
      <c r="H19" s="81"/>
    </row>
    <row r="20" spans="1:23" x14ac:dyDescent="0.25">
      <c r="A20" s="109" t="s">
        <v>30</v>
      </c>
      <c r="B20" s="109" t="s">
        <v>87</v>
      </c>
      <c r="C20" s="109" t="s">
        <v>88</v>
      </c>
      <c r="D20" s="109" t="s">
        <v>68</v>
      </c>
      <c r="E20" s="5">
        <v>10000</v>
      </c>
      <c r="F20" s="6">
        <v>7648200</v>
      </c>
      <c r="G20" s="7">
        <f t="shared" si="0"/>
        <v>3.0474258961304527E-3</v>
      </c>
      <c r="H20" s="81"/>
    </row>
    <row r="21" spans="1:23" x14ac:dyDescent="0.25">
      <c r="A21" s="109" t="s">
        <v>31</v>
      </c>
      <c r="B21" s="109" t="s">
        <v>87</v>
      </c>
      <c r="C21" s="109" t="s">
        <v>88</v>
      </c>
      <c r="D21" s="109" t="s">
        <v>69</v>
      </c>
      <c r="E21" s="5">
        <v>55126</v>
      </c>
      <c r="F21" s="6">
        <v>52867487.780000001</v>
      </c>
      <c r="G21" s="7">
        <f t="shared" si="0"/>
        <v>2.1065054695762697E-2</v>
      </c>
      <c r="H21" s="81"/>
    </row>
    <row r="22" spans="1:23" x14ac:dyDescent="0.25">
      <c r="A22" s="109" t="s">
        <v>188</v>
      </c>
      <c r="B22" s="109" t="s">
        <v>128</v>
      </c>
      <c r="C22" s="109" t="s">
        <v>129</v>
      </c>
      <c r="D22" s="109" t="s">
        <v>54</v>
      </c>
      <c r="E22" s="5">
        <v>2000</v>
      </c>
      <c r="F22" s="6">
        <v>2012100</v>
      </c>
      <c r="G22" s="7">
        <f t="shared" si="0"/>
        <v>8.0172140446171437E-4</v>
      </c>
      <c r="H22" s="81"/>
    </row>
    <row r="23" spans="1:23" s="124" customFormat="1" ht="30" x14ac:dyDescent="0.25">
      <c r="A23" s="122" t="s">
        <v>195</v>
      </c>
      <c r="B23" s="122" t="s">
        <v>254</v>
      </c>
      <c r="C23" s="122" t="s">
        <v>150</v>
      </c>
      <c r="D23" s="122" t="s">
        <v>41</v>
      </c>
      <c r="E23" s="5">
        <v>17548</v>
      </c>
      <c r="F23" s="6">
        <v>14845958.960000001</v>
      </c>
      <c r="G23" s="7">
        <f t="shared" si="0"/>
        <v>5.9153735241748284E-3</v>
      </c>
      <c r="H23" s="8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122" t="s">
        <v>593</v>
      </c>
      <c r="B24" s="122" t="s">
        <v>592</v>
      </c>
      <c r="C24" s="8" t="s">
        <v>96</v>
      </c>
      <c r="D24" s="122" t="s">
        <v>591</v>
      </c>
      <c r="E24" s="5">
        <v>2500</v>
      </c>
      <c r="F24" s="6">
        <v>2640000</v>
      </c>
      <c r="G24" s="7">
        <f t="shared" si="0"/>
        <v>1.0519082092236597E-3</v>
      </c>
      <c r="H24" s="81"/>
    </row>
    <row r="25" spans="1:23" x14ac:dyDescent="0.25">
      <c r="A25" s="122" t="s">
        <v>280</v>
      </c>
      <c r="B25" s="122" t="s">
        <v>101</v>
      </c>
      <c r="C25" s="122" t="s">
        <v>102</v>
      </c>
      <c r="D25" s="122" t="s">
        <v>279</v>
      </c>
      <c r="E25" s="5">
        <v>1499</v>
      </c>
      <c r="F25" s="6">
        <v>1429746.2</v>
      </c>
      <c r="G25" s="7">
        <f t="shared" si="0"/>
        <v>5.6968248669936837E-4</v>
      </c>
      <c r="H25" s="81"/>
    </row>
    <row r="26" spans="1:23" x14ac:dyDescent="0.25">
      <c r="A26" s="116" t="s">
        <v>313</v>
      </c>
      <c r="B26" s="116" t="s">
        <v>158</v>
      </c>
      <c r="C26" s="116" t="s">
        <v>159</v>
      </c>
      <c r="D26" s="116" t="s">
        <v>47</v>
      </c>
      <c r="E26" s="5">
        <v>136</v>
      </c>
      <c r="F26" s="6">
        <v>118400.24</v>
      </c>
      <c r="G26" s="7">
        <f t="shared" si="0"/>
        <v>4.7176585011383158E-5</v>
      </c>
      <c r="H26" s="81"/>
    </row>
    <row r="27" spans="1:23" x14ac:dyDescent="0.25">
      <c r="A27" s="109" t="s">
        <v>33</v>
      </c>
      <c r="B27" s="109" t="s">
        <v>87</v>
      </c>
      <c r="C27" s="8" t="s">
        <v>88</v>
      </c>
      <c r="D27" s="109" t="s">
        <v>71</v>
      </c>
      <c r="E27" s="5">
        <v>22100</v>
      </c>
      <c r="F27" s="6">
        <v>18290844</v>
      </c>
      <c r="G27" s="7">
        <f t="shared" si="0"/>
        <v>7.2879882413747436E-3</v>
      </c>
      <c r="H27" s="81"/>
    </row>
    <row r="28" spans="1:23" x14ac:dyDescent="0.25">
      <c r="A28" s="109" t="s">
        <v>182</v>
      </c>
      <c r="B28" s="109" t="s">
        <v>118</v>
      </c>
      <c r="C28" s="122" t="s">
        <v>119</v>
      </c>
      <c r="D28" s="109" t="s">
        <v>78</v>
      </c>
      <c r="E28" s="5">
        <v>2800</v>
      </c>
      <c r="F28" s="6">
        <v>3077676</v>
      </c>
      <c r="G28" s="7">
        <f t="shared" si="0"/>
        <v>1.2263002461100896E-3</v>
      </c>
      <c r="H28" s="81"/>
    </row>
    <row r="29" spans="1:23" ht="30" x14ac:dyDescent="0.25">
      <c r="A29" s="119" t="s">
        <v>270</v>
      </c>
      <c r="B29" s="119" t="s">
        <v>103</v>
      </c>
      <c r="C29" s="119" t="s">
        <v>104</v>
      </c>
      <c r="D29" s="123" t="s">
        <v>269</v>
      </c>
      <c r="E29" s="5">
        <v>4267</v>
      </c>
      <c r="F29" s="6">
        <v>3975393.22</v>
      </c>
      <c r="G29" s="7">
        <f t="shared" si="0"/>
        <v>1.5839957435644237E-3</v>
      </c>
      <c r="H29" s="81"/>
    </row>
    <row r="30" spans="1:23" x14ac:dyDescent="0.25">
      <c r="A30" s="109" t="s">
        <v>34</v>
      </c>
      <c r="B30" s="109" t="s">
        <v>87</v>
      </c>
      <c r="C30" s="8" t="s">
        <v>88</v>
      </c>
      <c r="D30" s="122" t="s">
        <v>72</v>
      </c>
      <c r="E30" s="5">
        <v>6500</v>
      </c>
      <c r="F30" s="6">
        <v>3690050</v>
      </c>
      <c r="G30" s="7">
        <f t="shared" si="0"/>
        <v>1.4703007149415781E-3</v>
      </c>
      <c r="H30" s="81"/>
    </row>
    <row r="31" spans="1:23" x14ac:dyDescent="0.25">
      <c r="A31" s="109" t="s">
        <v>193</v>
      </c>
      <c r="B31" s="109" t="s">
        <v>137</v>
      </c>
      <c r="C31" s="122" t="s">
        <v>138</v>
      </c>
      <c r="D31" s="119" t="s">
        <v>76</v>
      </c>
      <c r="E31" s="5">
        <v>950</v>
      </c>
      <c r="F31" s="6">
        <v>812335.5</v>
      </c>
      <c r="G31" s="7">
        <f t="shared" si="0"/>
        <v>3.2367514435371452E-4</v>
      </c>
      <c r="H31" s="81"/>
    </row>
    <row r="32" spans="1:23" ht="30" x14ac:dyDescent="0.25">
      <c r="A32" s="109" t="s">
        <v>178</v>
      </c>
      <c r="B32" s="109" t="s">
        <v>108</v>
      </c>
      <c r="C32" s="109" t="s">
        <v>109</v>
      </c>
      <c r="D32" s="109" t="s">
        <v>61</v>
      </c>
      <c r="E32" s="5">
        <v>13000</v>
      </c>
      <c r="F32" s="6">
        <v>11070280</v>
      </c>
      <c r="G32" s="7">
        <f t="shared" si="0"/>
        <v>4.4109539433350364E-3</v>
      </c>
      <c r="H32" s="81"/>
    </row>
    <row r="33" spans="1:8" x14ac:dyDescent="0.25">
      <c r="A33" s="109" t="s">
        <v>437</v>
      </c>
      <c r="B33" s="109" t="s">
        <v>87</v>
      </c>
      <c r="C33" s="109" t="s">
        <v>88</v>
      </c>
      <c r="D33" s="109" t="s">
        <v>436</v>
      </c>
      <c r="E33" s="5">
        <v>15000</v>
      </c>
      <c r="F33" s="6">
        <v>15446400</v>
      </c>
      <c r="G33" s="7">
        <f t="shared" si="0"/>
        <v>6.1546193041486135E-3</v>
      </c>
      <c r="H33" s="81"/>
    </row>
    <row r="34" spans="1:8" x14ac:dyDescent="0.25">
      <c r="A34" s="109" t="s">
        <v>253</v>
      </c>
      <c r="B34" s="109" t="s">
        <v>87</v>
      </c>
      <c r="C34" s="109" t="s">
        <v>88</v>
      </c>
      <c r="D34" s="109" t="s">
        <v>252</v>
      </c>
      <c r="E34" s="5">
        <v>84777</v>
      </c>
      <c r="F34" s="6">
        <v>84648986.730000004</v>
      </c>
      <c r="G34" s="7">
        <f t="shared" si="0"/>
        <v>3.3728395471118049E-2</v>
      </c>
      <c r="H34" s="81"/>
    </row>
    <row r="35" spans="1:8" x14ac:dyDescent="0.25">
      <c r="A35" s="109" t="s">
        <v>180</v>
      </c>
      <c r="B35" s="109" t="s">
        <v>112</v>
      </c>
      <c r="C35" s="109" t="s">
        <v>113</v>
      </c>
      <c r="D35" s="109" t="s">
        <v>48</v>
      </c>
      <c r="E35" s="5">
        <v>1000</v>
      </c>
      <c r="F35" s="6">
        <v>814780</v>
      </c>
      <c r="G35" s="7">
        <f t="shared" si="0"/>
        <v>3.2464915557244451E-4</v>
      </c>
      <c r="H35" s="81"/>
    </row>
    <row r="36" spans="1:8" ht="30" x14ac:dyDescent="0.25">
      <c r="A36" s="109" t="s">
        <v>189</v>
      </c>
      <c r="B36" s="109" t="s">
        <v>131</v>
      </c>
      <c r="C36" s="109" t="s">
        <v>132</v>
      </c>
      <c r="D36" s="109" t="s">
        <v>77</v>
      </c>
      <c r="E36" s="5">
        <v>3250</v>
      </c>
      <c r="F36" s="6">
        <v>3264622.82</v>
      </c>
      <c r="G36" s="7">
        <f t="shared" si="0"/>
        <v>1.3007892213548842E-3</v>
      </c>
      <c r="H36" s="81"/>
    </row>
    <row r="37" spans="1:8" x14ac:dyDescent="0.25">
      <c r="A37" s="109" t="s">
        <v>37</v>
      </c>
      <c r="B37" s="109" t="s">
        <v>87</v>
      </c>
      <c r="C37" s="109" t="s">
        <v>88</v>
      </c>
      <c r="D37" s="109" t="s">
        <v>56</v>
      </c>
      <c r="E37" s="5">
        <v>25000</v>
      </c>
      <c r="F37" s="6">
        <v>26831936.75</v>
      </c>
      <c r="G37" s="7">
        <f t="shared" ref="G37:G68" si="1">F37/$F$245</f>
        <v>1.0691187324505684E-2</v>
      </c>
      <c r="H37" s="81"/>
    </row>
    <row r="38" spans="1:8" x14ac:dyDescent="0.25">
      <c r="A38" s="109" t="s">
        <v>203</v>
      </c>
      <c r="B38" s="109" t="s">
        <v>208</v>
      </c>
      <c r="C38" s="109" t="s">
        <v>209</v>
      </c>
      <c r="D38" s="116" t="s">
        <v>205</v>
      </c>
      <c r="E38" s="5">
        <v>28800</v>
      </c>
      <c r="F38" s="6">
        <v>17842752</v>
      </c>
      <c r="G38" s="7">
        <f t="shared" si="1"/>
        <v>7.1094459484628315E-3</v>
      </c>
      <c r="H38" s="81"/>
    </row>
    <row r="39" spans="1:8" ht="30" x14ac:dyDescent="0.25">
      <c r="A39" s="109" t="s">
        <v>179</v>
      </c>
      <c r="B39" s="109" t="s">
        <v>110</v>
      </c>
      <c r="C39" s="109" t="s">
        <v>111</v>
      </c>
      <c r="D39" s="109" t="s">
        <v>44</v>
      </c>
      <c r="E39" s="5">
        <v>2492</v>
      </c>
      <c r="F39" s="6">
        <v>2415146.7200000002</v>
      </c>
      <c r="G39" s="7">
        <f t="shared" si="1"/>
        <v>9.623154019877257E-4</v>
      </c>
      <c r="H39" s="81"/>
    </row>
    <row r="40" spans="1:8" x14ac:dyDescent="0.25">
      <c r="A40" s="109" t="s">
        <v>217</v>
      </c>
      <c r="B40" s="109" t="s">
        <v>160</v>
      </c>
      <c r="C40" s="109" t="s">
        <v>161</v>
      </c>
      <c r="D40" s="109" t="s">
        <v>40</v>
      </c>
      <c r="E40" s="5">
        <v>34156</v>
      </c>
      <c r="F40" s="6">
        <v>28420319.539999999</v>
      </c>
      <c r="G40" s="7">
        <f t="shared" si="1"/>
        <v>1.1324078573062722E-2</v>
      </c>
      <c r="H40" s="81"/>
    </row>
    <row r="41" spans="1:8" ht="30" x14ac:dyDescent="0.25">
      <c r="A41" s="116" t="s">
        <v>266</v>
      </c>
      <c r="B41" s="116" t="s">
        <v>108</v>
      </c>
      <c r="C41" s="116" t="s">
        <v>109</v>
      </c>
      <c r="D41" s="116" t="s">
        <v>265</v>
      </c>
      <c r="E41" s="5">
        <v>9900</v>
      </c>
      <c r="F41" s="6">
        <v>8432127</v>
      </c>
      <c r="G41" s="7">
        <f t="shared" si="1"/>
        <v>3.3597816714077541E-3</v>
      </c>
      <c r="H41" s="81"/>
    </row>
    <row r="42" spans="1:8" x14ac:dyDescent="0.25">
      <c r="A42" s="109" t="s">
        <v>293</v>
      </c>
      <c r="B42" s="109" t="s">
        <v>87</v>
      </c>
      <c r="C42" s="116" t="s">
        <v>88</v>
      </c>
      <c r="D42" s="109" t="s">
        <v>295</v>
      </c>
      <c r="E42" s="5">
        <v>14101</v>
      </c>
      <c r="F42" s="6">
        <v>9897773.9199999999</v>
      </c>
      <c r="G42" s="7">
        <f t="shared" si="1"/>
        <v>3.9437688028363047E-3</v>
      </c>
      <c r="H42" s="81"/>
    </row>
    <row r="43" spans="1:8" x14ac:dyDescent="0.25">
      <c r="A43" s="119" t="s">
        <v>292</v>
      </c>
      <c r="B43" s="119" t="s">
        <v>290</v>
      </c>
      <c r="C43" s="8" t="s">
        <v>291</v>
      </c>
      <c r="D43" s="119" t="s">
        <v>289</v>
      </c>
      <c r="E43" s="5">
        <v>4000</v>
      </c>
      <c r="F43" s="6">
        <v>2642920</v>
      </c>
      <c r="G43" s="7">
        <f t="shared" si="1"/>
        <v>1.0530716834550738E-3</v>
      </c>
      <c r="H43" s="81"/>
    </row>
    <row r="44" spans="1:8" x14ac:dyDescent="0.25">
      <c r="A44" s="109" t="s">
        <v>287</v>
      </c>
      <c r="B44" s="109" t="s">
        <v>286</v>
      </c>
      <c r="C44" s="8" t="s">
        <v>288</v>
      </c>
      <c r="D44" s="109" t="s">
        <v>285</v>
      </c>
      <c r="E44" s="5">
        <v>3033</v>
      </c>
      <c r="F44" s="6">
        <v>3092355.81</v>
      </c>
      <c r="G44" s="7">
        <f t="shared" si="1"/>
        <v>1.2321494175679848E-3</v>
      </c>
      <c r="H44" s="81"/>
    </row>
    <row r="45" spans="1:8" x14ac:dyDescent="0.25">
      <c r="A45" s="109" t="s">
        <v>614</v>
      </c>
      <c r="B45" s="109" t="s">
        <v>151</v>
      </c>
      <c r="C45" s="122" t="s">
        <v>152</v>
      </c>
      <c r="D45" s="109" t="s">
        <v>613</v>
      </c>
      <c r="E45" s="5">
        <v>4400</v>
      </c>
      <c r="F45" s="6">
        <v>4043248</v>
      </c>
      <c r="G45" s="7">
        <f t="shared" si="1"/>
        <v>1.6110324860330091E-3</v>
      </c>
      <c r="H45" s="81"/>
    </row>
    <row r="46" spans="1:8" x14ac:dyDescent="0.25">
      <c r="A46" s="109" t="s">
        <v>303</v>
      </c>
      <c r="B46" s="109" t="s">
        <v>87</v>
      </c>
      <c r="C46" s="119" t="s">
        <v>88</v>
      </c>
      <c r="D46" s="109" t="s">
        <v>302</v>
      </c>
      <c r="E46" s="5">
        <v>15300</v>
      </c>
      <c r="F46" s="6">
        <v>14649048.16</v>
      </c>
      <c r="G46" s="7">
        <f t="shared" si="1"/>
        <v>5.8369144003093745E-3</v>
      </c>
      <c r="H46" s="81"/>
    </row>
    <row r="47" spans="1:8" x14ac:dyDescent="0.25">
      <c r="A47" s="109" t="s">
        <v>635</v>
      </c>
      <c r="B47" s="109" t="s">
        <v>592</v>
      </c>
      <c r="C47" s="8" t="s">
        <v>96</v>
      </c>
      <c r="D47" s="109" t="s">
        <v>308</v>
      </c>
      <c r="E47" s="5">
        <v>1015</v>
      </c>
      <c r="F47" s="6">
        <v>948598.7</v>
      </c>
      <c r="G47" s="7">
        <f t="shared" si="1"/>
        <v>3.7796922719276197E-4</v>
      </c>
      <c r="H47" s="81"/>
    </row>
    <row r="48" spans="1:8" x14ac:dyDescent="0.25">
      <c r="A48" s="109" t="s">
        <v>634</v>
      </c>
      <c r="B48" s="109" t="s">
        <v>592</v>
      </c>
      <c r="C48" s="8" t="s">
        <v>96</v>
      </c>
      <c r="D48" s="109" t="s">
        <v>633</v>
      </c>
      <c r="E48" s="5">
        <v>392</v>
      </c>
      <c r="F48" s="6">
        <v>372325.52</v>
      </c>
      <c r="G48" s="7">
        <f t="shared" si="1"/>
        <v>1.4835313295131361E-4</v>
      </c>
      <c r="H48" s="81"/>
    </row>
    <row r="49" spans="1:8" x14ac:dyDescent="0.25">
      <c r="A49" s="109" t="s">
        <v>316</v>
      </c>
      <c r="B49" s="109" t="s">
        <v>286</v>
      </c>
      <c r="C49" s="8" t="s">
        <v>288</v>
      </c>
      <c r="D49" s="109" t="s">
        <v>317</v>
      </c>
      <c r="E49" s="5">
        <v>7500</v>
      </c>
      <c r="F49" s="6">
        <v>7153050</v>
      </c>
      <c r="G49" s="7">
        <f t="shared" si="1"/>
        <v>2.8501333393891287E-3</v>
      </c>
      <c r="H49" s="81"/>
    </row>
    <row r="50" spans="1:8" x14ac:dyDescent="0.25">
      <c r="A50" s="109" t="s">
        <v>318</v>
      </c>
      <c r="B50" s="109" t="s">
        <v>158</v>
      </c>
      <c r="C50" s="109" t="s">
        <v>159</v>
      </c>
      <c r="D50" s="109" t="s">
        <v>319</v>
      </c>
      <c r="E50" s="5">
        <v>24041</v>
      </c>
      <c r="F50" s="6">
        <v>21763115.25</v>
      </c>
      <c r="G50" s="7">
        <f t="shared" si="1"/>
        <v>8.6715149961195531E-3</v>
      </c>
      <c r="H50" s="81"/>
    </row>
    <row r="51" spans="1:8" x14ac:dyDescent="0.25">
      <c r="A51" s="119" t="s">
        <v>590</v>
      </c>
      <c r="B51" s="119" t="s">
        <v>137</v>
      </c>
      <c r="C51" s="119" t="s">
        <v>138</v>
      </c>
      <c r="D51" s="119" t="s">
        <v>589</v>
      </c>
      <c r="E51" s="5">
        <v>3000</v>
      </c>
      <c r="F51" s="6">
        <v>2890410</v>
      </c>
      <c r="G51" s="7">
        <f t="shared" si="1"/>
        <v>1.1516840935689994E-3</v>
      </c>
      <c r="H51" s="81"/>
    </row>
    <row r="52" spans="1:8" ht="30" x14ac:dyDescent="0.25">
      <c r="A52" s="109" t="s">
        <v>322</v>
      </c>
      <c r="B52" s="109" t="s">
        <v>147</v>
      </c>
      <c r="C52" s="109" t="s">
        <v>148</v>
      </c>
      <c r="D52" s="109" t="s">
        <v>321</v>
      </c>
      <c r="E52" s="5">
        <v>3000</v>
      </c>
      <c r="F52" s="6">
        <v>2684340</v>
      </c>
      <c r="G52" s="7">
        <f t="shared" si="1"/>
        <v>1.0695754857376664E-3</v>
      </c>
      <c r="H52" s="81"/>
    </row>
    <row r="53" spans="1:8" ht="30" x14ac:dyDescent="0.25">
      <c r="A53" s="109" t="s">
        <v>333</v>
      </c>
      <c r="B53" s="109" t="s">
        <v>120</v>
      </c>
      <c r="C53" s="122" t="s">
        <v>121</v>
      </c>
      <c r="D53" s="109" t="s">
        <v>326</v>
      </c>
      <c r="E53" s="5">
        <v>28223</v>
      </c>
      <c r="F53" s="6">
        <v>27678013.870000001</v>
      </c>
      <c r="G53" s="7">
        <f t="shared" si="1"/>
        <v>1.102830682002247E-2</v>
      </c>
      <c r="H53" s="81"/>
    </row>
    <row r="54" spans="1:8" ht="30" x14ac:dyDescent="0.25">
      <c r="A54" s="109" t="s">
        <v>343</v>
      </c>
      <c r="B54" s="109" t="s">
        <v>299</v>
      </c>
      <c r="C54" s="9">
        <v>1057746555812</v>
      </c>
      <c r="D54" s="109" t="s">
        <v>342</v>
      </c>
      <c r="E54" s="5">
        <v>15000</v>
      </c>
      <c r="F54" s="6">
        <v>15138150</v>
      </c>
      <c r="G54" s="7">
        <f t="shared" si="1"/>
        <v>6.0317970672193735E-3</v>
      </c>
      <c r="H54" s="81"/>
    </row>
    <row r="55" spans="1:8" x14ac:dyDescent="0.25">
      <c r="A55" s="109" t="s">
        <v>372</v>
      </c>
      <c r="B55" s="109" t="s">
        <v>87</v>
      </c>
      <c r="C55" s="116" t="s">
        <v>88</v>
      </c>
      <c r="D55" s="109" t="s">
        <v>373</v>
      </c>
      <c r="E55" s="5">
        <v>19000</v>
      </c>
      <c r="F55" s="6">
        <v>15981090</v>
      </c>
      <c r="G55" s="7">
        <f t="shared" si="1"/>
        <v>6.3676665770235367E-3</v>
      </c>
      <c r="H55" s="81"/>
    </row>
    <row r="56" spans="1:8" ht="30" x14ac:dyDescent="0.25">
      <c r="A56" s="109" t="s">
        <v>352</v>
      </c>
      <c r="B56" s="109" t="s">
        <v>139</v>
      </c>
      <c r="C56" s="109" t="s">
        <v>140</v>
      </c>
      <c r="D56" s="109" t="s">
        <v>353</v>
      </c>
      <c r="E56" s="5">
        <v>12767</v>
      </c>
      <c r="F56" s="6">
        <v>12346965.699999999</v>
      </c>
      <c r="G56" s="7">
        <f t="shared" si="1"/>
        <v>4.9196494616791479E-3</v>
      </c>
      <c r="H56" s="81"/>
    </row>
    <row r="57" spans="1:8" x14ac:dyDescent="0.25">
      <c r="A57" s="109" t="s">
        <v>350</v>
      </c>
      <c r="B57" s="109" t="s">
        <v>137</v>
      </c>
      <c r="C57" s="116" t="s">
        <v>138</v>
      </c>
      <c r="D57" s="109" t="s">
        <v>351</v>
      </c>
      <c r="E57" s="5">
        <v>11000</v>
      </c>
      <c r="F57" s="6">
        <v>10367830</v>
      </c>
      <c r="G57" s="7">
        <f t="shared" si="1"/>
        <v>4.1310626851649001E-3</v>
      </c>
      <c r="H57" s="81"/>
    </row>
    <row r="58" spans="1:8" x14ac:dyDescent="0.25">
      <c r="A58" s="109" t="s">
        <v>356</v>
      </c>
      <c r="B58" s="109" t="s">
        <v>135</v>
      </c>
      <c r="C58" s="122" t="s">
        <v>136</v>
      </c>
      <c r="D58" s="109" t="s">
        <v>355</v>
      </c>
      <c r="E58" s="5">
        <v>13000</v>
      </c>
      <c r="F58" s="6">
        <v>11631360</v>
      </c>
      <c r="G58" s="7">
        <f t="shared" si="1"/>
        <v>4.6345163138014041E-3</v>
      </c>
      <c r="H58" s="81"/>
    </row>
    <row r="59" spans="1:8" x14ac:dyDescent="0.25">
      <c r="A59" s="109" t="s">
        <v>347</v>
      </c>
      <c r="B59" s="109" t="s">
        <v>348</v>
      </c>
      <c r="C59" s="8" t="s">
        <v>349</v>
      </c>
      <c r="D59" s="109" t="s">
        <v>346</v>
      </c>
      <c r="E59" s="33">
        <v>7000</v>
      </c>
      <c r="F59" s="6">
        <v>6429360</v>
      </c>
      <c r="G59" s="7">
        <f t="shared" si="1"/>
        <v>2.5617790015356932E-3</v>
      </c>
      <c r="H59" s="81"/>
    </row>
    <row r="60" spans="1:8" ht="30" x14ac:dyDescent="0.25">
      <c r="A60" s="109" t="s">
        <v>429</v>
      </c>
      <c r="B60" s="109" t="s">
        <v>99</v>
      </c>
      <c r="C60" s="109" t="s">
        <v>100</v>
      </c>
      <c r="D60" s="109" t="s">
        <v>428</v>
      </c>
      <c r="E60" s="5">
        <v>14500</v>
      </c>
      <c r="F60" s="6">
        <v>14716920</v>
      </c>
      <c r="G60" s="7">
        <f t="shared" si="1"/>
        <v>5.8639579403363118E-3</v>
      </c>
      <c r="H60" s="81"/>
    </row>
    <row r="61" spans="1:8" ht="30" x14ac:dyDescent="0.25">
      <c r="A61" s="109" t="s">
        <v>369</v>
      </c>
      <c r="B61" s="109" t="s">
        <v>120</v>
      </c>
      <c r="C61" s="109" t="s">
        <v>121</v>
      </c>
      <c r="D61" s="109" t="s">
        <v>362</v>
      </c>
      <c r="E61" s="5">
        <v>15000</v>
      </c>
      <c r="F61" s="6">
        <v>14699550</v>
      </c>
      <c r="G61" s="7">
        <f t="shared" si="1"/>
        <v>5.8570368624597151E-3</v>
      </c>
      <c r="H61" s="81"/>
    </row>
    <row r="62" spans="1:8" x14ac:dyDescent="0.25">
      <c r="A62" s="109" t="s">
        <v>363</v>
      </c>
      <c r="B62" s="109" t="s">
        <v>151</v>
      </c>
      <c r="C62" s="116" t="s">
        <v>152</v>
      </c>
      <c r="D62" s="109" t="s">
        <v>364</v>
      </c>
      <c r="E62" s="5">
        <v>18000</v>
      </c>
      <c r="F62" s="6">
        <v>16524180</v>
      </c>
      <c r="G62" s="7">
        <f t="shared" si="1"/>
        <v>6.5840608305641722E-3</v>
      </c>
      <c r="H62" s="81"/>
    </row>
    <row r="63" spans="1:8" ht="30" x14ac:dyDescent="0.25">
      <c r="A63" s="119" t="s">
        <v>383</v>
      </c>
      <c r="B63" s="119" t="s">
        <v>139</v>
      </c>
      <c r="C63" s="122" t="s">
        <v>140</v>
      </c>
      <c r="D63" s="119" t="s">
        <v>382</v>
      </c>
      <c r="E63" s="5">
        <v>20000</v>
      </c>
      <c r="F63" s="6">
        <v>18907200</v>
      </c>
      <c r="G63" s="7">
        <f t="shared" si="1"/>
        <v>7.5335753384218112E-3</v>
      </c>
      <c r="H63" s="81"/>
    </row>
    <row r="64" spans="1:8" x14ac:dyDescent="0.25">
      <c r="A64" s="109" t="s">
        <v>380</v>
      </c>
      <c r="B64" s="109" t="s">
        <v>379</v>
      </c>
      <c r="C64" s="8" t="s">
        <v>381</v>
      </c>
      <c r="D64" s="109" t="s">
        <v>378</v>
      </c>
      <c r="E64" s="33">
        <v>9997</v>
      </c>
      <c r="F64" s="6">
        <v>9709186.3699999992</v>
      </c>
      <c r="G64" s="7">
        <f t="shared" si="1"/>
        <v>3.8686260785929794E-3</v>
      </c>
      <c r="H64" s="81"/>
    </row>
    <row r="65" spans="1:8" x14ac:dyDescent="0.25">
      <c r="A65" s="109" t="s">
        <v>377</v>
      </c>
      <c r="B65" s="109" t="s">
        <v>338</v>
      </c>
      <c r="C65" s="8" t="s">
        <v>337</v>
      </c>
      <c r="D65" s="109" t="s">
        <v>376</v>
      </c>
      <c r="E65" s="5">
        <v>10000</v>
      </c>
      <c r="F65" s="6">
        <v>9801100</v>
      </c>
      <c r="G65" s="7">
        <f t="shared" si="1"/>
        <v>3.905249071750762E-3</v>
      </c>
      <c r="H65" s="81"/>
    </row>
    <row r="66" spans="1:8" ht="30" x14ac:dyDescent="0.25">
      <c r="A66" s="109" t="s">
        <v>399</v>
      </c>
      <c r="B66" s="109" t="s">
        <v>254</v>
      </c>
      <c r="C66" s="119" t="s">
        <v>150</v>
      </c>
      <c r="D66" s="109" t="s">
        <v>398</v>
      </c>
      <c r="E66" s="5">
        <v>14500</v>
      </c>
      <c r="F66" s="6">
        <v>12807995</v>
      </c>
      <c r="G66" s="7">
        <f t="shared" si="1"/>
        <v>5.103346622801359E-3</v>
      </c>
      <c r="H66" s="81"/>
    </row>
    <row r="67" spans="1:8" ht="30" x14ac:dyDescent="0.25">
      <c r="A67" s="122" t="s">
        <v>393</v>
      </c>
      <c r="B67" s="122" t="s">
        <v>108</v>
      </c>
      <c r="C67" s="122" t="s">
        <v>109</v>
      </c>
      <c r="D67" s="122" t="s">
        <v>392</v>
      </c>
      <c r="E67" s="5">
        <v>65543</v>
      </c>
      <c r="F67" s="6">
        <v>63129051.310000002</v>
      </c>
      <c r="G67" s="7">
        <f t="shared" si="1"/>
        <v>2.5153775497534333E-2</v>
      </c>
      <c r="H67" s="81"/>
    </row>
    <row r="68" spans="1:8" x14ac:dyDescent="0.25">
      <c r="A68" s="109" t="s">
        <v>588</v>
      </c>
      <c r="B68" s="109" t="s">
        <v>87</v>
      </c>
      <c r="C68" s="109" t="s">
        <v>88</v>
      </c>
      <c r="D68" s="109" t="s">
        <v>587</v>
      </c>
      <c r="E68" s="5">
        <v>1800</v>
      </c>
      <c r="F68" s="6">
        <v>1507698</v>
      </c>
      <c r="G68" s="7">
        <f t="shared" si="1"/>
        <v>6.0074238758715663E-4</v>
      </c>
      <c r="H68" s="81"/>
    </row>
    <row r="69" spans="1:8" x14ac:dyDescent="0.25">
      <c r="A69" s="109" t="s">
        <v>401</v>
      </c>
      <c r="B69" s="109" t="s">
        <v>124</v>
      </c>
      <c r="C69" s="116" t="s">
        <v>125</v>
      </c>
      <c r="D69" s="109" t="s">
        <v>400</v>
      </c>
      <c r="E69" s="5">
        <v>8709</v>
      </c>
      <c r="F69" s="6">
        <v>8581064.7899999991</v>
      </c>
      <c r="G69" s="7">
        <f t="shared" ref="G69:G100" si="2">F69/$F$245</f>
        <v>3.4191259456367801E-3</v>
      </c>
      <c r="H69" s="81"/>
    </row>
    <row r="70" spans="1:8" ht="30" x14ac:dyDescent="0.25">
      <c r="A70" s="122" t="s">
        <v>504</v>
      </c>
      <c r="B70" s="122" t="s">
        <v>103</v>
      </c>
      <c r="C70" s="122" t="s">
        <v>104</v>
      </c>
      <c r="D70" s="123" t="s">
        <v>503</v>
      </c>
      <c r="E70" s="5">
        <v>1178</v>
      </c>
      <c r="F70" s="6">
        <v>1141976.76</v>
      </c>
      <c r="G70" s="7">
        <f t="shared" si="2"/>
        <v>4.5502073052524136E-4</v>
      </c>
      <c r="H70" s="81"/>
    </row>
    <row r="71" spans="1:8" x14ac:dyDescent="0.25">
      <c r="A71" s="109" t="s">
        <v>406</v>
      </c>
      <c r="B71" s="109" t="s">
        <v>158</v>
      </c>
      <c r="C71" s="116" t="s">
        <v>159</v>
      </c>
      <c r="D71" s="122" t="s">
        <v>402</v>
      </c>
      <c r="E71" s="5">
        <v>10200</v>
      </c>
      <c r="F71" s="6">
        <v>9457542</v>
      </c>
      <c r="G71" s="7">
        <f t="shared" si="2"/>
        <v>3.7683583594233143E-3</v>
      </c>
      <c r="H71" s="81"/>
    </row>
    <row r="72" spans="1:8" ht="30" x14ac:dyDescent="0.25">
      <c r="A72" s="109" t="s">
        <v>415</v>
      </c>
      <c r="B72" s="109" t="s">
        <v>254</v>
      </c>
      <c r="C72" s="109" t="s">
        <v>150</v>
      </c>
      <c r="D72" s="109" t="s">
        <v>414</v>
      </c>
      <c r="E72" s="5">
        <v>30000</v>
      </c>
      <c r="F72" s="6">
        <v>26234700</v>
      </c>
      <c r="G72" s="7">
        <f t="shared" si="2"/>
        <v>1.0453218294136344E-2</v>
      </c>
      <c r="H72" s="81"/>
    </row>
    <row r="73" spans="1:8" ht="30" x14ac:dyDescent="0.25">
      <c r="A73" s="109" t="s">
        <v>419</v>
      </c>
      <c r="B73" s="109" t="s">
        <v>254</v>
      </c>
      <c r="C73" s="109" t="s">
        <v>150</v>
      </c>
      <c r="D73" s="119" t="s">
        <v>418</v>
      </c>
      <c r="E73" s="5">
        <v>7000</v>
      </c>
      <c r="F73" s="6">
        <v>5874610</v>
      </c>
      <c r="G73" s="7">
        <f t="shared" si="2"/>
        <v>2.3407388200709866E-3</v>
      </c>
      <c r="H73" s="81"/>
    </row>
    <row r="74" spans="1:8" x14ac:dyDescent="0.25">
      <c r="A74" s="109" t="s">
        <v>463</v>
      </c>
      <c r="B74" s="109" t="s">
        <v>158</v>
      </c>
      <c r="C74" s="109" t="s">
        <v>159</v>
      </c>
      <c r="D74" s="109" t="s">
        <v>455</v>
      </c>
      <c r="E74" s="5">
        <v>19216</v>
      </c>
      <c r="F74" s="6">
        <v>18580719.039999999</v>
      </c>
      <c r="G74" s="7">
        <f t="shared" si="2"/>
        <v>7.4034889740357416E-3</v>
      </c>
      <c r="H74" s="81"/>
    </row>
    <row r="75" spans="1:8" x14ac:dyDescent="0.25">
      <c r="A75" s="119" t="s">
        <v>423</v>
      </c>
      <c r="B75" s="119" t="s">
        <v>128</v>
      </c>
      <c r="C75" s="119" t="s">
        <v>129</v>
      </c>
      <c r="D75" s="119" t="s">
        <v>422</v>
      </c>
      <c r="E75" s="5">
        <v>1019</v>
      </c>
      <c r="F75" s="6">
        <v>1014720.2</v>
      </c>
      <c r="G75" s="7">
        <f t="shared" si="2"/>
        <v>4.0431534410798254E-4</v>
      </c>
      <c r="H75" s="81"/>
    </row>
    <row r="76" spans="1:8" x14ac:dyDescent="0.25">
      <c r="A76" s="109" t="s">
        <v>426</v>
      </c>
      <c r="B76" s="109" t="s">
        <v>137</v>
      </c>
      <c r="C76" s="109" t="s">
        <v>138</v>
      </c>
      <c r="D76" s="109" t="s">
        <v>425</v>
      </c>
      <c r="E76" s="5">
        <v>888</v>
      </c>
      <c r="F76" s="6">
        <v>876793.44</v>
      </c>
      <c r="G76" s="7">
        <f t="shared" si="2"/>
        <v>3.493584156550956E-4</v>
      </c>
      <c r="H76" s="81"/>
    </row>
    <row r="77" spans="1:8" x14ac:dyDescent="0.25">
      <c r="A77" s="109" t="s">
        <v>554</v>
      </c>
      <c r="B77" s="109" t="s">
        <v>87</v>
      </c>
      <c r="C77" s="116" t="s">
        <v>88</v>
      </c>
      <c r="D77" s="109" t="s">
        <v>551</v>
      </c>
      <c r="E77" s="5">
        <v>123600</v>
      </c>
      <c r="F77" s="6">
        <v>104642232</v>
      </c>
      <c r="G77" s="7">
        <f t="shared" si="2"/>
        <v>4.169470563344195E-2</v>
      </c>
      <c r="H77" s="81"/>
    </row>
    <row r="78" spans="1:8" x14ac:dyDescent="0.25">
      <c r="A78" s="109" t="s">
        <v>553</v>
      </c>
      <c r="B78" s="109" t="s">
        <v>87</v>
      </c>
      <c r="C78" s="116" t="s">
        <v>88</v>
      </c>
      <c r="D78" s="109" t="s">
        <v>535</v>
      </c>
      <c r="E78" s="5">
        <v>162322</v>
      </c>
      <c r="F78" s="6">
        <v>134267888.74000001</v>
      </c>
      <c r="G78" s="7">
        <f t="shared" si="2"/>
        <v>5.3499050909369322E-2</v>
      </c>
      <c r="H78" s="81"/>
    </row>
    <row r="79" spans="1:8" x14ac:dyDescent="0.25">
      <c r="A79" s="109" t="s">
        <v>569</v>
      </c>
      <c r="B79" s="109" t="s">
        <v>87</v>
      </c>
      <c r="C79" s="109" t="s">
        <v>88</v>
      </c>
      <c r="D79" s="109" t="s">
        <v>568</v>
      </c>
      <c r="E79" s="5">
        <v>37250</v>
      </c>
      <c r="F79" s="6">
        <v>31533987.5</v>
      </c>
      <c r="G79" s="7">
        <f t="shared" si="2"/>
        <v>1.2564719818487224E-2</v>
      </c>
      <c r="H79" s="81"/>
    </row>
    <row r="80" spans="1:8" x14ac:dyDescent="0.25">
      <c r="A80" s="116" t="s">
        <v>552</v>
      </c>
      <c r="B80" s="116" t="s">
        <v>87</v>
      </c>
      <c r="C80" s="116" t="s">
        <v>88</v>
      </c>
      <c r="D80" s="116" t="s">
        <v>550</v>
      </c>
      <c r="E80" s="5">
        <v>124900</v>
      </c>
      <c r="F80" s="6">
        <v>110330415</v>
      </c>
      <c r="G80" s="7">
        <f t="shared" si="2"/>
        <v>4.3961162600588341E-2</v>
      </c>
      <c r="H80" s="81"/>
    </row>
    <row r="81" spans="1:8" x14ac:dyDescent="0.25">
      <c r="A81" s="109" t="s">
        <v>431</v>
      </c>
      <c r="B81" s="109" t="s">
        <v>137</v>
      </c>
      <c r="C81" s="109" t="s">
        <v>138</v>
      </c>
      <c r="D81" s="109" t="s">
        <v>430</v>
      </c>
      <c r="E81" s="5">
        <v>10000</v>
      </c>
      <c r="F81" s="6">
        <v>9808700</v>
      </c>
      <c r="G81" s="7">
        <f t="shared" si="2"/>
        <v>3.9082772923530731E-3</v>
      </c>
      <c r="H81" s="81"/>
    </row>
    <row r="82" spans="1:8" x14ac:dyDescent="0.25">
      <c r="A82" s="109" t="s">
        <v>433</v>
      </c>
      <c r="B82" s="109" t="s">
        <v>97</v>
      </c>
      <c r="C82" s="8" t="s">
        <v>98</v>
      </c>
      <c r="D82" s="116" t="s">
        <v>432</v>
      </c>
      <c r="E82" s="5">
        <v>20000</v>
      </c>
      <c r="F82" s="6">
        <v>19028800</v>
      </c>
      <c r="G82" s="7">
        <f t="shared" si="2"/>
        <v>7.5820268680587798E-3</v>
      </c>
      <c r="H82" s="81"/>
    </row>
    <row r="83" spans="1:8" x14ac:dyDescent="0.25">
      <c r="A83" s="109" t="s">
        <v>486</v>
      </c>
      <c r="B83" s="109" t="s">
        <v>137</v>
      </c>
      <c r="C83" s="122" t="s">
        <v>138</v>
      </c>
      <c r="D83" s="109" t="s">
        <v>485</v>
      </c>
      <c r="E83" s="5">
        <v>117</v>
      </c>
      <c r="F83" s="6">
        <v>120706.56</v>
      </c>
      <c r="G83" s="7">
        <f t="shared" si="2"/>
        <v>4.8095538398162214E-5</v>
      </c>
      <c r="H83" s="81"/>
    </row>
    <row r="84" spans="1:8" ht="30" x14ac:dyDescent="0.25">
      <c r="A84" s="109" t="s">
        <v>442</v>
      </c>
      <c r="B84" s="109" t="s">
        <v>443</v>
      </c>
      <c r="C84" s="8" t="s">
        <v>444</v>
      </c>
      <c r="D84" s="109" t="s">
        <v>441</v>
      </c>
      <c r="E84" s="33">
        <v>15725</v>
      </c>
      <c r="F84" s="6">
        <v>14103438</v>
      </c>
      <c r="G84" s="7">
        <f t="shared" si="2"/>
        <v>5.6195159888170129E-3</v>
      </c>
      <c r="H84" s="81"/>
    </row>
    <row r="85" spans="1:8" x14ac:dyDescent="0.25">
      <c r="A85" s="109" t="s">
        <v>450</v>
      </c>
      <c r="B85" s="109" t="s">
        <v>451</v>
      </c>
      <c r="C85" s="8" t="s">
        <v>452</v>
      </c>
      <c r="D85" s="109" t="s">
        <v>449</v>
      </c>
      <c r="E85" s="5">
        <v>10000</v>
      </c>
      <c r="F85" s="6">
        <v>10263000</v>
      </c>
      <c r="G85" s="7">
        <f t="shared" si="2"/>
        <v>4.0892931633569772E-3</v>
      </c>
      <c r="H85" s="81"/>
    </row>
    <row r="86" spans="1:8" ht="30" x14ac:dyDescent="0.25">
      <c r="A86" s="109" t="s">
        <v>462</v>
      </c>
      <c r="B86" s="109" t="s">
        <v>103</v>
      </c>
      <c r="C86" s="122" t="s">
        <v>104</v>
      </c>
      <c r="D86" s="123" t="s">
        <v>458</v>
      </c>
      <c r="E86" s="5">
        <v>10000</v>
      </c>
      <c r="F86" s="6">
        <v>10119300</v>
      </c>
      <c r="G86" s="7">
        <f t="shared" si="2"/>
        <v>4.0320358869685531E-3</v>
      </c>
      <c r="H86" s="81"/>
    </row>
    <row r="87" spans="1:8" ht="30" x14ac:dyDescent="0.25">
      <c r="A87" s="109" t="s">
        <v>460</v>
      </c>
      <c r="B87" s="109" t="s">
        <v>464</v>
      </c>
      <c r="C87" s="8" t="s">
        <v>388</v>
      </c>
      <c r="D87" s="122" t="s">
        <v>459</v>
      </c>
      <c r="E87" s="5">
        <v>51840</v>
      </c>
      <c r="F87" s="6">
        <v>50351155.200000003</v>
      </c>
      <c r="G87" s="7">
        <f t="shared" si="2"/>
        <v>2.0062421779838854E-2</v>
      </c>
      <c r="H87" s="81"/>
    </row>
    <row r="88" spans="1:8" x14ac:dyDescent="0.25">
      <c r="A88" s="116" t="s">
        <v>469</v>
      </c>
      <c r="B88" s="116" t="s">
        <v>128</v>
      </c>
      <c r="C88" s="122" t="s">
        <v>129</v>
      </c>
      <c r="D88" s="116" t="s">
        <v>468</v>
      </c>
      <c r="E88" s="5">
        <v>220</v>
      </c>
      <c r="F88" s="6">
        <v>211791.8</v>
      </c>
      <c r="G88" s="7">
        <f t="shared" si="2"/>
        <v>8.4388459494793755E-5</v>
      </c>
      <c r="H88" s="81"/>
    </row>
    <row r="89" spans="1:8" ht="30" x14ac:dyDescent="0.25">
      <c r="A89" s="109" t="s">
        <v>470</v>
      </c>
      <c r="B89" s="109" t="s">
        <v>471</v>
      </c>
      <c r="C89" s="8" t="s">
        <v>148</v>
      </c>
      <c r="D89" s="109" t="s">
        <v>466</v>
      </c>
      <c r="E89" s="5">
        <v>21917</v>
      </c>
      <c r="F89" s="6">
        <v>21494001.899999999</v>
      </c>
      <c r="G89" s="7">
        <f t="shared" si="2"/>
        <v>8.5642867604844471E-3</v>
      </c>
      <c r="H89" s="81"/>
    </row>
    <row r="90" spans="1:8" x14ac:dyDescent="0.25">
      <c r="A90" s="109" t="s">
        <v>472</v>
      </c>
      <c r="B90" s="109" t="s">
        <v>137</v>
      </c>
      <c r="C90" s="122" t="s">
        <v>138</v>
      </c>
      <c r="D90" s="119" t="s">
        <v>473</v>
      </c>
      <c r="E90" s="5">
        <v>3000</v>
      </c>
      <c r="F90" s="6">
        <v>3075540</v>
      </c>
      <c r="G90" s="7">
        <f t="shared" si="2"/>
        <v>1.2254491567408087E-3</v>
      </c>
      <c r="H90" s="81"/>
    </row>
    <row r="91" spans="1:8" x14ac:dyDescent="0.25">
      <c r="A91" s="109" t="s">
        <v>475</v>
      </c>
      <c r="B91" s="109" t="s">
        <v>124</v>
      </c>
      <c r="C91" s="119" t="s">
        <v>125</v>
      </c>
      <c r="D91" s="109" t="s">
        <v>474</v>
      </c>
      <c r="E91" s="5">
        <v>1041</v>
      </c>
      <c r="F91" s="6">
        <v>1023563.25</v>
      </c>
      <c r="G91" s="7">
        <f t="shared" si="2"/>
        <v>4.0783885808130652E-4</v>
      </c>
      <c r="H91" s="81"/>
    </row>
    <row r="92" spans="1:8" x14ac:dyDescent="0.25">
      <c r="A92" s="109" t="s">
        <v>506</v>
      </c>
      <c r="B92" s="109" t="s">
        <v>97</v>
      </c>
      <c r="C92" s="8" t="s">
        <v>98</v>
      </c>
      <c r="D92" s="109" t="s">
        <v>505</v>
      </c>
      <c r="E92" s="5">
        <v>798</v>
      </c>
      <c r="F92" s="6">
        <v>745619.28</v>
      </c>
      <c r="G92" s="7">
        <f t="shared" si="2"/>
        <v>2.970920612073616E-4</v>
      </c>
      <c r="H92" s="81"/>
    </row>
    <row r="93" spans="1:8" ht="30" x14ac:dyDescent="0.25">
      <c r="A93" s="109" t="s">
        <v>487</v>
      </c>
      <c r="B93" s="109" t="s">
        <v>480</v>
      </c>
      <c r="C93" s="8" t="s">
        <v>481</v>
      </c>
      <c r="D93" s="109" t="s">
        <v>477</v>
      </c>
      <c r="E93" s="5">
        <v>10750</v>
      </c>
      <c r="F93" s="6">
        <v>10653787.5</v>
      </c>
      <c r="G93" s="7">
        <f t="shared" si="2"/>
        <v>4.2450024737024283E-3</v>
      </c>
      <c r="H93" s="81"/>
    </row>
    <row r="94" spans="1:8" x14ac:dyDescent="0.25">
      <c r="A94" s="109" t="s">
        <v>482</v>
      </c>
      <c r="B94" s="109" t="s">
        <v>137</v>
      </c>
      <c r="C94" s="122" t="s">
        <v>138</v>
      </c>
      <c r="D94" s="109" t="s">
        <v>478</v>
      </c>
      <c r="E94" s="5">
        <v>10000</v>
      </c>
      <c r="F94" s="6">
        <v>10293100</v>
      </c>
      <c r="G94" s="7">
        <f t="shared" si="2"/>
        <v>4.101286510742444E-3</v>
      </c>
      <c r="H94" s="81"/>
    </row>
    <row r="95" spans="1:8" x14ac:dyDescent="0.25">
      <c r="A95" s="109" t="s">
        <v>488</v>
      </c>
      <c r="B95" s="109" t="s">
        <v>484</v>
      </c>
      <c r="C95" s="8" t="s">
        <v>359</v>
      </c>
      <c r="D95" s="109" t="s">
        <v>483</v>
      </c>
      <c r="E95" s="5">
        <v>6000</v>
      </c>
      <c r="F95" s="6">
        <v>6021480</v>
      </c>
      <c r="G95" s="7">
        <f t="shared" si="2"/>
        <v>2.3992591832106376E-3</v>
      </c>
      <c r="H95" s="81"/>
    </row>
    <row r="96" spans="1:8" ht="30" x14ac:dyDescent="0.25">
      <c r="A96" s="109" t="s">
        <v>492</v>
      </c>
      <c r="B96" s="109" t="s">
        <v>108</v>
      </c>
      <c r="C96" s="122" t="s">
        <v>109</v>
      </c>
      <c r="D96" s="116" t="s">
        <v>491</v>
      </c>
      <c r="E96" s="5">
        <v>12995</v>
      </c>
      <c r="F96" s="6">
        <v>13165624.35</v>
      </c>
      <c r="G96" s="7">
        <f t="shared" si="2"/>
        <v>5.2458440656514812E-3</v>
      </c>
      <c r="H96" s="81"/>
    </row>
    <row r="97" spans="1:8" x14ac:dyDescent="0.25">
      <c r="A97" s="109" t="s">
        <v>494</v>
      </c>
      <c r="B97" s="109" t="s">
        <v>348</v>
      </c>
      <c r="C97" s="8" t="s">
        <v>349</v>
      </c>
      <c r="D97" s="109" t="s">
        <v>493</v>
      </c>
      <c r="E97" s="33">
        <v>6000</v>
      </c>
      <c r="F97" s="6">
        <v>5209680</v>
      </c>
      <c r="G97" s="7">
        <f t="shared" si="2"/>
        <v>2.0757974088743622E-3</v>
      </c>
      <c r="H97" s="81"/>
    </row>
    <row r="98" spans="1:8" x14ac:dyDescent="0.25">
      <c r="A98" s="109" t="s">
        <v>497</v>
      </c>
      <c r="B98" s="109" t="s">
        <v>496</v>
      </c>
      <c r="C98" s="8" t="s">
        <v>498</v>
      </c>
      <c r="D98" s="109" t="s">
        <v>495</v>
      </c>
      <c r="E98" s="5">
        <v>15900</v>
      </c>
      <c r="F98" s="6">
        <v>15796968</v>
      </c>
      <c r="G98" s="7">
        <f t="shared" si="2"/>
        <v>6.294303151531613E-3</v>
      </c>
      <c r="H98" s="81"/>
    </row>
    <row r="99" spans="1:8" x14ac:dyDescent="0.25">
      <c r="A99" s="109" t="s">
        <v>500</v>
      </c>
      <c r="B99" s="109" t="s">
        <v>143</v>
      </c>
      <c r="C99" s="122" t="s">
        <v>144</v>
      </c>
      <c r="D99" s="109" t="s">
        <v>499</v>
      </c>
      <c r="E99" s="5">
        <v>21000</v>
      </c>
      <c r="F99" s="6">
        <v>20678910</v>
      </c>
      <c r="G99" s="7">
        <f t="shared" si="2"/>
        <v>8.2395133283322836E-3</v>
      </c>
      <c r="H99" s="81"/>
    </row>
    <row r="100" spans="1:8" ht="30" x14ac:dyDescent="0.25">
      <c r="A100" s="109" t="s">
        <v>513</v>
      </c>
      <c r="B100" s="109" t="s">
        <v>471</v>
      </c>
      <c r="C100" s="8" t="s">
        <v>148</v>
      </c>
      <c r="D100" s="109" t="s">
        <v>507</v>
      </c>
      <c r="E100" s="5">
        <v>10000</v>
      </c>
      <c r="F100" s="6">
        <v>9912000</v>
      </c>
      <c r="G100" s="7">
        <f t="shared" si="2"/>
        <v>3.9494371855397408E-3</v>
      </c>
      <c r="H100" s="81"/>
    </row>
    <row r="101" spans="1:8" ht="30" x14ac:dyDescent="0.25">
      <c r="A101" s="109" t="s">
        <v>510</v>
      </c>
      <c r="B101" s="109" t="s">
        <v>139</v>
      </c>
      <c r="C101" s="8" t="s">
        <v>140</v>
      </c>
      <c r="D101" s="109" t="s">
        <v>509</v>
      </c>
      <c r="E101" s="5">
        <v>18857</v>
      </c>
      <c r="F101" s="6">
        <v>19081586.870000001</v>
      </c>
      <c r="G101" s="7">
        <f t="shared" ref="G101:G132" si="3">F101/$F$245</f>
        <v>7.6030598005937125E-3</v>
      </c>
      <c r="H101" s="81"/>
    </row>
    <row r="102" spans="1:8" x14ac:dyDescent="0.25">
      <c r="A102" s="109" t="s">
        <v>515</v>
      </c>
      <c r="B102" s="109" t="s">
        <v>114</v>
      </c>
      <c r="C102" s="122" t="s">
        <v>115</v>
      </c>
      <c r="D102" s="109" t="s">
        <v>514</v>
      </c>
      <c r="E102" s="5">
        <v>5000</v>
      </c>
      <c r="F102" s="6">
        <v>5075650</v>
      </c>
      <c r="G102" s="7">
        <f t="shared" si="3"/>
        <v>2.0223931447522986E-3</v>
      </c>
      <c r="H102" s="81"/>
    </row>
    <row r="103" spans="1:8" x14ac:dyDescent="0.25">
      <c r="A103" s="122" t="s">
        <v>522</v>
      </c>
      <c r="B103" s="122" t="s">
        <v>531</v>
      </c>
      <c r="C103" s="8" t="s">
        <v>532</v>
      </c>
      <c r="D103" s="122" t="s">
        <v>523</v>
      </c>
      <c r="E103" s="5">
        <v>5530</v>
      </c>
      <c r="F103" s="6">
        <v>5704913.9000000004</v>
      </c>
      <c r="G103" s="7">
        <f t="shared" si="3"/>
        <v>2.2731233955773354E-3</v>
      </c>
      <c r="H103" s="81"/>
    </row>
    <row r="104" spans="1:8" ht="30" x14ac:dyDescent="0.25">
      <c r="A104" s="109" t="s">
        <v>533</v>
      </c>
      <c r="B104" s="109" t="s">
        <v>464</v>
      </c>
      <c r="C104" s="8" t="s">
        <v>534</v>
      </c>
      <c r="D104" s="109" t="s">
        <v>525</v>
      </c>
      <c r="E104" s="5">
        <v>21000</v>
      </c>
      <c r="F104" s="6">
        <v>23086770</v>
      </c>
      <c r="G104" s="7"/>
      <c r="H104" s="81"/>
    </row>
    <row r="105" spans="1:8" x14ac:dyDescent="0.25">
      <c r="A105" s="109" t="s">
        <v>549</v>
      </c>
      <c r="B105" s="109" t="s">
        <v>137</v>
      </c>
      <c r="C105" s="122" t="s">
        <v>138</v>
      </c>
      <c r="D105" s="109" t="s">
        <v>548</v>
      </c>
      <c r="E105" s="5">
        <v>18000</v>
      </c>
      <c r="F105" s="6">
        <v>18786960</v>
      </c>
      <c r="G105" s="7">
        <f t="shared" ref="G105:G126" si="4">F105/$F$245</f>
        <v>7.4856657008926242E-3</v>
      </c>
      <c r="H105" s="81"/>
    </row>
    <row r="106" spans="1:8" x14ac:dyDescent="0.25">
      <c r="A106" s="109" t="s">
        <v>586</v>
      </c>
      <c r="B106" s="109" t="s">
        <v>114</v>
      </c>
      <c r="C106" s="122" t="s">
        <v>115</v>
      </c>
      <c r="D106" s="109" t="s">
        <v>585</v>
      </c>
      <c r="E106" s="5">
        <v>3500</v>
      </c>
      <c r="F106" s="6">
        <v>3644375</v>
      </c>
      <c r="G106" s="7">
        <f t="shared" si="4"/>
        <v>1.452101507571771E-3</v>
      </c>
      <c r="H106" s="81"/>
    </row>
    <row r="107" spans="1:8" ht="30" x14ac:dyDescent="0.25">
      <c r="A107" s="109" t="s">
        <v>560</v>
      </c>
      <c r="B107" s="109" t="s">
        <v>471</v>
      </c>
      <c r="C107" s="8" t="s">
        <v>148</v>
      </c>
      <c r="D107" s="109" t="s">
        <v>546</v>
      </c>
      <c r="E107" s="5">
        <v>7191</v>
      </c>
      <c r="F107" s="6">
        <v>7464761.3700000001</v>
      </c>
      <c r="G107" s="7">
        <f t="shared" si="4"/>
        <v>2.9743347594691871E-3</v>
      </c>
      <c r="H107" s="81"/>
    </row>
    <row r="108" spans="1:8" ht="30" x14ac:dyDescent="0.25">
      <c r="A108" s="109" t="s">
        <v>545</v>
      </c>
      <c r="B108" s="109" t="s">
        <v>443</v>
      </c>
      <c r="C108" s="8" t="s">
        <v>444</v>
      </c>
      <c r="D108" s="109" t="s">
        <v>544</v>
      </c>
      <c r="E108" s="33">
        <v>30000</v>
      </c>
      <c r="F108" s="6">
        <v>30889500</v>
      </c>
      <c r="G108" s="7">
        <f t="shared" si="4"/>
        <v>1.2307923723035697E-2</v>
      </c>
      <c r="H108" s="81"/>
    </row>
    <row r="109" spans="1:8" x14ac:dyDescent="0.25">
      <c r="A109" s="109" t="s">
        <v>543</v>
      </c>
      <c r="B109" s="109" t="s">
        <v>158</v>
      </c>
      <c r="C109" s="8" t="s">
        <v>159</v>
      </c>
      <c r="D109" s="109" t="s">
        <v>542</v>
      </c>
      <c r="E109" s="5">
        <v>34800</v>
      </c>
      <c r="F109" s="6">
        <v>35587176</v>
      </c>
      <c r="G109" s="7">
        <f t="shared" si="4"/>
        <v>1.4179713097533032E-2</v>
      </c>
      <c r="H109" s="81"/>
    </row>
    <row r="110" spans="1:8" x14ac:dyDescent="0.25">
      <c r="A110" s="109" t="s">
        <v>541</v>
      </c>
      <c r="B110" s="109" t="s">
        <v>496</v>
      </c>
      <c r="C110" s="8" t="s">
        <v>498</v>
      </c>
      <c r="D110" s="109" t="s">
        <v>540</v>
      </c>
      <c r="E110" s="5">
        <v>3700</v>
      </c>
      <c r="F110" s="6">
        <v>3809335</v>
      </c>
      <c r="G110" s="7">
        <f t="shared" si="4"/>
        <v>1.5178298326450797E-3</v>
      </c>
      <c r="H110" s="81"/>
    </row>
    <row r="111" spans="1:8" x14ac:dyDescent="0.25">
      <c r="A111" s="109" t="s">
        <v>562</v>
      </c>
      <c r="B111" s="109" t="s">
        <v>128</v>
      </c>
      <c r="C111" s="122" t="s">
        <v>129</v>
      </c>
      <c r="D111" s="109" t="s">
        <v>561</v>
      </c>
      <c r="E111" s="5">
        <v>22955</v>
      </c>
      <c r="F111" s="6">
        <v>23685887.199999999</v>
      </c>
      <c r="G111" s="7">
        <f t="shared" si="4"/>
        <v>9.4376436319793949E-3</v>
      </c>
      <c r="H111" s="81"/>
    </row>
    <row r="112" spans="1:8" ht="30" x14ac:dyDescent="0.25">
      <c r="A112" s="109" t="s">
        <v>537</v>
      </c>
      <c r="B112" s="109" t="s">
        <v>108</v>
      </c>
      <c r="C112" s="122" t="s">
        <v>109</v>
      </c>
      <c r="D112" s="109" t="s">
        <v>536</v>
      </c>
      <c r="E112" s="5">
        <v>12000</v>
      </c>
      <c r="F112" s="6">
        <v>13025640</v>
      </c>
      <c r="G112" s="7">
        <f t="shared" si="4"/>
        <v>5.1900672903000275E-3</v>
      </c>
      <c r="H112" s="81"/>
    </row>
    <row r="113" spans="1:8" ht="30" x14ac:dyDescent="0.25">
      <c r="A113" s="109" t="s">
        <v>567</v>
      </c>
      <c r="B113" s="109" t="s">
        <v>254</v>
      </c>
      <c r="C113" s="119" t="s">
        <v>150</v>
      </c>
      <c r="D113" s="109" t="s">
        <v>566</v>
      </c>
      <c r="E113" s="5">
        <v>5000</v>
      </c>
      <c r="F113" s="6">
        <v>5172700</v>
      </c>
      <c r="G113" s="7">
        <f t="shared" si="4"/>
        <v>2.0610627249436457E-3</v>
      </c>
      <c r="H113" s="81"/>
    </row>
    <row r="114" spans="1:8" ht="30" x14ac:dyDescent="0.25">
      <c r="A114" s="122" t="s">
        <v>584</v>
      </c>
      <c r="B114" s="122" t="s">
        <v>108</v>
      </c>
      <c r="C114" s="122" t="s">
        <v>109</v>
      </c>
      <c r="D114" s="122" t="s">
        <v>583</v>
      </c>
      <c r="E114" s="5">
        <v>9000</v>
      </c>
      <c r="F114" s="6">
        <v>9699390</v>
      </c>
      <c r="G114" s="7">
        <f t="shared" si="4"/>
        <v>3.8647227141901034E-3</v>
      </c>
      <c r="H114" s="81"/>
    </row>
    <row r="115" spans="1:8" x14ac:dyDescent="0.25">
      <c r="A115" s="116" t="s">
        <v>582</v>
      </c>
      <c r="B115" s="116" t="s">
        <v>128</v>
      </c>
      <c r="C115" s="119" t="s">
        <v>129</v>
      </c>
      <c r="D115" s="116" t="s">
        <v>581</v>
      </c>
      <c r="E115" s="5">
        <v>12000</v>
      </c>
      <c r="F115" s="6">
        <v>12307560</v>
      </c>
      <c r="G115" s="7">
        <f t="shared" si="4"/>
        <v>4.9039482573911917E-3</v>
      </c>
      <c r="H115" s="81"/>
    </row>
    <row r="116" spans="1:8" x14ac:dyDescent="0.25">
      <c r="A116" s="109" t="s">
        <v>579</v>
      </c>
      <c r="B116" s="109" t="s">
        <v>578</v>
      </c>
      <c r="C116" s="8" t="s">
        <v>580</v>
      </c>
      <c r="D116" s="109" t="s">
        <v>577</v>
      </c>
      <c r="E116" s="5">
        <v>2000</v>
      </c>
      <c r="F116" s="6">
        <v>2036640</v>
      </c>
      <c r="G116" s="7">
        <f t="shared" si="4"/>
        <v>8.1149936940654336E-4</v>
      </c>
      <c r="H116" s="81"/>
    </row>
    <row r="117" spans="1:8" ht="30" x14ac:dyDescent="0.25">
      <c r="A117" s="109" t="s">
        <v>574</v>
      </c>
      <c r="B117" s="109" t="s">
        <v>575</v>
      </c>
      <c r="C117" s="8" t="s">
        <v>576</v>
      </c>
      <c r="D117" s="109" t="s">
        <v>573</v>
      </c>
      <c r="E117" s="5">
        <v>5150</v>
      </c>
      <c r="F117" s="6">
        <v>5238580</v>
      </c>
      <c r="G117" s="7">
        <f t="shared" si="4"/>
        <v>2.0873126161647273E-3</v>
      </c>
      <c r="H117" s="81"/>
    </row>
    <row r="118" spans="1:8" ht="30" x14ac:dyDescent="0.25">
      <c r="A118" s="109" t="s">
        <v>565</v>
      </c>
      <c r="B118" s="109" t="s">
        <v>108</v>
      </c>
      <c r="C118" s="109" t="s">
        <v>109</v>
      </c>
      <c r="D118" s="109" t="s">
        <v>564</v>
      </c>
      <c r="E118" s="5">
        <v>11500</v>
      </c>
      <c r="F118" s="6">
        <v>12138940</v>
      </c>
      <c r="G118" s="7">
        <f t="shared" si="4"/>
        <v>4.8367616050278232E-3</v>
      </c>
      <c r="H118" s="81"/>
    </row>
    <row r="119" spans="1:8" x14ac:dyDescent="0.25">
      <c r="A119" s="109" t="s">
        <v>612</v>
      </c>
      <c r="B119" s="109" t="s">
        <v>158</v>
      </c>
      <c r="C119" s="122" t="s">
        <v>159</v>
      </c>
      <c r="D119" s="109" t="s">
        <v>611</v>
      </c>
      <c r="E119" s="5">
        <v>8000</v>
      </c>
      <c r="F119" s="6">
        <v>8285440</v>
      </c>
      <c r="G119" s="7">
        <f t="shared" si="4"/>
        <v>3.3013342246326059E-3</v>
      </c>
      <c r="H119" s="81"/>
    </row>
    <row r="120" spans="1:8" ht="30" x14ac:dyDescent="0.25">
      <c r="A120" s="109" t="s">
        <v>610</v>
      </c>
      <c r="B120" s="109" t="s">
        <v>575</v>
      </c>
      <c r="C120" s="8" t="s">
        <v>576</v>
      </c>
      <c r="D120" s="109" t="s">
        <v>609</v>
      </c>
      <c r="E120" s="5">
        <v>7000</v>
      </c>
      <c r="F120" s="6">
        <v>7432460</v>
      </c>
      <c r="G120" s="7">
        <f t="shared" si="4"/>
        <v>2.9614642760327587E-3</v>
      </c>
      <c r="H120" s="81"/>
    </row>
    <row r="121" spans="1:8" x14ac:dyDescent="0.25">
      <c r="A121" s="109" t="s">
        <v>604</v>
      </c>
      <c r="B121" s="109" t="s">
        <v>137</v>
      </c>
      <c r="C121" s="116" t="s">
        <v>138</v>
      </c>
      <c r="D121" s="109" t="s">
        <v>603</v>
      </c>
      <c r="E121" s="5">
        <v>10000</v>
      </c>
      <c r="F121" s="6">
        <v>10039700</v>
      </c>
      <c r="G121" s="7">
        <f t="shared" si="4"/>
        <v>4.0003192606601432E-3</v>
      </c>
      <c r="H121" s="81"/>
    </row>
    <row r="122" spans="1:8" ht="30" x14ac:dyDescent="0.25">
      <c r="A122" s="109" t="s">
        <v>606</v>
      </c>
      <c r="B122" s="109" t="s">
        <v>108</v>
      </c>
      <c r="C122" s="119" t="s">
        <v>109</v>
      </c>
      <c r="D122" s="109" t="s">
        <v>605</v>
      </c>
      <c r="E122" s="5">
        <v>17000</v>
      </c>
      <c r="F122" s="6">
        <v>17670820</v>
      </c>
      <c r="G122" s="7">
        <f t="shared" si="4"/>
        <v>7.0409396294369821E-3</v>
      </c>
      <c r="H122" s="81"/>
    </row>
    <row r="123" spans="1:8" x14ac:dyDescent="0.25">
      <c r="A123" s="109" t="s">
        <v>637</v>
      </c>
      <c r="B123" s="109" t="s">
        <v>124</v>
      </c>
      <c r="C123" s="122" t="s">
        <v>125</v>
      </c>
      <c r="D123" s="109" t="s">
        <v>636</v>
      </c>
      <c r="E123" s="5">
        <v>2950</v>
      </c>
      <c r="F123" s="6">
        <v>2993335.5</v>
      </c>
      <c r="G123" s="7">
        <f t="shared" si="4"/>
        <v>1.1926947672009881E-3</v>
      </c>
      <c r="H123" s="81"/>
    </row>
    <row r="124" spans="1:8" ht="30" x14ac:dyDescent="0.25">
      <c r="A124" s="119" t="s">
        <v>623</v>
      </c>
      <c r="B124" s="119" t="s">
        <v>139</v>
      </c>
      <c r="C124" s="8" t="s">
        <v>140</v>
      </c>
      <c r="D124" s="119" t="s">
        <v>622</v>
      </c>
      <c r="E124" s="5">
        <v>13200</v>
      </c>
      <c r="F124" s="6">
        <v>13323156</v>
      </c>
      <c r="G124" s="7">
        <f t="shared" si="4"/>
        <v>5.3086125640785823E-3</v>
      </c>
      <c r="H124" s="81"/>
    </row>
    <row r="125" spans="1:8" ht="33.75" customHeight="1" x14ac:dyDescent="0.25">
      <c r="A125" s="109" t="s">
        <v>625</v>
      </c>
      <c r="B125" s="109" t="s">
        <v>128</v>
      </c>
      <c r="C125" s="109" t="s">
        <v>129</v>
      </c>
      <c r="D125" s="109" t="s">
        <v>624</v>
      </c>
      <c r="E125" s="5">
        <v>15000</v>
      </c>
      <c r="F125" s="6">
        <v>15092400</v>
      </c>
      <c r="G125" s="7">
        <f t="shared" si="4"/>
        <v>6.0135679760936226E-3</v>
      </c>
      <c r="H125" s="81"/>
    </row>
    <row r="126" spans="1:8" ht="16.5" customHeight="1" x14ac:dyDescent="0.25">
      <c r="A126" s="109" t="s">
        <v>164</v>
      </c>
      <c r="B126" s="109"/>
      <c r="C126" s="109"/>
      <c r="D126" s="109"/>
      <c r="E126" s="5"/>
      <c r="F126" s="6">
        <f>SUM(F5:F125)</f>
        <v>1867654242.6499999</v>
      </c>
      <c r="G126" s="7">
        <f t="shared" si="4"/>
        <v>0.74416698099808032</v>
      </c>
      <c r="H126" s="81"/>
    </row>
    <row r="127" spans="1:8" ht="16.5" customHeight="1" x14ac:dyDescent="0.25">
      <c r="A127" s="10"/>
      <c r="B127" s="10"/>
      <c r="C127" s="10"/>
      <c r="D127" s="10"/>
      <c r="E127" s="11"/>
      <c r="F127" s="12"/>
      <c r="G127" s="13"/>
      <c r="H127" s="81"/>
    </row>
    <row r="128" spans="1:8" ht="16.5" customHeight="1" x14ac:dyDescent="0.25">
      <c r="A128" s="14" t="s">
        <v>221</v>
      </c>
      <c r="B128" s="10"/>
      <c r="C128" s="10"/>
      <c r="D128" s="10"/>
      <c r="E128" s="11"/>
      <c r="F128" s="12"/>
      <c r="G128" s="13"/>
      <c r="H128" s="81"/>
    </row>
    <row r="129" spans="1:8" ht="45" x14ac:dyDescent="0.25">
      <c r="A129" s="109" t="s">
        <v>0</v>
      </c>
      <c r="B129" s="109" t="s">
        <v>20</v>
      </c>
      <c r="C129" s="109" t="s">
        <v>1</v>
      </c>
      <c r="D129" s="109" t="s">
        <v>22</v>
      </c>
      <c r="E129" s="109" t="s">
        <v>10</v>
      </c>
      <c r="F129" s="109" t="s">
        <v>6</v>
      </c>
      <c r="G129" s="109" t="s">
        <v>219</v>
      </c>
      <c r="H129" s="81"/>
    </row>
    <row r="130" spans="1:8" x14ac:dyDescent="0.25">
      <c r="A130" s="109" t="s">
        <v>198</v>
      </c>
      <c r="B130" s="109" t="s">
        <v>128</v>
      </c>
      <c r="C130" s="109" t="s">
        <v>129</v>
      </c>
      <c r="D130" s="109" t="s">
        <v>82</v>
      </c>
      <c r="E130" s="5">
        <v>20000</v>
      </c>
      <c r="F130" s="6">
        <v>4339000</v>
      </c>
      <c r="G130" s="7">
        <f t="shared" ref="G130:G137" si="5">F130/$F$245</f>
        <v>1.7288748938717651E-3</v>
      </c>
      <c r="H130" s="81"/>
    </row>
    <row r="131" spans="1:8" ht="30" x14ac:dyDescent="0.25">
      <c r="A131" s="109" t="s">
        <v>197</v>
      </c>
      <c r="B131" s="109" t="s">
        <v>155</v>
      </c>
      <c r="C131" s="109" t="s">
        <v>156</v>
      </c>
      <c r="D131" s="109" t="s">
        <v>81</v>
      </c>
      <c r="E131" s="5">
        <v>3225</v>
      </c>
      <c r="F131" s="6">
        <v>21765525</v>
      </c>
      <c r="G131" s="7">
        <f t="shared" si="5"/>
        <v>8.6724751611980296E-3</v>
      </c>
      <c r="H131" s="81"/>
    </row>
    <row r="132" spans="1:8" x14ac:dyDescent="0.25">
      <c r="A132" s="109" t="s">
        <v>202</v>
      </c>
      <c r="B132" s="109" t="s">
        <v>151</v>
      </c>
      <c r="C132" s="109" t="s">
        <v>152</v>
      </c>
      <c r="D132" s="109" t="s">
        <v>85</v>
      </c>
      <c r="E132" s="5">
        <v>82360</v>
      </c>
      <c r="F132" s="6">
        <v>25464888.399999999</v>
      </c>
      <c r="G132" s="7">
        <f t="shared" si="5"/>
        <v>1.0146486801107708E-2</v>
      </c>
      <c r="H132" s="81"/>
    </row>
    <row r="133" spans="1:8" ht="32.25" customHeight="1" x14ac:dyDescent="0.25">
      <c r="A133" s="109" t="s">
        <v>201</v>
      </c>
      <c r="B133" s="109" t="s">
        <v>145</v>
      </c>
      <c r="C133" s="109" t="s">
        <v>146</v>
      </c>
      <c r="D133" s="109" t="s">
        <v>86</v>
      </c>
      <c r="E133" s="5">
        <v>4200</v>
      </c>
      <c r="F133" s="6">
        <v>2956800</v>
      </c>
      <c r="G133" s="7">
        <f t="shared" si="5"/>
        <v>1.1781371943304991E-3</v>
      </c>
      <c r="H133" s="81"/>
    </row>
    <row r="134" spans="1:8" x14ac:dyDescent="0.25">
      <c r="A134" s="109" t="s">
        <v>274</v>
      </c>
      <c r="B134" s="109" t="s">
        <v>141</v>
      </c>
      <c r="C134" s="109" t="s">
        <v>142</v>
      </c>
      <c r="D134" s="109" t="s">
        <v>273</v>
      </c>
      <c r="E134" s="5">
        <v>1000</v>
      </c>
      <c r="F134" s="6">
        <v>1004600</v>
      </c>
      <c r="G134" s="7">
        <f t="shared" si="5"/>
        <v>4.0028294961594264E-4</v>
      </c>
      <c r="H134" s="81"/>
    </row>
    <row r="135" spans="1:8" ht="31.5" customHeight="1" x14ac:dyDescent="0.25">
      <c r="A135" s="109" t="s">
        <v>283</v>
      </c>
      <c r="B135" s="109" t="s">
        <v>282</v>
      </c>
      <c r="C135" s="15">
        <v>1027402166835</v>
      </c>
      <c r="D135" s="109" t="s">
        <v>281</v>
      </c>
      <c r="E135" s="5">
        <v>22000</v>
      </c>
      <c r="F135" s="6">
        <v>679470</v>
      </c>
      <c r="G135" s="7">
        <f t="shared" si="5"/>
        <v>2.7073487534893945E-4</v>
      </c>
      <c r="H135" s="81"/>
    </row>
    <row r="136" spans="1:8" ht="30" x14ac:dyDescent="0.25">
      <c r="A136" s="109" t="s">
        <v>199</v>
      </c>
      <c r="B136" s="109" t="s">
        <v>133</v>
      </c>
      <c r="C136" s="109" t="s">
        <v>134</v>
      </c>
      <c r="D136" s="109" t="s">
        <v>84</v>
      </c>
      <c r="E136" s="5">
        <v>2704</v>
      </c>
      <c r="F136" s="6">
        <v>1155013.6000000001</v>
      </c>
      <c r="G136" s="7">
        <f t="shared" si="5"/>
        <v>4.6021526045642903E-4</v>
      </c>
      <c r="H136" s="81"/>
    </row>
    <row r="137" spans="1:8" ht="16.5" customHeight="1" x14ac:dyDescent="0.25">
      <c r="A137" s="109" t="s">
        <v>164</v>
      </c>
      <c r="B137" s="109"/>
      <c r="C137" s="109"/>
      <c r="D137" s="109"/>
      <c r="E137" s="5"/>
      <c r="F137" s="6">
        <f>SUM(F130:F136)</f>
        <v>57365297</v>
      </c>
      <c r="G137" s="7">
        <f t="shared" si="5"/>
        <v>2.285720713592931E-2</v>
      </c>
    </row>
    <row r="139" spans="1:8" x14ac:dyDescent="0.25">
      <c r="A139" s="3" t="s">
        <v>222</v>
      </c>
    </row>
    <row r="140" spans="1:8" ht="45" customHeight="1" x14ac:dyDescent="0.25">
      <c r="A140" s="109" t="s">
        <v>3</v>
      </c>
      <c r="B140" s="109" t="s">
        <v>1</v>
      </c>
      <c r="C140" s="109" t="s">
        <v>230</v>
      </c>
      <c r="D140" s="109" t="s">
        <v>7</v>
      </c>
      <c r="E140" s="109" t="s">
        <v>5</v>
      </c>
      <c r="F140" s="109" t="s">
        <v>12</v>
      </c>
      <c r="G140" s="109" t="s">
        <v>219</v>
      </c>
    </row>
    <row r="141" spans="1:8" ht="16.5" customHeight="1" x14ac:dyDescent="0.25">
      <c r="A141" s="116" t="s">
        <v>404</v>
      </c>
      <c r="B141" s="9">
        <v>1027739609391</v>
      </c>
      <c r="C141" s="8" t="s">
        <v>594</v>
      </c>
      <c r="D141" s="47">
        <v>45866</v>
      </c>
      <c r="E141" s="2">
        <v>10000000</v>
      </c>
      <c r="F141" s="48">
        <v>10330498.539999999</v>
      </c>
      <c r="G141" s="49">
        <f t="shared" ref="G141:G147" si="6">F141/$F$245</f>
        <v>4.11618796196933E-3</v>
      </c>
      <c r="H141" s="37"/>
    </row>
    <row r="142" spans="1:8" ht="16.5" customHeight="1" x14ac:dyDescent="0.25">
      <c r="A142" s="116" t="s">
        <v>404</v>
      </c>
      <c r="B142" s="9">
        <v>1027739609391</v>
      </c>
      <c r="C142" s="46" t="s">
        <v>595</v>
      </c>
      <c r="D142" s="47">
        <v>45880</v>
      </c>
      <c r="E142" s="2">
        <v>13500000</v>
      </c>
      <c r="F142" s="48">
        <v>13928437.539999999</v>
      </c>
      <c r="G142" s="49">
        <f t="shared" si="6"/>
        <v>5.5497870416609833E-3</v>
      </c>
      <c r="H142" s="37"/>
    </row>
    <row r="143" spans="1:8" ht="16.5" customHeight="1" x14ac:dyDescent="0.25">
      <c r="A143" s="116" t="s">
        <v>404</v>
      </c>
      <c r="B143" s="9">
        <v>1027739609391</v>
      </c>
      <c r="C143" s="46" t="s">
        <v>596</v>
      </c>
      <c r="D143" s="47">
        <v>45834</v>
      </c>
      <c r="E143" s="2">
        <v>18000000</v>
      </c>
      <c r="F143" s="48">
        <v>18814324.800000001</v>
      </c>
      <c r="G143" s="49">
        <f t="shared" si="6"/>
        <v>7.4965692076213227E-3</v>
      </c>
      <c r="H143" s="37"/>
    </row>
    <row r="144" spans="1:8" ht="16.5" customHeight="1" x14ac:dyDescent="0.25">
      <c r="A144" s="116" t="s">
        <v>404</v>
      </c>
      <c r="B144" s="9">
        <v>1027739609391</v>
      </c>
      <c r="C144" s="46" t="s">
        <v>597</v>
      </c>
      <c r="D144" s="47">
        <v>45818</v>
      </c>
      <c r="E144" s="2">
        <v>8800000</v>
      </c>
      <c r="F144" s="48">
        <v>9205894.1799999997</v>
      </c>
      <c r="G144" s="49">
        <f t="shared" si="6"/>
        <v>3.6680892656008757E-3</v>
      </c>
      <c r="H144" s="37"/>
    </row>
    <row r="145" spans="1:8" ht="16.5" customHeight="1" x14ac:dyDescent="0.25">
      <c r="A145" s="116" t="s">
        <v>166</v>
      </c>
      <c r="B145" s="9">
        <v>1027700167110</v>
      </c>
      <c r="C145" s="46" t="s">
        <v>598</v>
      </c>
      <c r="D145" s="47">
        <v>45849</v>
      </c>
      <c r="E145" s="2">
        <v>20000000</v>
      </c>
      <c r="F145" s="48">
        <v>20791769.859999999</v>
      </c>
      <c r="G145" s="49">
        <f t="shared" si="6"/>
        <v>8.2844823484935839E-3</v>
      </c>
      <c r="H145" s="37"/>
    </row>
    <row r="146" spans="1:8" ht="16.5" customHeight="1" x14ac:dyDescent="0.25">
      <c r="A146" s="116" t="s">
        <v>166</v>
      </c>
      <c r="B146" s="9">
        <v>1027700167110</v>
      </c>
      <c r="C146" s="46" t="s">
        <v>599</v>
      </c>
      <c r="D146" s="47">
        <v>45895</v>
      </c>
      <c r="E146" s="2">
        <v>30000000</v>
      </c>
      <c r="F146" s="48">
        <v>30718891.25</v>
      </c>
      <c r="G146" s="49">
        <f t="shared" si="6"/>
        <v>1.2239944653077216E-2</v>
      </c>
      <c r="H146" s="37"/>
    </row>
    <row r="147" spans="1:8" ht="16.5" customHeight="1" x14ac:dyDescent="0.25">
      <c r="A147" s="116" t="s">
        <v>555</v>
      </c>
      <c r="B147" s="9">
        <v>1027700342890</v>
      </c>
      <c r="C147" s="46" t="s">
        <v>600</v>
      </c>
      <c r="D147" s="47">
        <v>45925</v>
      </c>
      <c r="E147" s="2">
        <v>51000000</v>
      </c>
      <c r="F147" s="48">
        <v>51714775.490000002</v>
      </c>
      <c r="G147" s="49">
        <f t="shared" si="6"/>
        <v>2.0605756392458149E-2</v>
      </c>
      <c r="H147" s="37"/>
    </row>
    <row r="148" spans="1:8" ht="16.5" customHeight="1" x14ac:dyDescent="0.25">
      <c r="A148" s="122" t="s">
        <v>404</v>
      </c>
      <c r="B148" s="9">
        <v>1027739609391</v>
      </c>
      <c r="C148" s="46" t="s">
        <v>638</v>
      </c>
      <c r="D148" s="47">
        <v>45972</v>
      </c>
      <c r="E148" s="2">
        <v>3000000</v>
      </c>
      <c r="F148" s="48">
        <v>2994918.76</v>
      </c>
      <c r="G148" s="49">
        <f t="shared" ref="G148:G149" si="7">F148/$F$245</f>
        <v>1.1933256172734635E-3</v>
      </c>
      <c r="H148" s="37"/>
    </row>
    <row r="149" spans="1:8" ht="16.5" customHeight="1" x14ac:dyDescent="0.25">
      <c r="A149" s="122" t="s">
        <v>404</v>
      </c>
      <c r="B149" s="9">
        <v>1027739609391</v>
      </c>
      <c r="C149" s="46" t="s">
        <v>639</v>
      </c>
      <c r="D149" s="47">
        <v>45939</v>
      </c>
      <c r="E149" s="2">
        <v>6900000</v>
      </c>
      <c r="F149" s="48">
        <v>9681039.4199999999</v>
      </c>
      <c r="G149" s="49">
        <f t="shared" si="7"/>
        <v>3.8574109241347946E-3</v>
      </c>
      <c r="H149" s="37"/>
    </row>
    <row r="150" spans="1:8" ht="16.5" customHeight="1" x14ac:dyDescent="0.25">
      <c r="A150" s="109" t="s">
        <v>405</v>
      </c>
      <c r="B150" s="9">
        <v>1027700132195</v>
      </c>
      <c r="C150" s="46" t="s">
        <v>563</v>
      </c>
      <c r="D150" s="47">
        <v>45709</v>
      </c>
      <c r="E150" s="2">
        <v>8100000</v>
      </c>
      <c r="F150" s="48">
        <v>8357007.3099999996</v>
      </c>
      <c r="G150" s="49">
        <f>F150/$F$245</f>
        <v>3.3298502249739146E-3</v>
      </c>
      <c r="H150" s="37"/>
    </row>
    <row r="151" spans="1:8" ht="16.5" customHeight="1" x14ac:dyDescent="0.25">
      <c r="A151" s="119" t="s">
        <v>404</v>
      </c>
      <c r="B151" s="9">
        <v>1027739609391</v>
      </c>
      <c r="C151" s="46" t="s">
        <v>615</v>
      </c>
      <c r="D151" s="47">
        <v>45911</v>
      </c>
      <c r="E151" s="48">
        <v>3000000</v>
      </c>
      <c r="F151" s="48">
        <v>3075691.7</v>
      </c>
      <c r="G151" s="49">
        <f>F151/$F$245</f>
        <v>1.2255096016178311E-3</v>
      </c>
      <c r="H151" s="37"/>
    </row>
    <row r="152" spans="1:8" ht="16.5" customHeight="1" x14ac:dyDescent="0.25">
      <c r="A152" s="119" t="s">
        <v>404</v>
      </c>
      <c r="B152" s="9">
        <v>1027739609391</v>
      </c>
      <c r="C152" s="46" t="s">
        <v>616</v>
      </c>
      <c r="D152" s="47">
        <v>45911</v>
      </c>
      <c r="E152" s="48">
        <v>5000000</v>
      </c>
      <c r="F152" s="48">
        <v>5073897.72</v>
      </c>
      <c r="G152" s="49">
        <f>F152/$F$245</f>
        <v>2.0216949486474281E-3</v>
      </c>
      <c r="H152" s="37"/>
    </row>
    <row r="153" spans="1:8" ht="16.5" customHeight="1" x14ac:dyDescent="0.25">
      <c r="A153" s="119" t="s">
        <v>404</v>
      </c>
      <c r="B153" s="9">
        <v>1027739609391</v>
      </c>
      <c r="C153" s="46" t="s">
        <v>617</v>
      </c>
      <c r="D153" s="47">
        <v>45957</v>
      </c>
      <c r="E153" s="48">
        <v>23500000</v>
      </c>
      <c r="F153" s="48">
        <v>23673430.789999999</v>
      </c>
      <c r="G153" s="49">
        <f>F153/$F$245</f>
        <v>9.4326803744277082E-3</v>
      </c>
      <c r="H153" s="37"/>
    </row>
    <row r="154" spans="1:8" ht="17.25" customHeight="1" x14ac:dyDescent="0.25">
      <c r="A154" s="109" t="s">
        <v>164</v>
      </c>
      <c r="B154" s="109"/>
      <c r="C154" s="109"/>
      <c r="D154" s="109"/>
      <c r="E154" s="5"/>
      <c r="F154" s="6">
        <f>SUM(F141:F153)</f>
        <v>208360577.35999995</v>
      </c>
      <c r="G154" s="7">
        <f>F154/$F$245</f>
        <v>8.3021288561956591E-2</v>
      </c>
      <c r="H154" s="36"/>
    </row>
    <row r="156" spans="1:8" x14ac:dyDescent="0.25">
      <c r="A156" s="3" t="s">
        <v>223</v>
      </c>
    </row>
    <row r="157" spans="1:8" ht="58.5" customHeight="1" x14ac:dyDescent="0.25">
      <c r="A157" s="109" t="s">
        <v>11</v>
      </c>
      <c r="B157" s="109" t="s">
        <v>8</v>
      </c>
      <c r="C157" s="109" t="s">
        <v>9</v>
      </c>
      <c r="D157" s="109" t="s">
        <v>17</v>
      </c>
      <c r="E157" s="109" t="s">
        <v>10</v>
      </c>
      <c r="F157" s="109" t="s">
        <v>6</v>
      </c>
      <c r="G157" s="109" t="s">
        <v>219</v>
      </c>
    </row>
    <row r="158" spans="1:8" ht="45" hidden="1" customHeight="1" x14ac:dyDescent="0.25">
      <c r="A158" s="109"/>
      <c r="B158" s="109"/>
      <c r="C158" s="109"/>
      <c r="D158" s="109"/>
      <c r="E158" s="17"/>
      <c r="F158" s="6"/>
      <c r="G158" s="7">
        <f>F158/$F$245</f>
        <v>0</v>
      </c>
    </row>
    <row r="159" spans="1:8" ht="17.25" customHeight="1" x14ac:dyDescent="0.25">
      <c r="A159" s="109" t="s">
        <v>164</v>
      </c>
      <c r="B159" s="109"/>
      <c r="C159" s="109"/>
      <c r="D159" s="109"/>
      <c r="E159" s="5"/>
      <c r="F159" s="6"/>
      <c r="G159" s="7"/>
    </row>
    <row r="161" spans="1:23" x14ac:dyDescent="0.25">
      <c r="A161" s="3" t="s">
        <v>224</v>
      </c>
    </row>
    <row r="162" spans="1:23" ht="42.75" customHeight="1" x14ac:dyDescent="0.25">
      <c r="A162" s="109" t="s">
        <v>15</v>
      </c>
      <c r="B162" s="109" t="s">
        <v>14</v>
      </c>
      <c r="C162" s="109" t="s">
        <v>16</v>
      </c>
      <c r="D162" s="130" t="s">
        <v>13</v>
      </c>
      <c r="E162" s="131"/>
      <c r="F162" s="109" t="s">
        <v>6</v>
      </c>
      <c r="G162" s="109" t="s">
        <v>219</v>
      </c>
    </row>
    <row r="163" spans="1:23" ht="17.25" customHeight="1" x14ac:dyDescent="0.25">
      <c r="A163" s="109" t="s">
        <v>164</v>
      </c>
      <c r="B163" s="109"/>
      <c r="C163" s="109"/>
      <c r="D163" s="130"/>
      <c r="E163" s="131"/>
      <c r="F163" s="6"/>
      <c r="G163" s="7"/>
    </row>
    <row r="165" spans="1:23" x14ac:dyDescent="0.25">
      <c r="A165" s="3" t="s">
        <v>225</v>
      </c>
    </row>
    <row r="166" spans="1:23" ht="47.25" customHeight="1" x14ac:dyDescent="0.25">
      <c r="A166" s="109" t="s">
        <v>3</v>
      </c>
      <c r="B166" s="109" t="s">
        <v>1</v>
      </c>
      <c r="C166" s="109" t="s">
        <v>230</v>
      </c>
      <c r="D166" s="130" t="s">
        <v>4</v>
      </c>
      <c r="E166" s="131"/>
      <c r="F166" s="104" t="s">
        <v>18</v>
      </c>
      <c r="G166" s="109" t="s">
        <v>219</v>
      </c>
    </row>
    <row r="167" spans="1:23" x14ac:dyDescent="0.25">
      <c r="A167" s="109" t="s">
        <v>166</v>
      </c>
      <c r="B167" s="9">
        <v>1027700167110</v>
      </c>
      <c r="C167" s="20" t="s">
        <v>243</v>
      </c>
      <c r="D167" s="143" t="s">
        <v>165</v>
      </c>
      <c r="E167" s="143"/>
      <c r="F167" s="6">
        <v>252561.9</v>
      </c>
      <c r="G167" s="7">
        <f t="shared" ref="G167:G177" si="8">F167/$F$245</f>
        <v>1.006333090708807E-4</v>
      </c>
      <c r="V167" s="37"/>
      <c r="W167" s="37"/>
    </row>
    <row r="168" spans="1:23" x14ac:dyDescent="0.25">
      <c r="A168" s="109" t="s">
        <v>166</v>
      </c>
      <c r="B168" s="9">
        <v>1027700167110</v>
      </c>
      <c r="C168" s="20" t="s">
        <v>244</v>
      </c>
      <c r="D168" s="143" t="s">
        <v>165</v>
      </c>
      <c r="E168" s="143"/>
      <c r="F168" s="6">
        <v>105024.24</v>
      </c>
      <c r="G168" s="7">
        <f t="shared" si="8"/>
        <v>4.1846916751316616E-5</v>
      </c>
      <c r="V168" s="37"/>
      <c r="W168" s="37"/>
    </row>
    <row r="169" spans="1:23" x14ac:dyDescent="0.25">
      <c r="A169" s="119" t="s">
        <v>166</v>
      </c>
      <c r="B169" s="9">
        <v>1027700167111</v>
      </c>
      <c r="C169" s="20" t="s">
        <v>618</v>
      </c>
      <c r="D169" s="143" t="s">
        <v>165</v>
      </c>
      <c r="E169" s="143"/>
      <c r="F169" s="6">
        <v>4653.84</v>
      </c>
      <c r="G169" s="7">
        <f t="shared" si="8"/>
        <v>1.8543229168232716E-6</v>
      </c>
      <c r="V169" s="37"/>
      <c r="W169" s="37"/>
    </row>
    <row r="170" spans="1:23" ht="30" x14ac:dyDescent="0.25">
      <c r="A170" s="109" t="s">
        <v>211</v>
      </c>
      <c r="B170" s="9">
        <v>1021600000124</v>
      </c>
      <c r="C170" s="20" t="s">
        <v>245</v>
      </c>
      <c r="D170" s="143" t="s">
        <v>165</v>
      </c>
      <c r="E170" s="143"/>
      <c r="F170" s="6">
        <v>70480.7</v>
      </c>
      <c r="G170" s="7">
        <f t="shared" si="8"/>
        <v>2.8083040500693181E-5</v>
      </c>
      <c r="V170" s="37"/>
      <c r="W170" s="37"/>
    </row>
    <row r="171" spans="1:23" ht="30" x14ac:dyDescent="0.25">
      <c r="A171" s="109" t="s">
        <v>211</v>
      </c>
      <c r="B171" s="9">
        <v>1021600000124</v>
      </c>
      <c r="C171" s="20" t="s">
        <v>246</v>
      </c>
      <c r="D171" s="143" t="s">
        <v>165</v>
      </c>
      <c r="E171" s="143"/>
      <c r="F171" s="6">
        <v>17033313.440000001</v>
      </c>
      <c r="G171" s="7">
        <f t="shared" si="8"/>
        <v>6.7869250900817035E-3</v>
      </c>
      <c r="V171" s="37"/>
      <c r="W171" s="37"/>
    </row>
    <row r="172" spans="1:23" ht="30" x14ac:dyDescent="0.25">
      <c r="A172" s="109" t="s">
        <v>211</v>
      </c>
      <c r="B172" s="9">
        <v>1021600000124</v>
      </c>
      <c r="C172" s="20" t="s">
        <v>247</v>
      </c>
      <c r="D172" s="143" t="s">
        <v>165</v>
      </c>
      <c r="E172" s="143"/>
      <c r="F172" s="6">
        <v>76233.31</v>
      </c>
      <c r="G172" s="7">
        <f t="shared" si="8"/>
        <v>3.0375168411095497E-5</v>
      </c>
      <c r="V172" s="37"/>
      <c r="W172" s="37"/>
    </row>
    <row r="173" spans="1:23" ht="30" hidden="1" x14ac:dyDescent="0.25">
      <c r="A173" s="109" t="s">
        <v>211</v>
      </c>
      <c r="B173" s="9">
        <v>1021600000124</v>
      </c>
      <c r="C173" s="20" t="s">
        <v>438</v>
      </c>
      <c r="D173" s="143" t="s">
        <v>165</v>
      </c>
      <c r="E173" s="143"/>
      <c r="F173" s="6">
        <v>0</v>
      </c>
      <c r="G173" s="7">
        <f t="shared" si="8"/>
        <v>0</v>
      </c>
      <c r="V173" s="37"/>
      <c r="W173" s="37"/>
    </row>
    <row r="174" spans="1:23" ht="30" x14ac:dyDescent="0.25">
      <c r="A174" s="109" t="s">
        <v>211</v>
      </c>
      <c r="B174" s="9">
        <v>1021600000124</v>
      </c>
      <c r="C174" s="54" t="s">
        <v>465</v>
      </c>
      <c r="D174" s="143" t="s">
        <v>165</v>
      </c>
      <c r="E174" s="143"/>
      <c r="F174" s="6">
        <v>53051.73</v>
      </c>
      <c r="G174" s="7">
        <f t="shared" si="8"/>
        <v>2.1138466022923149E-5</v>
      </c>
      <c r="V174" s="37"/>
      <c r="W174" s="37"/>
    </row>
    <row r="175" spans="1:23" x14ac:dyDescent="0.25">
      <c r="A175" s="109" t="s">
        <v>166</v>
      </c>
      <c r="B175" s="9">
        <v>1027700167110</v>
      </c>
      <c r="C175" s="54" t="s">
        <v>325</v>
      </c>
      <c r="D175" s="143" t="s">
        <v>165</v>
      </c>
      <c r="E175" s="143"/>
      <c r="F175" s="6">
        <v>1360019.78</v>
      </c>
      <c r="G175" s="7">
        <f t="shared" si="8"/>
        <v>5.4189998912445301E-4</v>
      </c>
      <c r="V175" s="37"/>
      <c r="W175" s="37"/>
    </row>
    <row r="176" spans="1:23" ht="30" x14ac:dyDescent="0.25">
      <c r="A176" s="109" t="s">
        <v>211</v>
      </c>
      <c r="B176" s="9">
        <v>1027700167110</v>
      </c>
      <c r="C176" s="54" t="s">
        <v>438</v>
      </c>
      <c r="D176" s="143" t="s">
        <v>165</v>
      </c>
      <c r="E176" s="143"/>
      <c r="F176" s="6">
        <v>74997.740000000005</v>
      </c>
      <c r="G176" s="7">
        <f t="shared" si="8"/>
        <v>2.9882855446674864E-5</v>
      </c>
      <c r="V176" s="37"/>
      <c r="W176" s="37"/>
    </row>
    <row r="177" spans="1:7" x14ac:dyDescent="0.25">
      <c r="A177" s="109" t="s">
        <v>164</v>
      </c>
      <c r="B177" s="141"/>
      <c r="C177" s="141"/>
      <c r="D177" s="140"/>
      <c r="E177" s="140"/>
      <c r="F177" s="6">
        <f>SUM(F167:F176)</f>
        <v>19030336.68</v>
      </c>
      <c r="G177" s="7">
        <f t="shared" si="8"/>
        <v>7.5826391583265632E-3</v>
      </c>
    </row>
    <row r="179" spans="1:7" ht="15.75" x14ac:dyDescent="0.25">
      <c r="A179" s="3" t="s">
        <v>226</v>
      </c>
      <c r="B179" s="23"/>
    </row>
    <row r="180" spans="1:7" ht="44.25" customHeight="1" x14ac:dyDescent="0.25">
      <c r="A180" s="109" t="s">
        <v>19</v>
      </c>
      <c r="B180" s="110" t="s">
        <v>1</v>
      </c>
      <c r="C180" s="110" t="s">
        <v>235</v>
      </c>
      <c r="D180" s="147" t="s">
        <v>237</v>
      </c>
      <c r="E180" s="148"/>
      <c r="F180" s="104" t="s">
        <v>18</v>
      </c>
      <c r="G180" s="109" t="s">
        <v>219</v>
      </c>
    </row>
    <row r="181" spans="1:7" ht="29.25" customHeight="1" x14ac:dyDescent="0.25">
      <c r="A181" s="109" t="s">
        <v>212</v>
      </c>
      <c r="B181" s="24">
        <v>1027700075941</v>
      </c>
      <c r="C181" s="109" t="s">
        <v>248</v>
      </c>
      <c r="D181" s="144" t="s">
        <v>249</v>
      </c>
      <c r="E181" s="145"/>
      <c r="F181" s="6">
        <v>127416.38</v>
      </c>
      <c r="G181" s="7">
        <f t="shared" ref="G181:G186" si="9">F181/$F$245</f>
        <v>5.0769066708924756E-5</v>
      </c>
    </row>
    <row r="182" spans="1:7" ht="30" x14ac:dyDescent="0.25">
      <c r="A182" s="109" t="s">
        <v>213</v>
      </c>
      <c r="B182" s="24">
        <v>1027708015576</v>
      </c>
      <c r="C182" s="109" t="s">
        <v>236</v>
      </c>
      <c r="D182" s="144" t="s">
        <v>250</v>
      </c>
      <c r="E182" s="145"/>
      <c r="F182" s="6">
        <v>42031.09</v>
      </c>
      <c r="G182" s="7">
        <f t="shared" si="9"/>
        <v>1.674729114152215E-5</v>
      </c>
    </row>
    <row r="183" spans="1:7" ht="45" x14ac:dyDescent="0.25">
      <c r="A183" s="109" t="s">
        <v>407</v>
      </c>
      <c r="B183" s="24">
        <v>1047796383030</v>
      </c>
      <c r="C183" s="109" t="s">
        <v>407</v>
      </c>
      <c r="D183" s="144" t="s">
        <v>251</v>
      </c>
      <c r="E183" s="145"/>
      <c r="F183" s="6">
        <v>35781.5799999999</v>
      </c>
      <c r="G183" s="7">
        <f t="shared" si="9"/>
        <v>1.4257173386739779E-5</v>
      </c>
    </row>
    <row r="184" spans="1:7" ht="30" x14ac:dyDescent="0.25">
      <c r="A184" s="119" t="s">
        <v>320</v>
      </c>
      <c r="B184" s="31">
        <v>1027700067328</v>
      </c>
      <c r="C184" s="119" t="s">
        <v>320</v>
      </c>
      <c r="D184" s="156" t="s">
        <v>619</v>
      </c>
      <c r="E184" s="157"/>
      <c r="F184" s="6">
        <v>25150.1</v>
      </c>
      <c r="G184" s="7">
        <f t="shared" si="9"/>
        <v>1.002105933818029E-5</v>
      </c>
    </row>
    <row r="185" spans="1:7" ht="45" x14ac:dyDescent="0.25">
      <c r="A185" s="109" t="s">
        <v>407</v>
      </c>
      <c r="B185" s="24">
        <v>1047796383030</v>
      </c>
      <c r="C185" s="109" t="s">
        <v>407</v>
      </c>
      <c r="D185" s="144" t="s">
        <v>476</v>
      </c>
      <c r="E185" s="145"/>
      <c r="F185" s="6">
        <v>23369.79</v>
      </c>
      <c r="G185" s="7">
        <f t="shared" si="9"/>
        <v>9.3116946775882544E-6</v>
      </c>
    </row>
    <row r="186" spans="1:7" x14ac:dyDescent="0.25">
      <c r="A186" s="109" t="s">
        <v>164</v>
      </c>
      <c r="B186" s="146"/>
      <c r="C186" s="147"/>
      <c r="D186" s="147"/>
      <c r="E186" s="148"/>
      <c r="F186" s="6">
        <f>SUM(F181:F185)</f>
        <v>253748.93999999992</v>
      </c>
      <c r="G186" s="7">
        <f t="shared" si="9"/>
        <v>1.0110628525295523E-4</v>
      </c>
    </row>
    <row r="188" spans="1:7" x14ac:dyDescent="0.25">
      <c r="A188" s="3" t="s">
        <v>227</v>
      </c>
    </row>
    <row r="189" spans="1:7" ht="47.25" customHeight="1" x14ac:dyDescent="0.25">
      <c r="A189" s="109" t="s">
        <v>20</v>
      </c>
      <c r="B189" s="141" t="s">
        <v>1</v>
      </c>
      <c r="C189" s="141"/>
      <c r="D189" s="141" t="s">
        <v>22</v>
      </c>
      <c r="E189" s="141"/>
      <c r="F189" s="108" t="s">
        <v>21</v>
      </c>
      <c r="G189" s="109" t="s">
        <v>219</v>
      </c>
    </row>
    <row r="190" spans="1:7" hidden="1" x14ac:dyDescent="0.25">
      <c r="A190" s="109" t="s">
        <v>375</v>
      </c>
      <c r="B190" s="128" t="s">
        <v>127</v>
      </c>
      <c r="C190" s="129"/>
      <c r="D190" s="130" t="s">
        <v>421</v>
      </c>
      <c r="E190" s="131"/>
      <c r="F190" s="32"/>
      <c r="G190" s="7">
        <f t="shared" ref="G190:G203" si="10">F190/$F$245</f>
        <v>0</v>
      </c>
    </row>
    <row r="191" spans="1:7" ht="24.75" hidden="1" customHeight="1" x14ac:dyDescent="0.25">
      <c r="A191" s="109" t="s">
        <v>366</v>
      </c>
      <c r="B191" s="128" t="s">
        <v>130</v>
      </c>
      <c r="C191" s="129"/>
      <c r="D191" s="130" t="s">
        <v>284</v>
      </c>
      <c r="E191" s="131"/>
      <c r="F191" s="32"/>
      <c r="G191" s="7">
        <f t="shared" si="10"/>
        <v>0</v>
      </c>
    </row>
    <row r="192" spans="1:7" ht="24.75" hidden="1" customHeight="1" x14ac:dyDescent="0.25">
      <c r="A192" s="109" t="s">
        <v>365</v>
      </c>
      <c r="B192" s="128" t="s">
        <v>210</v>
      </c>
      <c r="C192" s="129"/>
      <c r="D192" s="130" t="s">
        <v>466</v>
      </c>
      <c r="E192" s="131"/>
      <c r="F192" s="32"/>
      <c r="G192" s="7">
        <f t="shared" si="10"/>
        <v>0</v>
      </c>
    </row>
    <row r="193" spans="1:7" ht="24.75" hidden="1" customHeight="1" x14ac:dyDescent="0.25">
      <c r="A193" s="109" t="s">
        <v>87</v>
      </c>
      <c r="B193" s="128" t="s">
        <v>88</v>
      </c>
      <c r="C193" s="129"/>
      <c r="D193" s="130" t="s">
        <v>73</v>
      </c>
      <c r="E193" s="131"/>
      <c r="F193" s="32"/>
      <c r="G193" s="7">
        <f t="shared" si="10"/>
        <v>0</v>
      </c>
    </row>
    <row r="194" spans="1:7" ht="24.75" hidden="1" customHeight="1" x14ac:dyDescent="0.25">
      <c r="A194" s="117" t="s">
        <v>601</v>
      </c>
      <c r="B194" s="128" t="s">
        <v>115</v>
      </c>
      <c r="C194" s="129"/>
      <c r="D194" s="130" t="s">
        <v>585</v>
      </c>
      <c r="E194" s="131"/>
      <c r="F194" s="32"/>
      <c r="G194" s="7">
        <f t="shared" si="10"/>
        <v>0</v>
      </c>
    </row>
    <row r="195" spans="1:7" ht="24.75" hidden="1" customHeight="1" x14ac:dyDescent="0.25">
      <c r="A195" s="117" t="s">
        <v>572</v>
      </c>
      <c r="B195" s="128" t="s">
        <v>444</v>
      </c>
      <c r="C195" s="129"/>
      <c r="D195" s="130" t="s">
        <v>544</v>
      </c>
      <c r="E195" s="131"/>
      <c r="F195" s="32"/>
      <c r="G195" s="7">
        <f t="shared" si="10"/>
        <v>0</v>
      </c>
    </row>
    <row r="196" spans="1:7" ht="24.75" hidden="1" customHeight="1" x14ac:dyDescent="0.25">
      <c r="A196" s="109" t="s">
        <v>365</v>
      </c>
      <c r="B196" s="128" t="s">
        <v>148</v>
      </c>
      <c r="C196" s="129"/>
      <c r="D196" s="130" t="s">
        <v>466</v>
      </c>
      <c r="E196" s="131"/>
      <c r="F196" s="32"/>
      <c r="G196" s="7">
        <f t="shared" si="10"/>
        <v>0</v>
      </c>
    </row>
    <row r="197" spans="1:7" ht="24.75" customHeight="1" x14ac:dyDescent="0.25">
      <c r="A197" s="117" t="s">
        <v>365</v>
      </c>
      <c r="B197" s="128" t="s">
        <v>148</v>
      </c>
      <c r="C197" s="129"/>
      <c r="D197" s="130" t="s">
        <v>507</v>
      </c>
      <c r="E197" s="131"/>
      <c r="F197" s="32">
        <v>182494.19</v>
      </c>
      <c r="G197" s="7">
        <f t="shared" si="10"/>
        <v>7.2714824468417551E-5</v>
      </c>
    </row>
    <row r="198" spans="1:7" ht="15.75" hidden="1" customHeight="1" x14ac:dyDescent="0.25">
      <c r="A198" s="109" t="s">
        <v>434</v>
      </c>
      <c r="B198" s="128" t="s">
        <v>337</v>
      </c>
      <c r="C198" s="129"/>
      <c r="D198" s="130" t="s">
        <v>336</v>
      </c>
      <c r="E198" s="131"/>
      <c r="F198" s="32"/>
      <c r="G198" s="7">
        <f t="shared" si="10"/>
        <v>0</v>
      </c>
    </row>
    <row r="199" spans="1:7" hidden="1" x14ac:dyDescent="0.25">
      <c r="A199" s="109" t="s">
        <v>416</v>
      </c>
      <c r="B199" s="128" t="s">
        <v>140</v>
      </c>
      <c r="C199" s="129"/>
      <c r="D199" s="130" t="s">
        <v>353</v>
      </c>
      <c r="E199" s="131"/>
      <c r="F199" s="32"/>
      <c r="G199" s="7">
        <f t="shared" si="10"/>
        <v>0</v>
      </c>
    </row>
    <row r="200" spans="1:7" hidden="1" x14ac:dyDescent="0.25">
      <c r="A200" s="109" t="s">
        <v>370</v>
      </c>
      <c r="B200" s="128" t="s">
        <v>371</v>
      </c>
      <c r="C200" s="129"/>
      <c r="D200" s="130" t="s">
        <v>206</v>
      </c>
      <c r="E200" s="131"/>
      <c r="F200" s="32"/>
      <c r="G200" s="7">
        <f t="shared" si="10"/>
        <v>0</v>
      </c>
    </row>
    <row r="201" spans="1:7" hidden="1" x14ac:dyDescent="0.25">
      <c r="A201" s="109" t="s">
        <v>87</v>
      </c>
      <c r="B201" s="128" t="s">
        <v>88</v>
      </c>
      <c r="C201" s="129"/>
      <c r="D201" s="130" t="s">
        <v>295</v>
      </c>
      <c r="E201" s="131"/>
      <c r="F201" s="32"/>
      <c r="G201" s="7">
        <f t="shared" si="10"/>
        <v>0</v>
      </c>
    </row>
    <row r="202" spans="1:7" hidden="1" x14ac:dyDescent="0.25">
      <c r="A202" s="109" t="s">
        <v>520</v>
      </c>
      <c r="B202" s="128" t="s">
        <v>100</v>
      </c>
      <c r="C202" s="129"/>
      <c r="D202" s="130" t="s">
        <v>428</v>
      </c>
      <c r="E202" s="131"/>
      <c r="F202" s="32"/>
      <c r="G202" s="7">
        <f t="shared" si="10"/>
        <v>0</v>
      </c>
    </row>
    <row r="203" spans="1:7" ht="15" customHeight="1" x14ac:dyDescent="0.25">
      <c r="A203" s="109" t="s">
        <v>164</v>
      </c>
      <c r="B203" s="135"/>
      <c r="C203" s="136"/>
      <c r="D203" s="130"/>
      <c r="E203" s="131"/>
      <c r="F203" s="6">
        <f>SUM(F190:F202)</f>
        <v>182494.19</v>
      </c>
      <c r="G203" s="7">
        <f t="shared" si="10"/>
        <v>7.2714824468417551E-5</v>
      </c>
    </row>
    <row r="205" spans="1:7" x14ac:dyDescent="0.25">
      <c r="A205" s="3" t="s">
        <v>228</v>
      </c>
    </row>
    <row r="206" spans="1:7" ht="42" customHeight="1" x14ac:dyDescent="0.25">
      <c r="A206" s="109" t="s">
        <v>23</v>
      </c>
      <c r="B206" s="130" t="s">
        <v>20</v>
      </c>
      <c r="C206" s="131"/>
      <c r="D206" s="109" t="s">
        <v>22</v>
      </c>
      <c r="E206" s="109" t="s">
        <v>24</v>
      </c>
      <c r="F206" s="109" t="s">
        <v>21</v>
      </c>
      <c r="G206" s="109" t="s">
        <v>219</v>
      </c>
    </row>
    <row r="207" spans="1:7" ht="42" customHeight="1" x14ac:dyDescent="0.25">
      <c r="A207" s="109" t="s">
        <v>168</v>
      </c>
      <c r="B207" s="135" t="s">
        <v>87</v>
      </c>
      <c r="C207" s="136"/>
      <c r="D207" s="122" t="s">
        <v>550</v>
      </c>
      <c r="E207" s="5">
        <v>162</v>
      </c>
      <c r="F207" s="6">
        <v>128822.74</v>
      </c>
      <c r="G207" s="7">
        <f>F207/$F$245</f>
        <v>5.1329430962380734E-5</v>
      </c>
    </row>
    <row r="208" spans="1:7" ht="42" customHeight="1" x14ac:dyDescent="0.25">
      <c r="A208" s="109" t="s">
        <v>168</v>
      </c>
      <c r="B208" s="135" t="s">
        <v>87</v>
      </c>
      <c r="C208" s="136"/>
      <c r="D208" s="122" t="s">
        <v>629</v>
      </c>
      <c r="E208" s="5">
        <v>35959</v>
      </c>
      <c r="F208" s="6">
        <v>33761917.82</v>
      </c>
      <c r="G208" s="7">
        <f>F208/$F$245</f>
        <v>1.3452438831057791E-2</v>
      </c>
    </row>
    <row r="209" spans="1:7" ht="42" customHeight="1" x14ac:dyDescent="0.25">
      <c r="A209" s="109" t="s">
        <v>168</v>
      </c>
      <c r="B209" s="135" t="s">
        <v>87</v>
      </c>
      <c r="C209" s="136"/>
      <c r="D209" s="122" t="s">
        <v>629</v>
      </c>
      <c r="E209" s="5">
        <v>4441</v>
      </c>
      <c r="F209" s="6">
        <v>4169656.46</v>
      </c>
      <c r="G209" s="7">
        <f>F209/$F$245</f>
        <v>1.6613999469380547E-3</v>
      </c>
    </row>
    <row r="210" spans="1:7" ht="42" customHeight="1" x14ac:dyDescent="0.25">
      <c r="A210" s="122" t="s">
        <v>168</v>
      </c>
      <c r="B210" s="135" t="s">
        <v>87</v>
      </c>
      <c r="C210" s="136"/>
      <c r="D210" s="122" t="s">
        <v>640</v>
      </c>
      <c r="E210" s="5">
        <v>1277</v>
      </c>
      <c r="F210" s="6">
        <v>1156568.57</v>
      </c>
      <c r="G210" s="7">
        <f t="shared" ref="G210:G213" si="11">F210/$F$245</f>
        <v>4.6083483837616252E-4</v>
      </c>
    </row>
    <row r="211" spans="1:7" ht="42" customHeight="1" x14ac:dyDescent="0.25">
      <c r="A211" s="122" t="s">
        <v>168</v>
      </c>
      <c r="B211" s="135" t="s">
        <v>87</v>
      </c>
      <c r="C211" s="136"/>
      <c r="D211" s="122" t="s">
        <v>535</v>
      </c>
      <c r="E211" s="5">
        <v>247822</v>
      </c>
      <c r="F211" s="6">
        <v>185402896.08000001</v>
      </c>
      <c r="G211" s="7">
        <f t="shared" si="11"/>
        <v>7.3873798636512542E-2</v>
      </c>
    </row>
    <row r="212" spans="1:7" ht="42" customHeight="1" x14ac:dyDescent="0.25">
      <c r="A212" s="122" t="s">
        <v>168</v>
      </c>
      <c r="B212" s="135" t="s">
        <v>87</v>
      </c>
      <c r="C212" s="136"/>
      <c r="D212" s="122" t="s">
        <v>629</v>
      </c>
      <c r="E212" s="5">
        <v>2769</v>
      </c>
      <c r="F212" s="6">
        <v>2599849.02</v>
      </c>
      <c r="G212" s="7">
        <f t="shared" si="11"/>
        <v>1.0359100480606389E-3</v>
      </c>
    </row>
    <row r="213" spans="1:7" ht="42" customHeight="1" x14ac:dyDescent="0.25">
      <c r="A213" s="122" t="s">
        <v>168</v>
      </c>
      <c r="B213" s="135" t="s">
        <v>87</v>
      </c>
      <c r="C213" s="136"/>
      <c r="D213" s="122" t="s">
        <v>550</v>
      </c>
      <c r="E213" s="5">
        <v>47771</v>
      </c>
      <c r="F213" s="6">
        <v>38254621.109999999</v>
      </c>
      <c r="G213" s="7">
        <f t="shared" si="11"/>
        <v>1.5242556813011255E-2</v>
      </c>
    </row>
    <row r="214" spans="1:7" ht="42" customHeight="1" x14ac:dyDescent="0.25">
      <c r="A214" s="109" t="s">
        <v>168</v>
      </c>
      <c r="B214" s="135" t="s">
        <v>87</v>
      </c>
      <c r="C214" s="136"/>
      <c r="D214" s="122" t="s">
        <v>630</v>
      </c>
      <c r="E214" s="5">
        <v>37895</v>
      </c>
      <c r="F214" s="6">
        <v>26521399.600000001</v>
      </c>
      <c r="G214" s="7">
        <f>F214/$F$245</f>
        <v>1.0567453772477685E-2</v>
      </c>
    </row>
    <row r="215" spans="1:7" ht="42" customHeight="1" x14ac:dyDescent="0.25">
      <c r="A215" s="109" t="s">
        <v>168</v>
      </c>
      <c r="B215" s="135" t="s">
        <v>87</v>
      </c>
      <c r="C215" s="136"/>
      <c r="D215" s="122" t="s">
        <v>535</v>
      </c>
      <c r="E215" s="5">
        <v>78390</v>
      </c>
      <c r="F215" s="6">
        <v>58646671.780000001</v>
      </c>
      <c r="G215" s="7">
        <f>F215/$F$245</f>
        <v>2.336777101857104E-2</v>
      </c>
    </row>
    <row r="216" spans="1:7" ht="42" customHeight="1" x14ac:dyDescent="0.25">
      <c r="A216" s="109" t="s">
        <v>168</v>
      </c>
      <c r="B216" s="135" t="s">
        <v>87</v>
      </c>
      <c r="C216" s="136"/>
      <c r="D216" s="122" t="s">
        <v>630</v>
      </c>
      <c r="E216" s="5">
        <v>8889</v>
      </c>
      <c r="F216" s="6">
        <v>6221103.5999999996</v>
      </c>
      <c r="G216" s="7">
        <f>F216/$F$245</f>
        <v>2.4787992224510843E-3</v>
      </c>
    </row>
    <row r="217" spans="1:7" x14ac:dyDescent="0.25">
      <c r="A217" s="109" t="s">
        <v>164</v>
      </c>
      <c r="B217" s="152"/>
      <c r="C217" s="152"/>
      <c r="D217" s="26"/>
      <c r="E217" s="1"/>
      <c r="F217" s="6">
        <f>SUM(F207:F216)</f>
        <v>356863506.78000009</v>
      </c>
      <c r="G217" s="7">
        <f>F217/$F$245</f>
        <v>0.14219229255841867</v>
      </c>
    </row>
    <row r="219" spans="1:7" x14ac:dyDescent="0.25">
      <c r="A219" s="3" t="s">
        <v>229</v>
      </c>
    </row>
    <row r="220" spans="1:7" ht="47.25" customHeight="1" x14ac:dyDescent="0.25">
      <c r="A220" s="153" t="s">
        <v>25</v>
      </c>
      <c r="B220" s="154"/>
      <c r="C220" s="154"/>
      <c r="D220" s="154"/>
      <c r="E220" s="155"/>
      <c r="F220" s="109" t="s">
        <v>21</v>
      </c>
      <c r="G220" s="109" t="s">
        <v>219</v>
      </c>
    </row>
    <row r="221" spans="1:7" ht="15" hidden="1" customHeight="1" x14ac:dyDescent="0.25">
      <c r="A221" s="105" t="s">
        <v>384</v>
      </c>
      <c r="B221" s="114"/>
      <c r="C221" s="114"/>
      <c r="D221" s="114"/>
      <c r="E221" s="115"/>
      <c r="F221" s="6"/>
      <c r="G221" s="7">
        <f t="shared" ref="G221:G242" si="12">F221/$F$245</f>
        <v>0</v>
      </c>
    </row>
    <row r="222" spans="1:7" hidden="1" x14ac:dyDescent="0.25">
      <c r="A222" s="105" t="s">
        <v>385</v>
      </c>
      <c r="B222" s="114"/>
      <c r="C222" s="114"/>
      <c r="D222" s="114"/>
      <c r="E222" s="115"/>
      <c r="F222" s="6"/>
      <c r="G222" s="7">
        <f t="shared" si="12"/>
        <v>0</v>
      </c>
    </row>
    <row r="223" spans="1:7" hidden="1" x14ac:dyDescent="0.25">
      <c r="A223" s="125" t="s">
        <v>461</v>
      </c>
      <c r="B223" s="126"/>
      <c r="C223" s="126"/>
      <c r="D223" s="126"/>
      <c r="E223" s="127"/>
      <c r="F223" s="6"/>
      <c r="G223" s="7">
        <f t="shared" si="12"/>
        <v>0</v>
      </c>
    </row>
    <row r="224" spans="1:7" hidden="1" x14ac:dyDescent="0.25">
      <c r="A224" s="149" t="s">
        <v>439</v>
      </c>
      <c r="B224" s="150"/>
      <c r="C224" s="150"/>
      <c r="D224" s="150"/>
      <c r="E224" s="151"/>
      <c r="F224" s="6"/>
      <c r="G224" s="7">
        <f t="shared" si="12"/>
        <v>0</v>
      </c>
    </row>
    <row r="225" spans="1:7" hidden="1" x14ac:dyDescent="0.25">
      <c r="A225" s="149" t="s">
        <v>440</v>
      </c>
      <c r="B225" s="150"/>
      <c r="C225" s="150"/>
      <c r="D225" s="150"/>
      <c r="E225" s="151"/>
      <c r="F225" s="6"/>
      <c r="G225" s="7">
        <f t="shared" si="12"/>
        <v>0</v>
      </c>
    </row>
    <row r="226" spans="1:7" hidden="1" x14ac:dyDescent="0.25">
      <c r="A226" s="149" t="s">
        <v>453</v>
      </c>
      <c r="B226" s="150"/>
      <c r="C226" s="150"/>
      <c r="D226" s="150"/>
      <c r="E226" s="151"/>
      <c r="F226" s="6"/>
      <c r="G226" s="7">
        <f t="shared" si="12"/>
        <v>0</v>
      </c>
    </row>
    <row r="227" spans="1:7" hidden="1" x14ac:dyDescent="0.25">
      <c r="A227" s="105" t="s">
        <v>397</v>
      </c>
      <c r="B227" s="114"/>
      <c r="C227" s="114"/>
      <c r="D227" s="114"/>
      <c r="E227" s="115"/>
      <c r="F227" s="6"/>
      <c r="G227" s="7">
        <f t="shared" si="12"/>
        <v>0</v>
      </c>
    </row>
    <row r="228" spans="1:7" hidden="1" x14ac:dyDescent="0.25">
      <c r="A228" s="105" t="s">
        <v>413</v>
      </c>
      <c r="B228" s="114"/>
      <c r="C228" s="114"/>
      <c r="D228" s="114"/>
      <c r="E228" s="115"/>
      <c r="F228" s="6"/>
      <c r="G228" s="7">
        <f t="shared" si="12"/>
        <v>0</v>
      </c>
    </row>
    <row r="229" spans="1:7" hidden="1" x14ac:dyDescent="0.25">
      <c r="A229" s="105" t="s">
        <v>489</v>
      </c>
      <c r="B229" s="114"/>
      <c r="C229" s="114"/>
      <c r="D229" s="114"/>
      <c r="E229" s="115"/>
      <c r="F229" s="6"/>
      <c r="G229" s="7">
        <f t="shared" si="12"/>
        <v>0</v>
      </c>
    </row>
    <row r="230" spans="1:7" hidden="1" x14ac:dyDescent="0.25">
      <c r="A230" s="125" t="s">
        <v>490</v>
      </c>
      <c r="B230" s="126"/>
      <c r="C230" s="126"/>
      <c r="D230" s="126"/>
      <c r="E230" s="127"/>
      <c r="F230" s="6"/>
      <c r="G230" s="7">
        <f t="shared" si="12"/>
        <v>0</v>
      </c>
    </row>
    <row r="231" spans="1:7" x14ac:dyDescent="0.25">
      <c r="A231" s="125" t="s">
        <v>641</v>
      </c>
      <c r="B231" s="126"/>
      <c r="C231" s="126"/>
      <c r="D231" s="126"/>
      <c r="E231" s="127"/>
      <c r="F231" s="6">
        <v>204.84</v>
      </c>
      <c r="G231" s="7">
        <f t="shared" si="12"/>
        <v>8.1618514233853973E-8</v>
      </c>
    </row>
    <row r="232" spans="1:7" x14ac:dyDescent="0.25">
      <c r="A232" s="125" t="s">
        <v>642</v>
      </c>
      <c r="B232" s="126"/>
      <c r="C232" s="126"/>
      <c r="D232" s="126"/>
      <c r="E232" s="127"/>
      <c r="F232" s="6">
        <v>327</v>
      </c>
      <c r="G232" s="7">
        <f t="shared" si="12"/>
        <v>1.3029317591520331E-7</v>
      </c>
    </row>
    <row r="233" spans="1:7" x14ac:dyDescent="0.25">
      <c r="A233" s="125" t="s">
        <v>643</v>
      </c>
      <c r="B233" s="126"/>
      <c r="C233" s="126"/>
      <c r="D233" s="126"/>
      <c r="E233" s="127"/>
      <c r="F233" s="6">
        <v>3464.75</v>
      </c>
      <c r="G233" s="7">
        <f t="shared" si="12"/>
        <v>1.3805299120862407E-6</v>
      </c>
    </row>
    <row r="234" spans="1:7" x14ac:dyDescent="0.25">
      <c r="A234" s="125" t="s">
        <v>644</v>
      </c>
      <c r="B234" s="126"/>
      <c r="C234" s="126"/>
      <c r="D234" s="126"/>
      <c r="E234" s="127"/>
      <c r="F234" s="6">
        <v>10234.34</v>
      </c>
      <c r="G234" s="7">
        <f t="shared" si="12"/>
        <v>4.0778735840856328E-6</v>
      </c>
    </row>
    <row r="235" spans="1:7" x14ac:dyDescent="0.25">
      <c r="A235" s="125" t="s">
        <v>645</v>
      </c>
      <c r="B235" s="126"/>
      <c r="C235" s="126"/>
      <c r="D235" s="126"/>
      <c r="E235" s="127"/>
      <c r="F235" s="6">
        <v>251.38</v>
      </c>
      <c r="G235" s="7">
        <f t="shared" si="12"/>
        <v>1.0016238092221348E-7</v>
      </c>
    </row>
    <row r="236" spans="1:7" hidden="1" x14ac:dyDescent="0.25">
      <c r="A236" s="125" t="s">
        <v>602</v>
      </c>
      <c r="B236" s="126"/>
      <c r="C236" s="126"/>
      <c r="D236" s="126"/>
      <c r="E236" s="127"/>
      <c r="F236" s="6"/>
      <c r="G236" s="7">
        <f t="shared" si="12"/>
        <v>0</v>
      </c>
    </row>
    <row r="237" spans="1:7" hidden="1" x14ac:dyDescent="0.25">
      <c r="A237" s="105" t="s">
        <v>344</v>
      </c>
      <c r="B237" s="106"/>
      <c r="C237" s="106"/>
      <c r="D237" s="106"/>
      <c r="E237" s="107"/>
      <c r="F237" s="6"/>
      <c r="G237" s="7">
        <f t="shared" si="12"/>
        <v>0</v>
      </c>
    </row>
    <row r="238" spans="1:7" hidden="1" x14ac:dyDescent="0.25">
      <c r="A238" s="105" t="s">
        <v>345</v>
      </c>
      <c r="B238" s="106"/>
      <c r="C238" s="106"/>
      <c r="D238" s="106"/>
      <c r="E238" s="107"/>
      <c r="F238" s="6"/>
      <c r="G238" s="7">
        <f t="shared" si="12"/>
        <v>0</v>
      </c>
    </row>
    <row r="239" spans="1:7" hidden="1" x14ac:dyDescent="0.25">
      <c r="A239" s="105" t="s">
        <v>512</v>
      </c>
      <c r="B239" s="106"/>
      <c r="C239" s="106"/>
      <c r="D239" s="106"/>
      <c r="E239" s="107"/>
      <c r="F239" s="6"/>
      <c r="G239" s="7">
        <f t="shared" si="12"/>
        <v>0</v>
      </c>
    </row>
    <row r="240" spans="1:7" hidden="1" x14ac:dyDescent="0.25">
      <c r="A240" s="149" t="s">
        <v>427</v>
      </c>
      <c r="B240" s="150"/>
      <c r="C240" s="150"/>
      <c r="D240" s="150"/>
      <c r="E240" s="151"/>
      <c r="F240" s="6"/>
      <c r="G240" s="7">
        <f t="shared" si="12"/>
        <v>0</v>
      </c>
    </row>
    <row r="241" spans="1:7" hidden="1" x14ac:dyDescent="0.25">
      <c r="A241" s="149" t="s">
        <v>454</v>
      </c>
      <c r="B241" s="150"/>
      <c r="C241" s="150"/>
      <c r="D241" s="150"/>
      <c r="E241" s="151"/>
      <c r="F241" s="6"/>
      <c r="G241" s="7">
        <f t="shared" si="12"/>
        <v>0</v>
      </c>
    </row>
    <row r="242" spans="1:7" hidden="1" x14ac:dyDescent="0.25">
      <c r="A242" s="111" t="s">
        <v>521</v>
      </c>
      <c r="B242" s="112"/>
      <c r="C242" s="112"/>
      <c r="D242" s="112"/>
      <c r="E242" s="113"/>
      <c r="F242" s="6"/>
      <c r="G242" s="7">
        <f t="shared" si="12"/>
        <v>0</v>
      </c>
    </row>
    <row r="243" spans="1:7" x14ac:dyDescent="0.25">
      <c r="A243" s="130" t="s">
        <v>164</v>
      </c>
      <c r="B243" s="137"/>
      <c r="C243" s="137"/>
      <c r="D243" s="137"/>
      <c r="E243" s="131"/>
      <c r="F243" s="6">
        <f>SUM(F221:F242)</f>
        <v>14482.31</v>
      </c>
      <c r="G243" s="7"/>
    </row>
    <row r="245" spans="1:7" x14ac:dyDescent="0.25">
      <c r="A245" s="132" t="s">
        <v>26</v>
      </c>
      <c r="B245" s="133"/>
      <c r="C245" s="133"/>
      <c r="D245" s="133"/>
      <c r="E245" s="134"/>
      <c r="F245" s="6">
        <f>F126+F137+F154+F159+F177+F186+F217+F203+F243</f>
        <v>2509724685.9099998</v>
      </c>
      <c r="G245" s="7">
        <f>F245/$F$245</f>
        <v>1</v>
      </c>
    </row>
    <row r="247" spans="1:7" x14ac:dyDescent="0.25">
      <c r="F247" s="37"/>
    </row>
  </sheetData>
  <mergeCells count="81">
    <mergeCell ref="A1:G1"/>
    <mergeCell ref="D170:E170"/>
    <mergeCell ref="D171:E171"/>
    <mergeCell ref="D166:E166"/>
    <mergeCell ref="D172:E172"/>
    <mergeCell ref="D162:E162"/>
    <mergeCell ref="D163:E163"/>
    <mergeCell ref="D167:E167"/>
    <mergeCell ref="D168:E168"/>
    <mergeCell ref="D169:E169"/>
    <mergeCell ref="B190:C190"/>
    <mergeCell ref="D190:E190"/>
    <mergeCell ref="B191:C191"/>
    <mergeCell ref="D196:E196"/>
    <mergeCell ref="D181:E181"/>
    <mergeCell ref="D182:E182"/>
    <mergeCell ref="B186:E186"/>
    <mergeCell ref="B189:C189"/>
    <mergeCell ref="B192:C192"/>
    <mergeCell ref="D192:E192"/>
    <mergeCell ref="B193:C193"/>
    <mergeCell ref="D193:E193"/>
    <mergeCell ref="D189:E189"/>
    <mergeCell ref="D191:E191"/>
    <mergeCell ref="D184:E184"/>
    <mergeCell ref="B206:C206"/>
    <mergeCell ref="B203:C203"/>
    <mergeCell ref="B194:C194"/>
    <mergeCell ref="D194:E194"/>
    <mergeCell ref="B195:C195"/>
    <mergeCell ref="D195:E195"/>
    <mergeCell ref="B201:C201"/>
    <mergeCell ref="D201:E201"/>
    <mergeCell ref="B198:C198"/>
    <mergeCell ref="B200:C200"/>
    <mergeCell ref="D200:E200"/>
    <mergeCell ref="D202:E202"/>
    <mergeCell ref="D198:E198"/>
    <mergeCell ref="B199:C199"/>
    <mergeCell ref="D199:E199"/>
    <mergeCell ref="B196:C196"/>
    <mergeCell ref="D180:E180"/>
    <mergeCell ref="D183:E183"/>
    <mergeCell ref="D185:E185"/>
    <mergeCell ref="B177:C177"/>
    <mergeCell ref="D173:E173"/>
    <mergeCell ref="D174:E174"/>
    <mergeCell ref="D175:E175"/>
    <mergeCell ref="D176:E176"/>
    <mergeCell ref="D177:E177"/>
    <mergeCell ref="B217:C217"/>
    <mergeCell ref="B209:C209"/>
    <mergeCell ref="A223:E223"/>
    <mergeCell ref="B215:C215"/>
    <mergeCell ref="B214:C214"/>
    <mergeCell ref="B216:C216"/>
    <mergeCell ref="B210:C210"/>
    <mergeCell ref="B211:C211"/>
    <mergeCell ref="B212:C212"/>
    <mergeCell ref="B213:C213"/>
    <mergeCell ref="B197:C197"/>
    <mergeCell ref="D197:E197"/>
    <mergeCell ref="B202:C202"/>
    <mergeCell ref="A245:E245"/>
    <mergeCell ref="A225:E225"/>
    <mergeCell ref="A230:E230"/>
    <mergeCell ref="A236:E236"/>
    <mergeCell ref="A240:E240"/>
    <mergeCell ref="A241:E241"/>
    <mergeCell ref="A226:E226"/>
    <mergeCell ref="A243:E243"/>
    <mergeCell ref="B207:C207"/>
    <mergeCell ref="B208:C208"/>
    <mergeCell ref="A220:E220"/>
    <mergeCell ref="A224:E224"/>
    <mergeCell ref="D203:E203"/>
    <mergeCell ref="A231:E231"/>
    <mergeCell ref="A232:E232"/>
    <mergeCell ref="A233:E233"/>
    <mergeCell ref="A235:E235"/>
    <mergeCell ref="A234:E2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2025-11-20T11:57:06Z</dcterms:modified>
</cp:coreProperties>
</file>