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3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79" i="4" l="1"/>
  <c r="F189" i="1" l="1"/>
  <c r="F164" i="1"/>
  <c r="F264" i="1" l="1"/>
  <c r="F178" i="1"/>
  <c r="F219" i="1"/>
  <c r="F247" i="1" l="1"/>
  <c r="F209" i="1"/>
  <c r="F235" i="1" l="1"/>
  <c r="F266" i="1" s="1"/>
  <c r="G232" i="1" s="1"/>
  <c r="G230" i="1" l="1"/>
  <c r="G231" i="1"/>
  <c r="G163" i="1"/>
  <c r="G183" i="1"/>
  <c r="G187" i="1"/>
  <c r="G184" i="1"/>
  <c r="G188" i="1"/>
  <c r="G185" i="1"/>
  <c r="G186" i="1"/>
  <c r="G159" i="1"/>
  <c r="G162" i="1"/>
  <c r="G251" i="1"/>
  <c r="G264" i="1"/>
  <c r="F112" i="4"/>
  <c r="F169" i="4" l="1"/>
  <c r="F162" i="4"/>
  <c r="F143" i="4"/>
  <c r="F129" i="4"/>
  <c r="F186" i="4" l="1"/>
  <c r="G160" i="1" l="1"/>
  <c r="G161" i="1"/>
  <c r="G260" i="1"/>
  <c r="G134" i="1"/>
  <c r="G182" i="1"/>
  <c r="G189" i="1"/>
  <c r="G253" i="1"/>
  <c r="G228" i="1"/>
  <c r="G229" i="1"/>
  <c r="G226" i="1"/>
  <c r="G233" i="1"/>
  <c r="G227" i="1"/>
  <c r="G234" i="1"/>
  <c r="G225" i="1"/>
  <c r="G244" i="1"/>
  <c r="G245" i="1"/>
  <c r="G246" i="1"/>
  <c r="G30" i="1"/>
  <c r="G164" i="1"/>
  <c r="G93" i="1"/>
  <c r="G155" i="1"/>
  <c r="G223" i="1"/>
  <c r="G25" i="1"/>
  <c r="G157" i="1"/>
  <c r="G156" i="1"/>
  <c r="G263" i="1"/>
  <c r="G158" i="1"/>
  <c r="G177" i="1"/>
  <c r="G224" i="1"/>
  <c r="G37" i="1"/>
  <c r="G68" i="1"/>
  <c r="G240" i="1"/>
  <c r="G142" i="1"/>
  <c r="G235" i="1"/>
  <c r="G153" i="1"/>
  <c r="G151" i="1"/>
  <c r="G154" i="1"/>
  <c r="G152" i="1"/>
  <c r="G149" i="1"/>
  <c r="G150" i="1"/>
  <c r="G51" i="1"/>
  <c r="G69" i="1"/>
  <c r="G101" i="1"/>
  <c r="G208" i="1"/>
  <c r="G204" i="1"/>
  <c r="G207" i="1"/>
  <c r="G203" i="1"/>
  <c r="G206" i="1"/>
  <c r="G202" i="1"/>
  <c r="G205" i="1"/>
  <c r="G201" i="1"/>
  <c r="G144" i="1"/>
  <c r="G147" i="1"/>
  <c r="G146" i="1"/>
  <c r="G145" i="1"/>
  <c r="G148" i="1"/>
  <c r="G257" i="1"/>
  <c r="G256" i="1"/>
  <c r="G143" i="1"/>
  <c r="G254" i="1"/>
  <c r="G11" i="1"/>
  <c r="G76" i="1"/>
  <c r="G141" i="1"/>
  <c r="G138" i="1"/>
  <c r="G140" i="1"/>
  <c r="G137" i="1"/>
  <c r="G139" i="1"/>
  <c r="G133" i="1"/>
  <c r="G136" i="1"/>
  <c r="G132" i="1"/>
  <c r="G119" i="1"/>
  <c r="G135" i="1"/>
  <c r="G261" i="1"/>
  <c r="G262" i="1"/>
  <c r="G24" i="1"/>
  <c r="G117" i="1"/>
  <c r="G243" i="1" l="1"/>
  <c r="G252" i="1"/>
  <c r="G57" i="1"/>
  <c r="G131" i="1"/>
  <c r="G26" i="1"/>
  <c r="G259" i="1"/>
  <c r="G258" i="1"/>
  <c r="G255" i="1"/>
  <c r="G178" i="1"/>
  <c r="G129" i="1"/>
  <c r="G130" i="1"/>
  <c r="G121" i="1"/>
  <c r="G247" i="1"/>
  <c r="G127" i="1"/>
  <c r="G126" i="1"/>
  <c r="G128" i="1"/>
  <c r="G18" i="1"/>
  <c r="G66" i="1"/>
  <c r="G125" i="1"/>
  <c r="G106" i="1"/>
  <c r="G70" i="1"/>
  <c r="G124" i="1"/>
  <c r="G242" i="1"/>
  <c r="G219" i="1"/>
  <c r="G122" i="1"/>
  <c r="G123" i="1"/>
  <c r="G115" i="1"/>
  <c r="G6" i="1"/>
  <c r="G38" i="1"/>
  <c r="F202" i="4"/>
  <c r="G135" i="4" l="1"/>
  <c r="G139" i="4"/>
  <c r="G141" i="4"/>
  <c r="G142" i="4"/>
  <c r="G136" i="4"/>
  <c r="G140" i="4"/>
  <c r="G137" i="4"/>
  <c r="G138" i="4"/>
  <c r="G111" i="4"/>
  <c r="G109" i="4"/>
  <c r="G110" i="4"/>
  <c r="G192" i="4"/>
  <c r="G105" i="4"/>
  <c r="G179" i="4"/>
  <c r="G199" i="4"/>
  <c r="G239" i="1"/>
  <c r="G95" i="4" l="1"/>
  <c r="G25" i="4"/>
  <c r="G104" i="4"/>
  <c r="G190" i="4"/>
  <c r="G127" i="4"/>
  <c r="G6" i="4"/>
  <c r="G81" i="4"/>
  <c r="G147" i="4"/>
  <c r="G70" i="4"/>
  <c r="G90" i="4"/>
  <c r="G13" i="4"/>
  <c r="G73" i="4"/>
  <c r="G94" i="4"/>
  <c r="G167" i="4"/>
  <c r="G29" i="4"/>
  <c r="G16" i="4"/>
  <c r="G57" i="4"/>
  <c r="G11" i="4"/>
  <c r="G161" i="4"/>
  <c r="G65" i="4"/>
  <c r="G39" i="4"/>
  <c r="G36" i="4"/>
  <c r="G15" i="4"/>
  <c r="G124" i="4"/>
  <c r="G191" i="4"/>
  <c r="G185" i="4"/>
  <c r="G64" i="4"/>
  <c r="G175" i="4"/>
  <c r="G83" i="4"/>
  <c r="G89" i="4"/>
  <c r="G26" i="4"/>
  <c r="G43" i="4"/>
  <c r="G174" i="4"/>
  <c r="G72" i="4"/>
  <c r="G88" i="4"/>
  <c r="G45" i="4"/>
  <c r="G133" i="4"/>
  <c r="G178" i="4"/>
  <c r="G31" i="4"/>
  <c r="G41" i="4"/>
  <c r="G49" i="4"/>
  <c r="G22" i="4"/>
  <c r="G35" i="4"/>
  <c r="G7" i="4"/>
  <c r="G59" i="4"/>
  <c r="G75" i="4"/>
  <c r="G5" i="4"/>
  <c r="G86" i="4"/>
  <c r="G56" i="4"/>
  <c r="G69" i="4"/>
  <c r="G61" i="4"/>
  <c r="G159" i="4"/>
  <c r="G121" i="4"/>
  <c r="G183" i="4"/>
  <c r="G51" i="4"/>
  <c r="G78" i="4"/>
  <c r="G30" i="4"/>
  <c r="G17" i="4"/>
  <c r="G40" i="4"/>
  <c r="G176" i="4"/>
  <c r="G58" i="4"/>
  <c r="G34" i="4"/>
  <c r="G122" i="4"/>
  <c r="G169" i="4"/>
  <c r="G18" i="4"/>
  <c r="G148" i="4"/>
  <c r="G162" i="4"/>
  <c r="G79" i="4"/>
  <c r="G19" i="4"/>
  <c r="G23" i="4"/>
  <c r="G202" i="4"/>
  <c r="G116" i="4"/>
  <c r="G129" i="4"/>
  <c r="G74" i="4"/>
  <c r="G14" i="4"/>
  <c r="G27" i="4"/>
  <c r="G24" i="4"/>
  <c r="G98" i="4"/>
  <c r="G100" i="4"/>
  <c r="G96" i="4"/>
  <c r="G196" i="4"/>
  <c r="G106" i="4"/>
  <c r="G107" i="4"/>
  <c r="G108" i="4"/>
  <c r="G118" i="4"/>
  <c r="G194" i="4"/>
  <c r="G120" i="4"/>
  <c r="G92" i="4"/>
  <c r="G168" i="4"/>
  <c r="G47" i="4"/>
  <c r="G28" i="4"/>
  <c r="G12" i="4"/>
  <c r="G10" i="4"/>
  <c r="G50" i="4"/>
  <c r="G166" i="4"/>
  <c r="G67" i="4"/>
  <c r="G33" i="4"/>
  <c r="G76" i="4"/>
  <c r="G60" i="4"/>
  <c r="G68" i="4"/>
  <c r="G66" i="4"/>
  <c r="G82" i="4"/>
  <c r="G9" i="4"/>
  <c r="G195" i="4"/>
  <c r="G42" i="4"/>
  <c r="G71" i="4"/>
  <c r="G143" i="4"/>
  <c r="G77" i="4"/>
  <c r="G184" i="4"/>
  <c r="G87" i="4"/>
  <c r="G156" i="4"/>
  <c r="G117" i="4"/>
  <c r="G55" i="4"/>
  <c r="G193" i="4"/>
  <c r="G197" i="4"/>
  <c r="G99" i="4"/>
  <c r="G102" i="4"/>
  <c r="G198" i="4"/>
  <c r="G177" i="4"/>
  <c r="G21" i="4"/>
  <c r="G48" i="4"/>
  <c r="G53" i="4"/>
  <c r="G62" i="4"/>
  <c r="G112" i="4"/>
  <c r="G126" i="4"/>
  <c r="G85" i="4"/>
  <c r="G44" i="4"/>
  <c r="G37" i="4"/>
  <c r="G84" i="4"/>
  <c r="G91" i="4"/>
  <c r="G32" i="4"/>
  <c r="G160" i="4"/>
  <c r="G52" i="4"/>
  <c r="G54" i="4"/>
  <c r="G80" i="4"/>
  <c r="G157" i="4"/>
  <c r="G46" i="4"/>
  <c r="G20" i="4"/>
  <c r="G123" i="4"/>
  <c r="G8" i="4"/>
  <c r="G125" i="4"/>
  <c r="G119" i="4"/>
  <c r="G38" i="4"/>
  <c r="G158" i="4"/>
  <c r="G128" i="4"/>
  <c r="G63" i="4"/>
  <c r="G186" i="4"/>
  <c r="G134" i="4"/>
  <c r="G93" i="4"/>
  <c r="G97" i="4"/>
  <c r="G101" i="4"/>
  <c r="G103" i="4"/>
  <c r="G173" i="4"/>
  <c r="G241" i="1"/>
  <c r="G116" i="1"/>
  <c r="G111" i="1"/>
  <c r="G118" i="1"/>
  <c r="G110" i="1"/>
  <c r="G29" i="1"/>
  <c r="G86" i="1"/>
  <c r="G22" i="1"/>
  <c r="G83" i="1"/>
  <c r="G71" i="1"/>
  <c r="G39" i="1"/>
  <c r="G41" i="1"/>
  <c r="G114" i="1"/>
  <c r="G34" i="1"/>
  <c r="G92" i="1"/>
  <c r="G45" i="1"/>
  <c r="G55" i="1"/>
  <c r="G90" i="1"/>
  <c r="G89" i="1"/>
  <c r="G113" i="1"/>
  <c r="G65" i="1"/>
  <c r="G27" i="1"/>
  <c r="G85" i="1"/>
  <c r="G47" i="1"/>
  <c r="G42" i="1"/>
  <c r="G43" i="1"/>
  <c r="G109" i="1"/>
  <c r="G103" i="1"/>
  <c r="G58" i="1"/>
  <c r="G80" i="1"/>
  <c r="G120" i="1"/>
  <c r="G79" i="1"/>
  <c r="G48" i="1"/>
  <c r="G73" i="1"/>
  <c r="G91" i="1"/>
  <c r="G108" i="1"/>
  <c r="G67" i="1"/>
  <c r="G20" i="1"/>
  <c r="G61" i="1"/>
  <c r="G100" i="1"/>
  <c r="G32" i="1"/>
  <c r="G107" i="1"/>
  <c r="G64" i="1"/>
  <c r="G46" i="1"/>
  <c r="G98" i="1"/>
  <c r="G19" i="1"/>
  <c r="G52" i="1"/>
  <c r="G54" i="1"/>
  <c r="G59" i="1"/>
  <c r="G16" i="1"/>
  <c r="G35" i="1"/>
  <c r="G53" i="1"/>
  <c r="G72" i="1"/>
  <c r="G105" i="1"/>
  <c r="G7" i="1"/>
  <c r="G87" i="1"/>
  <c r="G96" i="1"/>
  <c r="G12" i="1"/>
  <c r="G97" i="1"/>
  <c r="G99" i="1"/>
  <c r="G14" i="1"/>
  <c r="G82" i="1"/>
  <c r="G95" i="1"/>
  <c r="G8" i="1"/>
  <c r="G56" i="1"/>
  <c r="G23" i="1"/>
  <c r="G81" i="1"/>
  <c r="G36" i="1"/>
  <c r="G88" i="1"/>
  <c r="G44" i="1"/>
  <c r="G84" i="1"/>
  <c r="G104" i="1"/>
  <c r="G75" i="1"/>
  <c r="G10" i="1"/>
  <c r="G17" i="1"/>
  <c r="G78" i="1"/>
  <c r="G9" i="1"/>
  <c r="G15" i="1"/>
  <c r="G63" i="1"/>
  <c r="G74" i="1"/>
  <c r="G13" i="1"/>
  <c r="G62" i="1"/>
  <c r="G77" i="1"/>
  <c r="G102" i="1"/>
  <c r="G31" i="1"/>
  <c r="G50" i="1"/>
  <c r="G21" i="1"/>
  <c r="G40" i="1"/>
  <c r="G28" i="1"/>
  <c r="G60" i="1"/>
  <c r="G33" i="1"/>
  <c r="G49" i="1"/>
  <c r="G94" i="1"/>
  <c r="G112" i="1"/>
  <c r="G170" i="1"/>
  <c r="G171" i="1"/>
  <c r="G174" i="1"/>
  <c r="G169" i="1"/>
  <c r="G176" i="1"/>
  <c r="G172" i="1"/>
  <c r="G173" i="1"/>
  <c r="G175" i="1"/>
  <c r="G168" i="1"/>
  <c r="G5" i="1"/>
  <c r="G266" i="1"/>
  <c r="G215" i="1"/>
  <c r="G209" i="1"/>
  <c r="G217" i="1"/>
  <c r="G216" i="1"/>
  <c r="G214" i="1"/>
  <c r="G213" i="1"/>
  <c r="G218" i="1"/>
</calcChain>
</file>

<file path=xl/sharedStrings.xml><?xml version="1.0" encoding="utf-8"?>
<sst xmlns="http://schemas.openxmlformats.org/spreadsheetml/2006/main" count="1523" uniqueCount="694">
  <si>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</si>
  <si>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</si>
  <si>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</si>
  <si>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</si>
  <si>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</si>
  <si>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</si>
  <si>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</si>
  <si>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</si>
  <si>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</si>
  <si>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</si>
  <si>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</si>
  <si>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</si>
  <si>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</si>
  <si>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</si>
  <si>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</si>
  <si>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</si>
  <si>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</si>
  <si>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</si>
  <si>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</si>
  <si>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</si>
  <si>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</si>
  <si>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</si>
  <si>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</si>
  <si>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</si>
  <si>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</si>
  <si>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</si>
  <si>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</si>
  <si>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</si>
  <si>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</si>
  <si>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</si>
  <si>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</si>
  <si>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</si>
  <si>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</si>
  <si>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</si>
  <si>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</si>
  <si>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</si>
  <si>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</si>
  <si>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</si>
  <si>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</si>
  <si>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</si>
  <si>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</si>
  <si>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</si>
  <si>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</si>
  <si>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RU000A0JXSS1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</si>
  <si>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</si>
  <si>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</si>
  <si>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</si>
  <si>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</si>
  <si>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</si>
  <si>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</si>
  <si>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</si>
  <si>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RU000A102FC5</t>
  </si>
  <si>
    <t>RU000A101QN1</t>
  </si>
  <si>
    <t>RU000A0ZYUW3</t>
  </si>
  <si>
    <t>RU000A0ZYXV9</t>
  </si>
  <si>
    <t>RU000A101137</t>
  </si>
  <si>
    <t>RU000A102KZ6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</si>
  <si>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</si>
  <si>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</si>
  <si>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</si>
  <si>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</si>
  <si>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</si>
  <si>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</si>
  <si>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</si>
  <si>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</si>
  <si>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</si>
  <si>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</si>
  <si>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</si>
  <si>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</si>
  <si>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</si>
  <si>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</si>
  <si>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</si>
  <si>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</si>
  <si>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</si>
  <si>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</si>
  <si>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RU000A0JX355</t>
  </si>
  <si>
    <t>RU000A0JXQK2</t>
  </si>
  <si>
    <t>RU000A0ZYT40</t>
  </si>
  <si>
    <t>RU000A0ZYVU5</t>
  </si>
  <si>
    <t>RU000A0JV1X3</t>
  </si>
  <si>
    <t>RU000A0JUCR3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</si>
  <si>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</si>
  <si>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</si>
  <si>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</si>
  <si>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</si>
  <si>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</si>
  <si>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</si>
  <si>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</si>
  <si>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</si>
  <si>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</si>
  <si>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</si>
  <si>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</si>
  <si>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</si>
  <si>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</si>
  <si>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</si>
  <si>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</si>
  <si>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</si>
  <si>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</si>
  <si>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</si>
  <si>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RU000A102B48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</si>
  <si>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</si>
  <si>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</si>
  <si>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</si>
  <si>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</si>
  <si>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</si>
  <si>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</si>
  <si>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</si>
  <si>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</si>
  <si>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</si>
  <si>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</si>
  <si>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</si>
  <si>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</si>
  <si>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</si>
  <si>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</si>
  <si>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</si>
  <si>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</si>
  <si>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</si>
  <si>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</si>
  <si>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</si>
  <si>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</si>
  <si>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</si>
  <si>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</si>
  <si>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</si>
  <si>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</si>
  <si>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</si>
  <si>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</si>
  <si>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</si>
  <si>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</si>
  <si>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</si>
  <si>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</si>
  <si>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</si>
  <si>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</si>
  <si>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</si>
  <si>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</si>
  <si>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</si>
  <si>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</si>
  <si>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</si>
  <si>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</si>
  <si>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</si>
  <si>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</si>
  <si>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</si>
  <si>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</si>
  <si>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</si>
  <si>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"ГСП-Финанс"</t>
  </si>
  <si>
    <t>1207800076440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</si>
  <si>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</si>
  <si>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</si>
  <si>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</si>
  <si>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</si>
  <si>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</si>
  <si>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</si>
  <si>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</si>
  <si>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</si>
  <si>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</si>
  <si>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</si>
  <si>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</si>
  <si>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</si>
  <si>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"Акрон"</t>
  </si>
  <si>
    <t>1025300786610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</si>
  <si>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</si>
  <si>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</si>
  <si>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</si>
  <si>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</si>
  <si>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</si>
  <si>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</si>
  <si>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</si>
  <si>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</si>
  <si>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</si>
  <si>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</si>
  <si>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</si>
  <si>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</si>
  <si>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</si>
  <si>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</si>
  <si>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</si>
  <si>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</si>
  <si>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</si>
  <si>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</si>
  <si>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</si>
  <si>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</si>
  <si>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</si>
  <si>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</si>
  <si>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</si>
  <si>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</si>
  <si>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</si>
  <si>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</si>
  <si>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</si>
  <si>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</si>
  <si>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</si>
  <si>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</si>
  <si>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</si>
  <si>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</si>
  <si>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1021401062187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</si>
  <si>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</si>
  <si>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</si>
  <si>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</si>
  <si>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</si>
  <si>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</si>
  <si>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</si>
  <si>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</si>
  <si>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</si>
  <si>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</si>
  <si>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</si>
  <si>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</si>
  <si>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</si>
  <si>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</si>
  <si>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</si>
  <si>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</si>
  <si>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</si>
  <si>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</si>
  <si>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</si>
  <si>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</si>
  <si>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</si>
  <si>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</si>
  <si>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</si>
  <si>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</si>
  <si>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</si>
  <si>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</si>
  <si>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</si>
  <si>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</si>
  <si>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</si>
  <si>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</si>
  <si>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</si>
  <si>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</si>
  <si>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</si>
  <si>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</si>
  <si>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</si>
  <si>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</si>
  <si>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</si>
  <si>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</si>
  <si>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</si>
  <si>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</si>
  <si>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</si>
  <si>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</si>
  <si>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</si>
  <si>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"ГСП-ФИНАНС" 4-01-00567-R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</si>
  <si>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</si>
  <si>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</si>
  <si>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</si>
  <si>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</si>
  <si>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</si>
  <si>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"Акрон" 4B02-02-00207-A-001P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</si>
  <si>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</si>
  <si>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</si>
  <si>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</si>
  <si>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</si>
  <si>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</si>
  <si>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</si>
  <si>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</si>
  <si>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</si>
  <si>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</si>
  <si>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</si>
  <si>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</si>
  <si>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</si>
  <si>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4B02-02-00122-A-001P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</si>
  <si>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</si>
  <si>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</si>
  <si>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</si>
  <si>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</si>
  <si>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4B02-06-00122-A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</si>
  <si>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</si>
  <si>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</si>
  <si>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</si>
  <si>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</si>
  <si>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</si>
  <si>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"Северсталь" 4B02-06-00143-A</t>
  </si>
  <si>
    <t>облигации ПАО "Совкомбанк" 4B020100963B001P</t>
  </si>
  <si>
    <t>облигации ПАО "ФСК ЕЭС" 4B02-04-65018-D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</si>
  <si>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</si>
  <si>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</si>
  <si>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</si>
  <si>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</si>
  <si>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</si>
  <si>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</si>
  <si>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</si>
  <si>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</si>
  <si>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</si>
  <si>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</si>
  <si>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</si>
  <si>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</si>
  <si>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</si>
  <si>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</si>
  <si>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</si>
  <si>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RU35009RSY0</t>
  </si>
  <si>
    <t>государственные ЦБ субъектов РФ RU35003SVS0</t>
  </si>
  <si>
    <t>государственные ЦБ субъектов РФ RU35002YML0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</si>
  <si>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</si>
  <si>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</si>
  <si>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</si>
  <si>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</si>
  <si>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</si>
  <si>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</si>
  <si>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</si>
  <si>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</si>
  <si>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RU000A0JXR43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</si>
  <si>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</si>
  <si>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</si>
  <si>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</si>
  <si>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</si>
  <si>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</si>
  <si>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</si>
  <si>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</si>
  <si>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</si>
  <si>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</si>
  <si>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</si>
  <si>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</si>
  <si>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</si>
  <si>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</si>
  <si>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Республики Саха (Якутия)</t>
  </si>
  <si>
    <t>1031402066079</t>
  </si>
  <si>
    <t>Министерство финансов Свердловской области</t>
  </si>
  <si>
    <t>1026605256589</t>
  </si>
  <si>
    <t>Правительство Ямало-Ненецкого автономного округа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</si>
  <si>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</si>
  <si>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</si>
  <si>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</si>
  <si>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</si>
  <si>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</si>
  <si>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</si>
  <si>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</si>
  <si>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</si>
  <si>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</si>
  <si>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</si>
  <si>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</si>
  <si>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</si>
  <si>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</si>
  <si>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</si>
  <si>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ВЭБ.РФ 4B02-303-00004-T-001P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</si>
  <si>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</si>
  <si>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</si>
  <si>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</si>
  <si>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</si>
  <si>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</si>
  <si>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</si>
  <si>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</si>
  <si>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</si>
  <si>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</si>
  <si>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</si>
  <si>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</si>
  <si>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</si>
  <si>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</si>
  <si>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</si>
  <si>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</si>
  <si>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</si>
  <si>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</si>
  <si>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</si>
  <si>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</si>
  <si>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</si>
  <si>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Общество с ограниченной ответственностью Управляющая компания "АК БАРС КАПИТАЛ"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</si>
  <si>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</si>
  <si>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</si>
  <si>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</si>
  <si>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</si>
  <si>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</si>
  <si>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</si>
  <si>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</si>
  <si>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</si>
  <si>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</si>
  <si>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</si>
  <si>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</si>
  <si>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</si>
  <si>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</si>
  <si>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</si>
  <si>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</si>
  <si>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</si>
  <si>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</si>
  <si>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</si>
  <si>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</si>
  <si>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</si>
  <si>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</si>
  <si>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</si>
  <si>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</si>
  <si>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</si>
  <si>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</si>
  <si>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</si>
  <si>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</si>
  <si>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</si>
  <si>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RU000A100P85</t>
  </si>
  <si>
    <t>RU000A0JQRD9</t>
  </si>
  <si>
    <t>RU000A1008W7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</si>
  <si>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</si>
  <si>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</si>
  <si>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</si>
  <si>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</si>
  <si>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</si>
  <si>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</si>
  <si>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</si>
  <si>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</si>
  <si>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</si>
  <si>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</si>
  <si>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</si>
  <si>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RU000A102RT4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</si>
  <si>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</si>
  <si>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</si>
  <si>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</si>
  <si>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</si>
  <si>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</si>
  <si>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облигации Промсвязьбанк 4B02-04-03251-B-003P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</si>
  <si>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</si>
  <si>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</si>
  <si>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</si>
  <si>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</si>
  <si>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</si>
  <si>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</si>
  <si>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</si>
  <si>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</si>
  <si>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</si>
  <si>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</si>
  <si>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</si>
  <si>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</si>
  <si>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</si>
  <si>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</si>
  <si>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</si>
  <si>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</si>
  <si>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</si>
  <si>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</si>
  <si>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</si>
  <si>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</si>
  <si>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</si>
  <si>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</si>
  <si>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</si>
  <si>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</si>
  <si>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</si>
  <si>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</si>
  <si>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</si>
  <si>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</si>
  <si>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</si>
  <si>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</si>
  <si>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</si>
  <si>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</si>
  <si>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</si>
  <si>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</si>
  <si>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</si>
  <si>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</si>
  <si>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</si>
  <si>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</si>
  <si>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</si>
  <si>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</si>
  <si>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</si>
  <si>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</si>
  <si>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</si>
  <si>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</si>
  <si>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</si>
  <si>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</si>
  <si>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</si>
  <si>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</si>
  <si>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</si>
  <si>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</si>
  <si>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</si>
  <si>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</si>
  <si>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</si>
  <si>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</si>
  <si>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</si>
  <si>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</si>
  <si>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</si>
  <si>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</si>
  <si>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</si>
  <si>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</si>
  <si>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</si>
  <si>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</si>
  <si>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</si>
  <si>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</si>
  <si>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RU000A1041B2</t>
  </si>
  <si>
    <t>облигации ООО "ГК "Сегежа" 4B02-01-87154-H-002P</t>
  </si>
  <si>
    <t>RU000A0JNAA8</t>
  </si>
  <si>
    <t>акции обыкновенные ПАО "Полюс" 1-01-55192-E</t>
  </si>
  <si>
    <t>RU000A0ZYU88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</si>
  <si>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</si>
  <si>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</si>
  <si>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</si>
  <si>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RU000A104FG2</t>
  </si>
  <si>
    <t>облигации ООО "ГК "Сегежа" 4B02-03-87154-H-002P</t>
  </si>
  <si>
    <t>облигации федерального займа РФ 26223RMFS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</si>
  <si>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</si>
  <si>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</si>
  <si>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</si>
  <si>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</si>
  <si>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</si>
  <si>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</si>
  <si>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</si>
  <si>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</si>
  <si>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</si>
  <si>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</si>
  <si>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</si>
  <si>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</si>
  <si>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</si>
  <si>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</si>
  <si>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</si>
  <si>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</si>
  <si>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</si>
  <si>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</si>
  <si>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</si>
  <si>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</si>
  <si>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</si>
  <si>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</si>
  <si>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</si>
  <si>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</si>
  <si>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</si>
  <si>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</si>
  <si>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</si>
  <si>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</si>
  <si>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</si>
  <si>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</si>
  <si>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</si>
  <si>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</si>
  <si>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</si>
  <si>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</si>
  <si>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</si>
  <si>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</si>
  <si>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</si>
  <si>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</si>
  <si>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</si>
  <si>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</si>
  <si>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</si>
  <si>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</si>
  <si>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</si>
  <si>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</si>
  <si>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</si>
  <si>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</si>
  <si>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</si>
  <si>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</si>
  <si>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RU000A0JXQF2</t>
  </si>
  <si>
    <t>облигации федерального займа РФ 26222RMFS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</si>
  <si>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</si>
  <si>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</si>
  <si>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</si>
  <si>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</si>
  <si>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</si>
  <si>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</si>
  <si>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</si>
  <si>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</si>
  <si>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</si>
  <si>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</si>
  <si>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</si>
  <si>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</si>
  <si>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</si>
  <si>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</si>
  <si>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</si>
  <si>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</si>
  <si>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RU000A0JUCS1</t>
  </si>
  <si>
    <t>облигации ПАО "НК "Роснефть" 4B02-05-00122-A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</si>
  <si>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</si>
  <si>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</si>
  <si>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</si>
  <si>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</si>
  <si>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</si>
  <si>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</si>
  <si>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</si>
  <si>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 ВЭБ.РФ 4B02-303-00004-T-001P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</si>
  <si>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</si>
  <si>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</si>
  <si>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</si>
  <si>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</si>
  <si>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</si>
  <si>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</si>
  <si>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</si>
  <si>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</si>
  <si>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</si>
  <si>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</si>
  <si>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</si>
  <si>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 ВЭБ.РФ 4B02-451-00004-T-001P</t>
  </si>
  <si>
    <t>RU000A105UB9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</si>
  <si>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</si>
  <si>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</si>
  <si>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</si>
  <si>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</si>
  <si>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</si>
  <si>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</si>
  <si>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 xml:space="preserve">начисленный процентный доход по подтверждению №11 от 27.02.2023 к Генеральному соглашению №М65-4785/2016 от 15.06.2016 о порядке поддержания МНО на счетах </t>
  </si>
  <si>
    <t>облигации обыкновенные ПАО "Полюс" 4B02-03-55192-E-001P</t>
  </si>
  <si>
    <t>облигации ПАО "Альфа-Банк" 4B02-09-01326-B-002P</t>
  </si>
  <si>
    <t>RU000A102JZ8</t>
  </si>
  <si>
    <t>Публичное акционерное общество "НОВАТЭК"</t>
  </si>
  <si>
    <t>Публичное акционерное общество "Нефтяная компания "Роснефть"</t>
  </si>
  <si>
    <t>положительная переоценка по сделкам Т+ (покупка облигаций  26223RMFS)</t>
  </si>
  <si>
    <t>RU000A100238</t>
  </si>
  <si>
    <t>облигации ПАО "МТС" 4B02-07-04715-A-001P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</si>
  <si>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</si>
  <si>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</si>
  <si>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</si>
  <si>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</si>
  <si>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</si>
  <si>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</si>
  <si>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RU000A106672</t>
  </si>
  <si>
    <t>облигации ООО "ГАЗПРОМ КАПИТАЛ" 4B02-05-36400-R-001P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</si>
  <si>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</si>
  <si>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</si>
  <si>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</si>
  <si>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</si>
  <si>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</si>
  <si>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RU000A1065S5</t>
  </si>
  <si>
    <t>облигации ПАО "Мегафон" 4B02-03-00822-J-002P</t>
  </si>
  <si>
    <t>Публичное акционерное общество "Мегафон"</t>
  </si>
  <si>
    <t>1027809169585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</si>
  <si>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</si>
  <si>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</si>
  <si>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</si>
  <si>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</si>
  <si>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</si>
  <si>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</si>
  <si>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</si>
  <si>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АО ХК "Новотранс"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</si>
  <si>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</si>
  <si>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</si>
  <si>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</si>
  <si>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</si>
  <si>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</si>
  <si>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</si>
  <si>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</si>
  <si>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</si>
  <si>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</si>
  <si>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</si>
  <si>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</si>
  <si>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RU000A0ZYU21</t>
  </si>
  <si>
    <t>облигации ПАО "Альфа-Банк" 4B024001326B</t>
  </si>
  <si>
    <t>RU000A0JKQU8</t>
  </si>
  <si>
    <t>акции обыкновенные ПАО "Магнит" 1-01-60525-P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</si>
  <si>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</si>
  <si>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</si>
  <si>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</si>
  <si>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</si>
  <si>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</si>
  <si>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</si>
  <si>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</si>
  <si>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</si>
  <si>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</si>
  <si>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</si>
  <si>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RU000A0JXFS8</t>
  </si>
  <si>
    <t>облигации ООО "Газпром капитал" 4B02-05-36400-R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</si>
  <si>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</si>
  <si>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</si>
  <si>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</si>
  <si>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</si>
  <si>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</si>
  <si>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</si>
  <si>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облигации федерального займа РФ 29016RMFS</t>
  </si>
  <si>
    <t>RU000A1025B5</t>
  </si>
  <si>
    <t>облигации АО "Почта России" 4B02-02-00005-T-001P</t>
  </si>
  <si>
    <t>RU000A0JXRD5</t>
  </si>
  <si>
    <t>АО "Почта России"</t>
  </si>
  <si>
    <t>Акционерное общество "Почта России"</t>
  </si>
  <si>
    <t>оплата комиссий по сделкам Т+  (продажа облигаций 25084RMFS )</t>
  </si>
  <si>
    <t>частичное погашение номинала облигации ПАО "Группа ЛСР" 4B02-04-55234-E-001P</t>
  </si>
  <si>
    <t>оплата комиссий по сделкам Т+  (покупка облигаций 26223RMFS)</t>
  </si>
  <si>
    <t>42004810800000776493</t>
  </si>
  <si>
    <t>42003810467000000244</t>
  </si>
  <si>
    <t>42003810800000476493</t>
  </si>
  <si>
    <t>оплата комиссий по сделкам Т+ (продажа облигаций  24021RMFS)</t>
  </si>
  <si>
    <t>положительная переоценка по сделкам Т+ (покупка облигаций  24021RMFS)</t>
  </si>
  <si>
    <t>облигации федерального займа РФ 26241RMFS</t>
  </si>
  <si>
    <t>RU000A105FZ9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</si>
  <si>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</si>
  <si>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</si>
  <si>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</si>
  <si>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</si>
  <si>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</si>
  <si>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ПАО "ЯТЭК"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</si>
  <si>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</si>
  <si>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</si>
  <si>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42004810600000976493</t>
  </si>
  <si>
    <t>42004810700001176493</t>
  </si>
  <si>
    <t>оплата комиссий по сделкам Т+  (продажа облигаций АО Россельхозбанк 4B021603349B001P )</t>
  </si>
  <si>
    <t>Состав инвестиционного портфеля фонда по обязательному пенсионному страхованию на 30.11.2023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</si>
  <si>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</si>
  <si>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</si>
  <si>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</si>
  <si>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</si>
  <si>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</si>
  <si>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</si>
  <si>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</si>
  <si>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42002810426800007118</t>
  </si>
  <si>
    <t>42002810826800007116</t>
  </si>
  <si>
    <t>42003810426800002316</t>
  </si>
  <si>
    <t>42002810726800007119</t>
  </si>
  <si>
    <t>42002810400000174785</t>
  </si>
  <si>
    <t>42003810100001074785</t>
  </si>
  <si>
    <t>42002810700020017191</t>
  </si>
  <si>
    <t>ПАО Сбербанк</t>
  </si>
  <si>
    <t>ПАО "НК "Роснефть"</t>
  </si>
  <si>
    <t>ООО "ИКС 5 ФИНАНС"</t>
  </si>
  <si>
    <t>RU000A101KT1</t>
  </si>
  <si>
    <t>RU000A105B11</t>
  </si>
  <si>
    <t>RU000A1074G2</t>
  </si>
  <si>
    <t xml:space="preserve">начисленный процентный доход по подтверждению №57 от 27.02.2023 к Генеральному соглашению №М61-4785/2016 от 15.02.2016 о порядке поддержания МНО на счетах </t>
  </si>
  <si>
    <t>RU000A106E90</t>
  </si>
  <si>
    <t>облигации федерального займа РФ 26243RMFS</t>
  </si>
  <si>
    <t>облигации  ВЭБ.РФ 4B02-12-00004-T-002P</t>
  </si>
  <si>
    <t>42004810043240000039</t>
  </si>
  <si>
    <t>42003810026800002318</t>
  </si>
  <si>
    <t>42002810900020017205</t>
  </si>
  <si>
    <t>42004810500001376493</t>
  </si>
  <si>
    <t>42002810700000276493</t>
  </si>
  <si>
    <t>RU000A102BT8</t>
  </si>
  <si>
    <t>Состав средств пенсионных резервов фонда на 30.11.2023</t>
  </si>
  <si>
    <t>Акционерное общество Инвестиционная компания "АКБФ"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</si>
</sst>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54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/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tabSelected="1" topLeftCell="A201" zoomScale="80" zoomScaleNormal="80" workbookViewId="0">
      <selection activeCell="J217" sqref="J217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1" t="s">
        <v>661</v>
      </c>
      <c r="B1" s="142"/>
      <c r="C1" s="142"/>
      <c r="D1" s="142"/>
      <c r="E1" s="142"/>
      <c r="F1" s="142"/>
      <c r="G1" s="142"/>
    </row>
    <row r="2" spans="1:8" ht="18.75" x14ac:dyDescent="0.3">
      <c r="A2" s="4"/>
      <c r="B2" s="4"/>
      <c r="C2" s="4"/>
    </row>
    <row r="3" spans="1:8" x14ac:dyDescent="0.25">
      <c r="A3" s="3" t="s">
        <v>330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224</v>
      </c>
      <c r="B5" s="25" t="s">
        <v>135</v>
      </c>
      <c r="C5" s="25" t="s">
        <v>136</v>
      </c>
      <c r="D5" s="25" t="s">
        <v>377</v>
      </c>
      <c r="E5" s="39">
        <v>5718</v>
      </c>
      <c r="F5" s="7">
        <v>5560755</v>
      </c>
      <c r="G5" s="8">
        <f t="shared" ref="G5:G36" si="0">F5/$F$266</f>
        <v>1.0086754609451741E-3</v>
      </c>
      <c r="H5" s="96"/>
    </row>
    <row r="6" spans="1:8" x14ac:dyDescent="0.25">
      <c r="A6" s="106" t="s">
        <v>472</v>
      </c>
      <c r="B6" s="106" t="s">
        <v>109</v>
      </c>
      <c r="C6" s="106" t="s">
        <v>110</v>
      </c>
      <c r="D6" s="106" t="s">
        <v>473</v>
      </c>
      <c r="E6" s="39">
        <v>10000</v>
      </c>
      <c r="F6" s="7">
        <v>9483200</v>
      </c>
      <c r="G6" s="8">
        <f t="shared" si="0"/>
        <v>1.7201748919409819E-3</v>
      </c>
      <c r="H6" s="96"/>
    </row>
    <row r="7" spans="1:8" x14ac:dyDescent="0.25">
      <c r="A7" s="80" t="s">
        <v>324</v>
      </c>
      <c r="B7" s="80" t="s">
        <v>204</v>
      </c>
      <c r="C7" s="9" t="s">
        <v>205</v>
      </c>
      <c r="D7" s="80" t="s">
        <v>49</v>
      </c>
      <c r="E7" s="39">
        <v>4000</v>
      </c>
      <c r="F7" s="7">
        <v>3974160</v>
      </c>
      <c r="G7" s="8">
        <f t="shared" si="0"/>
        <v>7.2088010888267384E-4</v>
      </c>
      <c r="H7" s="96"/>
    </row>
    <row r="8" spans="1:8" x14ac:dyDescent="0.25">
      <c r="A8" s="106" t="s">
        <v>402</v>
      </c>
      <c r="B8" s="106" t="s">
        <v>204</v>
      </c>
      <c r="C8" s="9" t="s">
        <v>205</v>
      </c>
      <c r="D8" s="106" t="s">
        <v>403</v>
      </c>
      <c r="E8" s="39">
        <v>986</v>
      </c>
      <c r="F8" s="7">
        <v>960210.78</v>
      </c>
      <c r="G8" s="8">
        <f t="shared" si="0"/>
        <v>1.7417437940010397E-4</v>
      </c>
      <c r="H8" s="96"/>
    </row>
    <row r="9" spans="1:8" x14ac:dyDescent="0.25">
      <c r="A9" s="25" t="s">
        <v>323</v>
      </c>
      <c r="B9" s="25" t="s">
        <v>204</v>
      </c>
      <c r="C9" s="106" t="s">
        <v>205</v>
      </c>
      <c r="D9" s="25" t="s">
        <v>48</v>
      </c>
      <c r="E9" s="39">
        <v>49172</v>
      </c>
      <c r="F9" s="7">
        <v>48620290.159999996</v>
      </c>
      <c r="G9" s="8">
        <f t="shared" si="0"/>
        <v>8.8193228416691815E-3</v>
      </c>
      <c r="H9" s="96"/>
    </row>
    <row r="10" spans="1:8" ht="30" x14ac:dyDescent="0.25">
      <c r="A10" s="61" t="s">
        <v>258</v>
      </c>
      <c r="B10" s="61" t="s">
        <v>173</v>
      </c>
      <c r="C10" s="106" t="s">
        <v>174</v>
      </c>
      <c r="D10" s="61" t="s">
        <v>80</v>
      </c>
      <c r="E10" s="39">
        <v>2</v>
      </c>
      <c r="F10" s="7">
        <v>2076.6999999999998</v>
      </c>
      <c r="G10" s="8">
        <f t="shared" si="0"/>
        <v>3.7669638920341624E-7</v>
      </c>
      <c r="H10" s="96"/>
    </row>
    <row r="11" spans="1:8" ht="30" x14ac:dyDescent="0.25">
      <c r="A11" s="46" t="s">
        <v>539</v>
      </c>
      <c r="B11" s="46" t="s">
        <v>173</v>
      </c>
      <c r="C11" s="46" t="s">
        <v>174</v>
      </c>
      <c r="D11" s="46" t="s">
        <v>538</v>
      </c>
      <c r="E11" s="39">
        <v>5940</v>
      </c>
      <c r="F11" s="7">
        <v>6163047</v>
      </c>
      <c r="G11" s="8">
        <f t="shared" si="0"/>
        <v>1.1179263020132649E-3</v>
      </c>
      <c r="H11" s="96"/>
    </row>
    <row r="12" spans="1:8" ht="30" x14ac:dyDescent="0.25">
      <c r="A12" s="25" t="s">
        <v>254</v>
      </c>
      <c r="B12" s="25" t="s">
        <v>173</v>
      </c>
      <c r="C12" s="25" t="s">
        <v>174</v>
      </c>
      <c r="D12" s="25" t="s">
        <v>79</v>
      </c>
      <c r="E12" s="39">
        <v>53130</v>
      </c>
      <c r="F12" s="7">
        <v>51536100</v>
      </c>
      <c r="G12" s="8">
        <f t="shared" si="0"/>
        <v>9.3482268905601094E-3</v>
      </c>
      <c r="H12" s="96"/>
    </row>
    <row r="13" spans="1:8" ht="30" x14ac:dyDescent="0.25">
      <c r="A13" s="72" t="s">
        <v>259</v>
      </c>
      <c r="B13" s="72" t="s">
        <v>173</v>
      </c>
      <c r="C13" s="72" t="s">
        <v>174</v>
      </c>
      <c r="D13" s="33" t="s">
        <v>367</v>
      </c>
      <c r="E13" s="39">
        <v>18</v>
      </c>
      <c r="F13" s="7">
        <v>17384.400000000001</v>
      </c>
      <c r="G13" s="8">
        <f t="shared" si="0"/>
        <v>3.1533879272248615E-6</v>
      </c>
      <c r="H13" s="96"/>
    </row>
    <row r="14" spans="1:8" x14ac:dyDescent="0.25">
      <c r="A14" s="61" t="s">
        <v>36</v>
      </c>
      <c r="B14" s="61" t="s">
        <v>109</v>
      </c>
      <c r="C14" s="69" t="s">
        <v>110</v>
      </c>
      <c r="D14" s="61" t="s">
        <v>90</v>
      </c>
      <c r="E14" s="39">
        <v>91337</v>
      </c>
      <c r="F14" s="7">
        <v>93757430.5</v>
      </c>
      <c r="G14" s="8">
        <f t="shared" si="0"/>
        <v>1.7006830803842757E-2</v>
      </c>
      <c r="H14" s="96"/>
    </row>
    <row r="15" spans="1:8" x14ac:dyDescent="0.25">
      <c r="A15" s="71" t="s">
        <v>37</v>
      </c>
      <c r="B15" s="71" t="s">
        <v>109</v>
      </c>
      <c r="C15" s="71" t="s">
        <v>110</v>
      </c>
      <c r="D15" s="106" t="s">
        <v>91</v>
      </c>
      <c r="E15" s="39">
        <v>32000</v>
      </c>
      <c r="F15" s="7">
        <v>32690880</v>
      </c>
      <c r="G15" s="8">
        <f t="shared" si="0"/>
        <v>5.9298581672278987E-3</v>
      </c>
      <c r="H15" s="96"/>
    </row>
    <row r="16" spans="1:8" ht="30" x14ac:dyDescent="0.25">
      <c r="A16" s="83" t="s">
        <v>221</v>
      </c>
      <c r="B16" s="83" t="s">
        <v>125</v>
      </c>
      <c r="C16" s="83" t="s">
        <v>126</v>
      </c>
      <c r="D16" s="83" t="s">
        <v>368</v>
      </c>
      <c r="E16" s="39">
        <v>225</v>
      </c>
      <c r="F16" s="7">
        <v>222019.65</v>
      </c>
      <c r="G16" s="8">
        <f t="shared" si="0"/>
        <v>4.0272548026776259E-5</v>
      </c>
      <c r="H16" s="96"/>
    </row>
    <row r="17" spans="1:8" ht="30" x14ac:dyDescent="0.25">
      <c r="A17" s="71" t="s">
        <v>245</v>
      </c>
      <c r="B17" s="71" t="s">
        <v>161</v>
      </c>
      <c r="C17" s="71" t="s">
        <v>162</v>
      </c>
      <c r="D17" s="71" t="s">
        <v>60</v>
      </c>
      <c r="E17" s="39">
        <v>34629</v>
      </c>
      <c r="F17" s="7">
        <v>33473083.98</v>
      </c>
      <c r="G17" s="8">
        <f t="shared" si="0"/>
        <v>6.0717435694942548E-3</v>
      </c>
      <c r="H17" s="96"/>
    </row>
    <row r="18" spans="1:8" ht="30" x14ac:dyDescent="0.25">
      <c r="A18" s="93" t="s">
        <v>490</v>
      </c>
      <c r="B18" s="93" t="s">
        <v>192</v>
      </c>
      <c r="C18" s="93" t="s">
        <v>193</v>
      </c>
      <c r="D18" s="93" t="s">
        <v>491</v>
      </c>
      <c r="E18" s="39">
        <v>1455</v>
      </c>
      <c r="F18" s="7">
        <v>1442865.3</v>
      </c>
      <c r="G18" s="8">
        <f t="shared" si="0"/>
        <v>2.6172396042611066E-4</v>
      </c>
      <c r="H18" s="96"/>
    </row>
    <row r="19" spans="1:8" ht="28.5" customHeight="1" x14ac:dyDescent="0.25">
      <c r="A19" s="25" t="s">
        <v>413</v>
      </c>
      <c r="B19" s="25" t="s">
        <v>109</v>
      </c>
      <c r="C19" s="69" t="s">
        <v>110</v>
      </c>
      <c r="D19" s="71" t="s">
        <v>410</v>
      </c>
      <c r="E19" s="39">
        <v>13000</v>
      </c>
      <c r="F19" s="7">
        <v>12168910</v>
      </c>
      <c r="G19" s="8">
        <f t="shared" si="0"/>
        <v>2.2073407124482804E-3</v>
      </c>
      <c r="H19" s="96"/>
    </row>
    <row r="20" spans="1:8" ht="32.25" customHeight="1" x14ac:dyDescent="0.25">
      <c r="A20" s="90" t="s">
        <v>246</v>
      </c>
      <c r="B20" s="90" t="s">
        <v>161</v>
      </c>
      <c r="C20" s="90" t="s">
        <v>162</v>
      </c>
      <c r="D20" s="90" t="s">
        <v>375</v>
      </c>
      <c r="E20" s="39">
        <v>7087</v>
      </c>
      <c r="F20" s="7">
        <v>6628045.8799999999</v>
      </c>
      <c r="G20" s="8">
        <f t="shared" si="0"/>
        <v>1.2022732943952326E-3</v>
      </c>
      <c r="H20" s="96"/>
    </row>
    <row r="21" spans="1:8" ht="33.75" customHeight="1" x14ac:dyDescent="0.25">
      <c r="A21" s="80" t="s">
        <v>260</v>
      </c>
      <c r="B21" s="80" t="s">
        <v>177</v>
      </c>
      <c r="C21" s="80" t="s">
        <v>178</v>
      </c>
      <c r="D21" s="80" t="s">
        <v>370</v>
      </c>
      <c r="E21" s="39">
        <v>3030</v>
      </c>
      <c r="F21" s="7">
        <v>2953079.97</v>
      </c>
      <c r="G21" s="8">
        <f t="shared" si="0"/>
        <v>5.3566454554241489E-4</v>
      </c>
      <c r="H21" s="96"/>
    </row>
    <row r="22" spans="1:8" ht="30" x14ac:dyDescent="0.25">
      <c r="A22" s="66" t="s">
        <v>253</v>
      </c>
      <c r="B22" s="66" t="s">
        <v>173</v>
      </c>
      <c r="C22" s="69" t="s">
        <v>174</v>
      </c>
      <c r="D22" s="66" t="s">
        <v>75</v>
      </c>
      <c r="E22" s="39">
        <v>65</v>
      </c>
      <c r="F22" s="7">
        <v>67371.850000000006</v>
      </c>
      <c r="G22" s="8">
        <f t="shared" si="0"/>
        <v>1.222070237827042E-5</v>
      </c>
      <c r="H22" s="96"/>
    </row>
    <row r="23" spans="1:8" ht="30" x14ac:dyDescent="0.25">
      <c r="A23" s="65" t="s">
        <v>242</v>
      </c>
      <c r="B23" s="65" t="s">
        <v>161</v>
      </c>
      <c r="C23" s="69" t="s">
        <v>162</v>
      </c>
      <c r="D23" s="65" t="s">
        <v>381</v>
      </c>
      <c r="E23" s="39">
        <v>34526</v>
      </c>
      <c r="F23" s="7">
        <v>34558454.439999998</v>
      </c>
      <c r="G23" s="8">
        <f t="shared" si="0"/>
        <v>6.2686208908358295E-3</v>
      </c>
      <c r="H23" s="96"/>
    </row>
    <row r="24" spans="1:8" x14ac:dyDescent="0.25">
      <c r="A24" s="25" t="s">
        <v>27</v>
      </c>
      <c r="B24" s="25" t="s">
        <v>109</v>
      </c>
      <c r="C24" s="25" t="s">
        <v>110</v>
      </c>
      <c r="D24" s="25" t="s">
        <v>81</v>
      </c>
      <c r="E24" s="39">
        <v>17000</v>
      </c>
      <c r="F24" s="7">
        <v>13569060</v>
      </c>
      <c r="G24" s="8">
        <f t="shared" si="0"/>
        <v>2.4613164669352854E-3</v>
      </c>
      <c r="H24" s="96"/>
    </row>
    <row r="25" spans="1:8" ht="30" x14ac:dyDescent="0.25">
      <c r="A25" s="69" t="s">
        <v>627</v>
      </c>
      <c r="B25" s="69" t="s">
        <v>139</v>
      </c>
      <c r="C25" s="9" t="s">
        <v>140</v>
      </c>
      <c r="D25" s="69" t="s">
        <v>626</v>
      </c>
      <c r="E25" s="39">
        <v>950</v>
      </c>
      <c r="F25" s="7">
        <v>966767.5</v>
      </c>
      <c r="G25" s="8">
        <f t="shared" si="0"/>
        <v>1.7536371476342935E-4</v>
      </c>
      <c r="H25" s="96"/>
    </row>
    <row r="26" spans="1:8" ht="30" x14ac:dyDescent="0.25">
      <c r="A26" s="25" t="s">
        <v>509</v>
      </c>
      <c r="B26" s="25" t="s">
        <v>135</v>
      </c>
      <c r="C26" s="25" t="s">
        <v>136</v>
      </c>
      <c r="D26" s="25" t="s">
        <v>508</v>
      </c>
      <c r="E26" s="39">
        <v>20000</v>
      </c>
      <c r="F26" s="7">
        <v>18876000</v>
      </c>
      <c r="G26" s="8">
        <f t="shared" si="0"/>
        <v>3.4239519635015578E-3</v>
      </c>
      <c r="H26" s="96"/>
    </row>
    <row r="27" spans="1:8" ht="30" x14ac:dyDescent="0.25">
      <c r="A27" s="25" t="s">
        <v>244</v>
      </c>
      <c r="B27" s="25" t="s">
        <v>161</v>
      </c>
      <c r="C27" s="106" t="s">
        <v>162</v>
      </c>
      <c r="D27" s="25" t="s">
        <v>57</v>
      </c>
      <c r="E27" s="39">
        <v>63997</v>
      </c>
      <c r="F27" s="7">
        <v>61780143.920000002</v>
      </c>
      <c r="G27" s="8">
        <f t="shared" si="0"/>
        <v>1.1206412644643613E-2</v>
      </c>
      <c r="H27" s="96"/>
    </row>
    <row r="28" spans="1:8" x14ac:dyDescent="0.25">
      <c r="A28" s="106" t="s">
        <v>261</v>
      </c>
      <c r="B28" s="106" t="s">
        <v>177</v>
      </c>
      <c r="C28" s="106" t="s">
        <v>178</v>
      </c>
      <c r="D28" s="106" t="s">
        <v>374</v>
      </c>
      <c r="E28" s="39">
        <v>5501</v>
      </c>
      <c r="F28" s="7">
        <v>5600293.0499999998</v>
      </c>
      <c r="G28" s="8">
        <f t="shared" si="0"/>
        <v>1.0158473397293721E-3</v>
      </c>
      <c r="H28" s="96"/>
    </row>
    <row r="29" spans="1:8" ht="30" x14ac:dyDescent="0.25">
      <c r="A29" s="25" t="s">
        <v>255</v>
      </c>
      <c r="B29" s="25" t="s">
        <v>173</v>
      </c>
      <c r="C29" s="93" t="s">
        <v>174</v>
      </c>
      <c r="D29" s="25" t="s">
        <v>76</v>
      </c>
      <c r="E29" s="39">
        <v>121595</v>
      </c>
      <c r="F29" s="7">
        <v>119837952.25</v>
      </c>
      <c r="G29" s="8">
        <f t="shared" si="0"/>
        <v>2.1737624068043731E-2</v>
      </c>
      <c r="H29" s="96"/>
    </row>
    <row r="30" spans="1:8" x14ac:dyDescent="0.25">
      <c r="A30" s="80" t="s">
        <v>636</v>
      </c>
      <c r="B30" s="80" t="s">
        <v>119</v>
      </c>
      <c r="C30" s="80">
        <v>1197746000000</v>
      </c>
      <c r="D30" s="80" t="s">
        <v>637</v>
      </c>
      <c r="E30" s="39">
        <v>10546</v>
      </c>
      <c r="F30" s="7">
        <v>10240060.539999999</v>
      </c>
      <c r="G30" s="8">
        <f t="shared" si="0"/>
        <v>1.8574632015420545E-3</v>
      </c>
      <c r="H30" s="96"/>
    </row>
    <row r="31" spans="1:8" x14ac:dyDescent="0.25">
      <c r="A31" s="25" t="s">
        <v>217</v>
      </c>
      <c r="B31" s="25" t="s">
        <v>119</v>
      </c>
      <c r="C31" s="25" t="s">
        <v>120</v>
      </c>
      <c r="D31" s="25" t="s">
        <v>372</v>
      </c>
      <c r="E31" s="39">
        <v>4731</v>
      </c>
      <c r="F31" s="7">
        <v>4348545.96</v>
      </c>
      <c r="G31" s="8">
        <f t="shared" si="0"/>
        <v>7.8879065893826912E-4</v>
      </c>
      <c r="H31" s="96"/>
    </row>
    <row r="32" spans="1:8" x14ac:dyDescent="0.25">
      <c r="A32" s="46" t="s">
        <v>240</v>
      </c>
      <c r="B32" s="46" t="s">
        <v>157</v>
      </c>
      <c r="C32" s="69" t="s">
        <v>158</v>
      </c>
      <c r="D32" s="46" t="s">
        <v>43</v>
      </c>
      <c r="E32" s="39">
        <v>8850</v>
      </c>
      <c r="F32" s="7">
        <v>8790439.5</v>
      </c>
      <c r="G32" s="8">
        <f t="shared" si="0"/>
        <v>1.5945138051529273E-3</v>
      </c>
      <c r="H32" s="96"/>
    </row>
    <row r="33" spans="1:8" ht="30" x14ac:dyDescent="0.25">
      <c r="A33" s="25" t="s">
        <v>225</v>
      </c>
      <c r="B33" s="25" t="s">
        <v>135</v>
      </c>
      <c r="C33" s="69" t="s">
        <v>136</v>
      </c>
      <c r="D33" s="69" t="s">
        <v>69</v>
      </c>
      <c r="E33" s="39">
        <v>17452</v>
      </c>
      <c r="F33" s="7">
        <v>16689696.640000001</v>
      </c>
      <c r="G33" s="8">
        <f t="shared" si="0"/>
        <v>3.0273744215285735E-3</v>
      </c>
      <c r="H33" s="96"/>
    </row>
    <row r="34" spans="1:8" ht="30" x14ac:dyDescent="0.25">
      <c r="A34" s="25" t="s">
        <v>266</v>
      </c>
      <c r="B34" s="25" t="s">
        <v>189</v>
      </c>
      <c r="C34" s="25" t="s">
        <v>190</v>
      </c>
      <c r="D34" s="25" t="s">
        <v>383</v>
      </c>
      <c r="E34" s="39">
        <v>47492</v>
      </c>
      <c r="F34" s="7">
        <v>45446044.640000001</v>
      </c>
      <c r="G34" s="8">
        <f t="shared" si="0"/>
        <v>8.2435406748520585E-3</v>
      </c>
      <c r="H34" s="96"/>
    </row>
    <row r="35" spans="1:8" ht="30" x14ac:dyDescent="0.25">
      <c r="A35" s="93" t="s">
        <v>256</v>
      </c>
      <c r="B35" s="93" t="s">
        <v>173</v>
      </c>
      <c r="C35" s="93" t="s">
        <v>174</v>
      </c>
      <c r="D35" s="93" t="s">
        <v>77</v>
      </c>
      <c r="E35" s="39">
        <v>8520</v>
      </c>
      <c r="F35" s="7">
        <v>8218818</v>
      </c>
      <c r="G35" s="8">
        <f t="shared" si="0"/>
        <v>1.4908263418500715E-3</v>
      </c>
      <c r="H35" s="96"/>
    </row>
    <row r="36" spans="1:8" ht="30" x14ac:dyDescent="0.25">
      <c r="A36" s="25" t="s">
        <v>226</v>
      </c>
      <c r="B36" s="25" t="s">
        <v>135</v>
      </c>
      <c r="C36" s="25" t="s">
        <v>136</v>
      </c>
      <c r="D36" s="25" t="s">
        <v>382</v>
      </c>
      <c r="E36" s="39">
        <v>57683</v>
      </c>
      <c r="F36" s="7">
        <v>52779945</v>
      </c>
      <c r="G36" s="8">
        <f t="shared" si="0"/>
        <v>9.5738501968772108E-3</v>
      </c>
      <c r="H36" s="96"/>
    </row>
    <row r="37" spans="1:8" x14ac:dyDescent="0.25">
      <c r="A37" s="69" t="s">
        <v>613</v>
      </c>
      <c r="B37" s="69" t="s">
        <v>532</v>
      </c>
      <c r="C37" s="9" t="s">
        <v>531</v>
      </c>
      <c r="D37" s="69" t="s">
        <v>612</v>
      </c>
      <c r="E37" s="39">
        <v>202</v>
      </c>
      <c r="F37" s="7">
        <v>201194.02</v>
      </c>
      <c r="G37" s="8">
        <f t="shared" ref="G37:G68" si="1">F37/$F$266</f>
        <v>3.6494949132431219E-5</v>
      </c>
      <c r="H37" s="96"/>
    </row>
    <row r="38" spans="1:8" x14ac:dyDescent="0.25">
      <c r="A38" s="90" t="s">
        <v>471</v>
      </c>
      <c r="B38" s="90" t="s">
        <v>109</v>
      </c>
      <c r="C38" s="90" t="s">
        <v>110</v>
      </c>
      <c r="D38" s="90" t="s">
        <v>465</v>
      </c>
      <c r="E38" s="39">
        <v>131135</v>
      </c>
      <c r="F38" s="7">
        <v>131191388.05</v>
      </c>
      <c r="G38" s="8">
        <f t="shared" si="1"/>
        <v>2.3797044432522372E-2</v>
      </c>
      <c r="H38" s="96"/>
    </row>
    <row r="39" spans="1:8" x14ac:dyDescent="0.25">
      <c r="A39" s="25" t="s">
        <v>414</v>
      </c>
      <c r="B39" s="25" t="s">
        <v>109</v>
      </c>
      <c r="C39" s="83" t="s">
        <v>110</v>
      </c>
      <c r="D39" s="25" t="s">
        <v>411</v>
      </c>
      <c r="E39" s="39">
        <v>5000</v>
      </c>
      <c r="F39" s="7">
        <v>4128450</v>
      </c>
      <c r="G39" s="8">
        <f t="shared" si="1"/>
        <v>7.4886705253856785E-4</v>
      </c>
      <c r="H39" s="96"/>
    </row>
    <row r="40" spans="1:8" x14ac:dyDescent="0.25">
      <c r="A40" s="25" t="s">
        <v>28</v>
      </c>
      <c r="B40" s="25" t="s">
        <v>109</v>
      </c>
      <c r="C40" s="106" t="s">
        <v>110</v>
      </c>
      <c r="D40" s="25" t="s">
        <v>82</v>
      </c>
      <c r="E40" s="39">
        <v>29000</v>
      </c>
      <c r="F40" s="7">
        <v>21706210</v>
      </c>
      <c r="G40" s="8">
        <f t="shared" si="1"/>
        <v>3.9373289017629346E-3</v>
      </c>
      <c r="H40" s="96"/>
    </row>
    <row r="41" spans="1:8" ht="30" x14ac:dyDescent="0.25">
      <c r="A41" s="25" t="s">
        <v>232</v>
      </c>
      <c r="B41" s="25" t="s">
        <v>139</v>
      </c>
      <c r="C41" s="93" t="s">
        <v>140</v>
      </c>
      <c r="D41" s="25" t="s">
        <v>53</v>
      </c>
      <c r="E41" s="39">
        <v>5000</v>
      </c>
      <c r="F41" s="7">
        <v>4764450</v>
      </c>
      <c r="G41" s="8">
        <f t="shared" si="1"/>
        <v>8.6423224902018429E-4</v>
      </c>
      <c r="H41" s="96"/>
    </row>
    <row r="42" spans="1:8" ht="30" x14ac:dyDescent="0.25">
      <c r="A42" s="25" t="s">
        <v>257</v>
      </c>
      <c r="B42" s="25" t="s">
        <v>173</v>
      </c>
      <c r="C42" s="25" t="s">
        <v>174</v>
      </c>
      <c r="D42" s="25" t="s">
        <v>78</v>
      </c>
      <c r="E42" s="39">
        <v>15070</v>
      </c>
      <c r="F42" s="7">
        <v>15113703</v>
      </c>
      <c r="G42" s="8">
        <f t="shared" si="1"/>
        <v>2.7415020694336401E-3</v>
      </c>
      <c r="H42" s="96"/>
    </row>
    <row r="43" spans="1:8" ht="30" x14ac:dyDescent="0.25">
      <c r="A43" s="25" t="s">
        <v>476</v>
      </c>
      <c r="B43" s="25" t="s">
        <v>167</v>
      </c>
      <c r="C43" s="9" t="s">
        <v>168</v>
      </c>
      <c r="D43" s="25" t="s">
        <v>369</v>
      </c>
      <c r="E43" s="39">
        <v>1943</v>
      </c>
      <c r="F43" s="7">
        <v>1855701.01</v>
      </c>
      <c r="G43" s="8">
        <f t="shared" si="1"/>
        <v>3.3660898054997478E-4</v>
      </c>
      <c r="H43" s="96"/>
    </row>
    <row r="44" spans="1:8" x14ac:dyDescent="0.25">
      <c r="A44" s="65" t="s">
        <v>249</v>
      </c>
      <c r="B44" s="65" t="s">
        <v>163</v>
      </c>
      <c r="C44" s="65" t="s">
        <v>164</v>
      </c>
      <c r="D44" s="65" t="s">
        <v>54</v>
      </c>
      <c r="E44" s="39">
        <v>20000</v>
      </c>
      <c r="F44" s="7">
        <v>20011400</v>
      </c>
      <c r="G44" s="8">
        <f t="shared" si="1"/>
        <v>3.6299042340758145E-3</v>
      </c>
      <c r="H44" s="96"/>
    </row>
    <row r="45" spans="1:8" x14ac:dyDescent="0.25">
      <c r="A45" s="66" t="s">
        <v>263</v>
      </c>
      <c r="B45" s="66" t="s">
        <v>177</v>
      </c>
      <c r="C45" s="66" t="s">
        <v>178</v>
      </c>
      <c r="D45" s="66" t="s">
        <v>92</v>
      </c>
      <c r="E45" s="39">
        <v>52488</v>
      </c>
      <c r="F45" s="7">
        <v>52443910.079999998</v>
      </c>
      <c r="G45" s="8">
        <f t="shared" si="1"/>
        <v>9.5128962117034931E-3</v>
      </c>
      <c r="H45" s="96"/>
    </row>
    <row r="46" spans="1:8" x14ac:dyDescent="0.25">
      <c r="A46" s="65" t="s">
        <v>38</v>
      </c>
      <c r="B46" s="65" t="s">
        <v>109</v>
      </c>
      <c r="C46" s="106" t="s">
        <v>110</v>
      </c>
      <c r="D46" s="65" t="s">
        <v>64</v>
      </c>
      <c r="E46" s="39">
        <v>112363</v>
      </c>
      <c r="F46" s="7">
        <v>150937181.27000001</v>
      </c>
      <c r="G46" s="8">
        <f t="shared" si="1"/>
        <v>2.7378769769803302E-2</v>
      </c>
      <c r="H46" s="96"/>
    </row>
    <row r="47" spans="1:8" ht="30" x14ac:dyDescent="0.25">
      <c r="A47" s="25" t="s">
        <v>227</v>
      </c>
      <c r="B47" s="25" t="s">
        <v>135</v>
      </c>
      <c r="C47" s="93" t="s">
        <v>136</v>
      </c>
      <c r="D47" s="25" t="s">
        <v>70</v>
      </c>
      <c r="E47" s="39">
        <v>60000</v>
      </c>
      <c r="F47" s="7">
        <v>58101000</v>
      </c>
      <c r="G47" s="8">
        <f t="shared" si="1"/>
        <v>1.0539046038959738E-2</v>
      </c>
      <c r="H47" s="96"/>
    </row>
    <row r="48" spans="1:8" ht="30" x14ac:dyDescent="0.25">
      <c r="A48" s="65" t="s">
        <v>229</v>
      </c>
      <c r="B48" s="65" t="s">
        <v>135</v>
      </c>
      <c r="C48" s="83" t="s">
        <v>136</v>
      </c>
      <c r="D48" s="65" t="s">
        <v>71</v>
      </c>
      <c r="E48" s="39">
        <v>28470</v>
      </c>
      <c r="F48" s="7">
        <v>28583880</v>
      </c>
      <c r="G48" s="8">
        <f t="shared" si="1"/>
        <v>5.1848819691933095E-3</v>
      </c>
      <c r="H48" s="96"/>
    </row>
    <row r="49" spans="1:8" x14ac:dyDescent="0.25">
      <c r="A49" s="83" t="s">
        <v>393</v>
      </c>
      <c r="B49" s="83" t="s">
        <v>199</v>
      </c>
      <c r="C49" s="9" t="s">
        <v>200</v>
      </c>
      <c r="D49" s="83" t="s">
        <v>387</v>
      </c>
      <c r="E49" s="39">
        <v>47</v>
      </c>
      <c r="F49" s="7">
        <v>44749.17</v>
      </c>
      <c r="G49" s="8">
        <f t="shared" si="1"/>
        <v>8.1171333167283864E-6</v>
      </c>
      <c r="H49" s="96"/>
    </row>
    <row r="50" spans="1:8" x14ac:dyDescent="0.25">
      <c r="A50" s="83" t="s">
        <v>29</v>
      </c>
      <c r="B50" s="83" t="s">
        <v>109</v>
      </c>
      <c r="C50" s="83" t="s">
        <v>110</v>
      </c>
      <c r="D50" s="83" t="s">
        <v>83</v>
      </c>
      <c r="E50" s="39">
        <v>110673</v>
      </c>
      <c r="F50" s="7">
        <v>103429452.15000001</v>
      </c>
      <c r="G50" s="8">
        <f t="shared" si="1"/>
        <v>1.8761256398224357E-2</v>
      </c>
      <c r="H50" s="96"/>
    </row>
    <row r="51" spans="1:8" ht="30" x14ac:dyDescent="0.25">
      <c r="A51" s="66" t="s">
        <v>575</v>
      </c>
      <c r="B51" s="66" t="s">
        <v>167</v>
      </c>
      <c r="C51" s="9" t="s">
        <v>168</v>
      </c>
      <c r="D51" s="66" t="s">
        <v>574</v>
      </c>
      <c r="E51" s="39">
        <v>969</v>
      </c>
      <c r="F51" s="7">
        <v>971829.48</v>
      </c>
      <c r="G51" s="8">
        <f t="shared" si="1"/>
        <v>1.7628191652016835E-4</v>
      </c>
      <c r="H51" s="96"/>
    </row>
    <row r="52" spans="1:8" ht="30" x14ac:dyDescent="0.25">
      <c r="A52" s="25" t="s">
        <v>247</v>
      </c>
      <c r="B52" s="25" t="s">
        <v>161</v>
      </c>
      <c r="C52" s="106" t="s">
        <v>162</v>
      </c>
      <c r="D52" s="25" t="s">
        <v>58</v>
      </c>
      <c r="E52" s="39">
        <v>9426</v>
      </c>
      <c r="F52" s="7">
        <v>8328625.0800000001</v>
      </c>
      <c r="G52" s="8">
        <f t="shared" si="1"/>
        <v>1.5107444477608773E-3</v>
      </c>
      <c r="H52" s="96"/>
    </row>
    <row r="53" spans="1:8" x14ac:dyDescent="0.25">
      <c r="A53" s="25" t="s">
        <v>215</v>
      </c>
      <c r="B53" s="25" t="s">
        <v>115</v>
      </c>
      <c r="C53" s="25">
        <v>1027700262270</v>
      </c>
      <c r="D53" s="25" t="s">
        <v>386</v>
      </c>
      <c r="E53" s="39">
        <v>2500</v>
      </c>
      <c r="F53" s="7">
        <v>2526725</v>
      </c>
      <c r="G53" s="8">
        <f t="shared" si="1"/>
        <v>4.5832724226417006E-4</v>
      </c>
      <c r="H53" s="96"/>
    </row>
    <row r="54" spans="1:8" x14ac:dyDescent="0.25">
      <c r="A54" s="25" t="s">
        <v>30</v>
      </c>
      <c r="B54" s="25" t="s">
        <v>109</v>
      </c>
      <c r="C54" s="106" t="s">
        <v>110</v>
      </c>
      <c r="D54" s="25" t="s">
        <v>84</v>
      </c>
      <c r="E54" s="39">
        <v>84000</v>
      </c>
      <c r="F54" s="7">
        <v>84236880</v>
      </c>
      <c r="G54" s="8">
        <f t="shared" si="1"/>
        <v>1.5279880836789845E-2</v>
      </c>
      <c r="H54" s="96"/>
    </row>
    <row r="55" spans="1:8" x14ac:dyDescent="0.25">
      <c r="A55" s="25" t="s">
        <v>264</v>
      </c>
      <c r="B55" s="25" t="s">
        <v>181</v>
      </c>
      <c r="C55" s="93" t="s">
        <v>182</v>
      </c>
      <c r="D55" s="25" t="s">
        <v>378</v>
      </c>
      <c r="E55" s="39">
        <v>26783</v>
      </c>
      <c r="F55" s="7">
        <v>26642389.25</v>
      </c>
      <c r="G55" s="8">
        <f t="shared" si="1"/>
        <v>4.8327114317074753E-3</v>
      </c>
      <c r="H55" s="96"/>
    </row>
    <row r="56" spans="1:8" x14ac:dyDescent="0.25">
      <c r="A56" s="25" t="s">
        <v>236</v>
      </c>
      <c r="B56" s="25" t="s">
        <v>149</v>
      </c>
      <c r="C56" s="25" t="s">
        <v>150</v>
      </c>
      <c r="D56" s="25" t="s">
        <v>384</v>
      </c>
      <c r="E56" s="39">
        <v>49775</v>
      </c>
      <c r="F56" s="7">
        <v>47585895.5</v>
      </c>
      <c r="G56" s="8">
        <f t="shared" si="1"/>
        <v>8.6316921133823346E-3</v>
      </c>
      <c r="H56" s="96"/>
    </row>
    <row r="57" spans="1:8" x14ac:dyDescent="0.25">
      <c r="A57" s="25" t="s">
        <v>31</v>
      </c>
      <c r="B57" s="25" t="s">
        <v>109</v>
      </c>
      <c r="C57" s="80" t="s">
        <v>110</v>
      </c>
      <c r="D57" s="25" t="s">
        <v>85</v>
      </c>
      <c r="E57" s="39">
        <v>26000</v>
      </c>
      <c r="F57" s="7">
        <v>22049040</v>
      </c>
      <c r="G57" s="8">
        <f t="shared" si="1"/>
        <v>3.9995154588538034E-3</v>
      </c>
      <c r="H57" s="96"/>
    </row>
    <row r="58" spans="1:8" x14ac:dyDescent="0.25">
      <c r="A58" s="25" t="s">
        <v>265</v>
      </c>
      <c r="B58" s="25" t="s">
        <v>183</v>
      </c>
      <c r="C58" s="72" t="s">
        <v>184</v>
      </c>
      <c r="D58" s="25" t="s">
        <v>95</v>
      </c>
      <c r="E58" s="39">
        <v>80000</v>
      </c>
      <c r="F58" s="7">
        <v>79955200</v>
      </c>
      <c r="G58" s="8">
        <f t="shared" si="1"/>
        <v>1.4503219115922852E-2</v>
      </c>
      <c r="H58" s="96"/>
    </row>
    <row r="59" spans="1:8" x14ac:dyDescent="0.25">
      <c r="A59" s="25" t="s">
        <v>33</v>
      </c>
      <c r="B59" s="25" t="s">
        <v>109</v>
      </c>
      <c r="C59" s="25" t="s">
        <v>110</v>
      </c>
      <c r="D59" s="25" t="s">
        <v>87</v>
      </c>
      <c r="E59" s="39">
        <v>24000</v>
      </c>
      <c r="F59" s="7">
        <v>17771280</v>
      </c>
      <c r="G59" s="8">
        <f t="shared" si="1"/>
        <v>3.2235647939148106E-3</v>
      </c>
      <c r="H59" s="96"/>
    </row>
    <row r="60" spans="1:8" x14ac:dyDescent="0.25">
      <c r="A60" s="25" t="s">
        <v>32</v>
      </c>
      <c r="B60" s="25" t="s">
        <v>109</v>
      </c>
      <c r="C60" s="9" t="s">
        <v>110</v>
      </c>
      <c r="D60" s="25" t="s">
        <v>86</v>
      </c>
      <c r="E60" s="39">
        <v>102469</v>
      </c>
      <c r="F60" s="7">
        <v>95444750.049999997</v>
      </c>
      <c r="G60" s="8">
        <f t="shared" si="1"/>
        <v>1.7312896765183987E-2</v>
      </c>
      <c r="H60" s="96"/>
    </row>
    <row r="61" spans="1:8" ht="30" x14ac:dyDescent="0.25">
      <c r="A61" s="25" t="s">
        <v>251</v>
      </c>
      <c r="B61" s="25" t="s">
        <v>167</v>
      </c>
      <c r="C61" s="9" t="s">
        <v>168</v>
      </c>
      <c r="D61" s="25" t="s">
        <v>63</v>
      </c>
      <c r="E61" s="39">
        <v>35060</v>
      </c>
      <c r="F61" s="7">
        <v>33055619.800000001</v>
      </c>
      <c r="G61" s="8">
        <f t="shared" si="1"/>
        <v>5.9960189827808321E-3</v>
      </c>
      <c r="H61" s="96"/>
    </row>
    <row r="62" spans="1:8" ht="30" x14ac:dyDescent="0.25">
      <c r="A62" s="25" t="s">
        <v>267</v>
      </c>
      <c r="B62" s="25" t="s">
        <v>366</v>
      </c>
      <c r="C62" s="9" t="s">
        <v>194</v>
      </c>
      <c r="D62" s="25" t="s">
        <v>44</v>
      </c>
      <c r="E62" s="39">
        <v>23250</v>
      </c>
      <c r="F62" s="7">
        <v>22104240</v>
      </c>
      <c r="G62" s="8">
        <f t="shared" si="1"/>
        <v>4.0095282872276792E-3</v>
      </c>
      <c r="H62" s="96"/>
    </row>
    <row r="63" spans="1:8" ht="30" x14ac:dyDescent="0.25">
      <c r="A63" s="25" t="s">
        <v>235</v>
      </c>
      <c r="B63" s="25" t="s">
        <v>145</v>
      </c>
      <c r="C63" s="9" t="s">
        <v>146</v>
      </c>
      <c r="D63" s="25" t="s">
        <v>376</v>
      </c>
      <c r="E63" s="39">
        <v>12197</v>
      </c>
      <c r="F63" s="7">
        <v>12057588.289999999</v>
      </c>
      <c r="G63" s="8">
        <f t="shared" si="1"/>
        <v>2.1871478650476207E-3</v>
      </c>
      <c r="H63" s="96"/>
    </row>
    <row r="64" spans="1:8" x14ac:dyDescent="0.25">
      <c r="A64" s="25" t="s">
        <v>218</v>
      </c>
      <c r="B64" s="25" t="s">
        <v>119</v>
      </c>
      <c r="C64" s="9" t="s">
        <v>120</v>
      </c>
      <c r="D64" s="25" t="s">
        <v>371</v>
      </c>
      <c r="E64" s="39">
        <v>4000</v>
      </c>
      <c r="F64" s="7">
        <v>3862560</v>
      </c>
      <c r="G64" s="8">
        <f t="shared" si="1"/>
        <v>7.0063678195288073E-4</v>
      </c>
      <c r="H64" s="96"/>
    </row>
    <row r="65" spans="1:8" ht="30" x14ac:dyDescent="0.25">
      <c r="A65" s="25" t="s">
        <v>241</v>
      </c>
      <c r="B65" s="25" t="s">
        <v>159</v>
      </c>
      <c r="C65" s="9" t="s">
        <v>160</v>
      </c>
      <c r="D65" s="25" t="s">
        <v>380</v>
      </c>
      <c r="E65" s="39">
        <v>25264</v>
      </c>
      <c r="F65" s="7">
        <v>24400476.48</v>
      </c>
      <c r="G65" s="8">
        <f t="shared" si="1"/>
        <v>4.4260467977362567E-3</v>
      </c>
      <c r="H65" s="96"/>
    </row>
    <row r="66" spans="1:8" x14ac:dyDescent="0.25">
      <c r="A66" s="66" t="s">
        <v>486</v>
      </c>
      <c r="B66" s="66" t="s">
        <v>165</v>
      </c>
      <c r="C66" s="9" t="s">
        <v>166</v>
      </c>
      <c r="D66" s="66" t="s">
        <v>489</v>
      </c>
      <c r="E66" s="50">
        <v>1424</v>
      </c>
      <c r="F66" s="7">
        <v>550888.64</v>
      </c>
      <c r="G66" s="8">
        <f t="shared" si="1"/>
        <v>9.9926692127500689E-5</v>
      </c>
      <c r="H66" s="96"/>
    </row>
    <row r="67" spans="1:8" x14ac:dyDescent="0.25">
      <c r="A67" s="61" t="s">
        <v>391</v>
      </c>
      <c r="B67" s="61" t="s">
        <v>175</v>
      </c>
      <c r="C67" s="9" t="s">
        <v>176</v>
      </c>
      <c r="D67" s="61" t="s">
        <v>388</v>
      </c>
      <c r="E67" s="39">
        <v>69802</v>
      </c>
      <c r="F67" s="7">
        <v>67298900.280000001</v>
      </c>
      <c r="G67" s="8">
        <f t="shared" si="1"/>
        <v>1.2207469895910233E-2</v>
      </c>
      <c r="H67" s="96"/>
    </row>
    <row r="68" spans="1:8" ht="30" x14ac:dyDescent="0.25">
      <c r="A68" s="25" t="s">
        <v>610</v>
      </c>
      <c r="B68" s="25" t="s">
        <v>611</v>
      </c>
      <c r="C68" s="9" t="s">
        <v>130</v>
      </c>
      <c r="D68" s="25" t="s">
        <v>609</v>
      </c>
      <c r="E68" s="39">
        <v>14500</v>
      </c>
      <c r="F68" s="7">
        <v>13526567.439999999</v>
      </c>
      <c r="G68" s="8">
        <f t="shared" si="1"/>
        <v>2.453608664209803E-3</v>
      </c>
      <c r="H68" s="96"/>
    </row>
    <row r="69" spans="1:8" ht="30" x14ac:dyDescent="0.25">
      <c r="A69" s="25" t="s">
        <v>577</v>
      </c>
      <c r="B69" s="25" t="s">
        <v>173</v>
      </c>
      <c r="C69" s="106" t="s">
        <v>174</v>
      </c>
      <c r="D69" s="33" t="s">
        <v>576</v>
      </c>
      <c r="E69" s="39">
        <v>1228</v>
      </c>
      <c r="F69" s="7">
        <v>1212244.76</v>
      </c>
      <c r="G69" s="8">
        <f t="shared" ref="G69:G100" si="2">F69/$F$266</f>
        <v>2.1989128132265706E-4</v>
      </c>
      <c r="H69" s="96"/>
    </row>
    <row r="70" spans="1:8" x14ac:dyDescent="0.25">
      <c r="A70" s="25" t="s">
        <v>485</v>
      </c>
      <c r="B70" s="25" t="s">
        <v>165</v>
      </c>
      <c r="C70" s="9" t="s">
        <v>166</v>
      </c>
      <c r="D70" s="25" t="s">
        <v>488</v>
      </c>
      <c r="E70" s="50">
        <v>15054</v>
      </c>
      <c r="F70" s="7">
        <v>5762370.1200000001</v>
      </c>
      <c r="G70" s="8">
        <f t="shared" si="2"/>
        <v>1.0452467941723198E-3</v>
      </c>
      <c r="H70" s="96"/>
    </row>
    <row r="71" spans="1:8" ht="30" x14ac:dyDescent="0.25">
      <c r="A71" s="68" t="s">
        <v>268</v>
      </c>
      <c r="B71" s="68" t="s">
        <v>366</v>
      </c>
      <c r="C71" s="9" t="s">
        <v>194</v>
      </c>
      <c r="D71" s="68" t="s">
        <v>385</v>
      </c>
      <c r="E71" s="39">
        <v>55000</v>
      </c>
      <c r="F71" s="7">
        <v>52137250</v>
      </c>
      <c r="G71" s="8">
        <f t="shared" si="2"/>
        <v>9.4572705821716254E-3</v>
      </c>
      <c r="H71" s="96"/>
    </row>
    <row r="72" spans="1:8" x14ac:dyDescent="0.25">
      <c r="A72" s="115" t="s">
        <v>248</v>
      </c>
      <c r="B72" s="115" t="s">
        <v>163</v>
      </c>
      <c r="C72" s="9" t="s">
        <v>164</v>
      </c>
      <c r="D72" s="115" t="s">
        <v>55</v>
      </c>
      <c r="E72" s="39">
        <v>2000</v>
      </c>
      <c r="F72" s="7">
        <v>1891640</v>
      </c>
      <c r="G72" s="8">
        <f t="shared" si="2"/>
        <v>3.4312801929635976E-4</v>
      </c>
      <c r="H72" s="96"/>
    </row>
    <row r="73" spans="1:8" x14ac:dyDescent="0.25">
      <c r="A73" s="25" t="s">
        <v>325</v>
      </c>
      <c r="B73" s="25" t="s">
        <v>204</v>
      </c>
      <c r="C73" s="9" t="s">
        <v>205</v>
      </c>
      <c r="D73" s="106" t="s">
        <v>50</v>
      </c>
      <c r="E73" s="39">
        <v>13459</v>
      </c>
      <c r="F73" s="7">
        <v>11589410.310000001</v>
      </c>
      <c r="G73" s="8">
        <f t="shared" si="2"/>
        <v>2.1022242099358818E-3</v>
      </c>
      <c r="H73" s="96"/>
    </row>
    <row r="74" spans="1:8" x14ac:dyDescent="0.25">
      <c r="A74" s="115" t="s">
        <v>34</v>
      </c>
      <c r="B74" s="115" t="s">
        <v>109</v>
      </c>
      <c r="C74" s="9" t="s">
        <v>110</v>
      </c>
      <c r="D74" s="115" t="s">
        <v>88</v>
      </c>
      <c r="E74" s="39">
        <v>63000</v>
      </c>
      <c r="F74" s="7">
        <v>53573940</v>
      </c>
      <c r="G74" s="8">
        <f t="shared" si="2"/>
        <v>9.7178743937017722E-3</v>
      </c>
      <c r="H74" s="96"/>
    </row>
    <row r="75" spans="1:8" ht="30" x14ac:dyDescent="0.25">
      <c r="A75" s="25" t="s">
        <v>222</v>
      </c>
      <c r="B75" s="25" t="s">
        <v>131</v>
      </c>
      <c r="C75" s="9" t="s">
        <v>132</v>
      </c>
      <c r="D75" s="25" t="s">
        <v>98</v>
      </c>
      <c r="E75" s="39">
        <v>3850</v>
      </c>
      <c r="F75" s="7">
        <v>1869637</v>
      </c>
      <c r="G75" s="8">
        <f t="shared" si="2"/>
        <v>3.3913685511682362E-4</v>
      </c>
      <c r="H75" s="96"/>
    </row>
    <row r="76" spans="1:8" x14ac:dyDescent="0.25">
      <c r="A76" s="115" t="s">
        <v>533</v>
      </c>
      <c r="B76" s="115" t="s">
        <v>111</v>
      </c>
      <c r="C76" s="9" t="s">
        <v>112</v>
      </c>
      <c r="D76" s="115" t="s">
        <v>546</v>
      </c>
      <c r="E76" s="39">
        <v>23000</v>
      </c>
      <c r="F76" s="7">
        <v>15666680</v>
      </c>
      <c r="G76" s="8">
        <f t="shared" si="2"/>
        <v>2.841807572978946E-3</v>
      </c>
      <c r="H76" s="96"/>
    </row>
    <row r="77" spans="1:8" x14ac:dyDescent="0.25">
      <c r="A77" s="25" t="s">
        <v>422</v>
      </c>
      <c r="B77" s="25" t="s">
        <v>109</v>
      </c>
      <c r="C77" s="9" t="s">
        <v>110</v>
      </c>
      <c r="D77" s="25" t="s">
        <v>419</v>
      </c>
      <c r="E77" s="39">
        <v>48400</v>
      </c>
      <c r="F77" s="7">
        <v>49097444</v>
      </c>
      <c r="G77" s="8">
        <f t="shared" si="2"/>
        <v>8.9058746443477325E-3</v>
      </c>
      <c r="H77" s="96"/>
    </row>
    <row r="78" spans="1:8" ht="30" x14ac:dyDescent="0.25">
      <c r="A78" s="80" t="s">
        <v>239</v>
      </c>
      <c r="B78" s="80" t="s">
        <v>155</v>
      </c>
      <c r="C78" s="9" t="s">
        <v>156</v>
      </c>
      <c r="D78" s="80" t="s">
        <v>96</v>
      </c>
      <c r="E78" s="39">
        <v>15698</v>
      </c>
      <c r="F78" s="7">
        <v>14938373.779999999</v>
      </c>
      <c r="G78" s="8">
        <f t="shared" si="2"/>
        <v>2.7096987834049156E-3</v>
      </c>
      <c r="H78" s="96"/>
    </row>
    <row r="79" spans="1:8" x14ac:dyDescent="0.25">
      <c r="A79" s="25" t="s">
        <v>35</v>
      </c>
      <c r="B79" s="25" t="s">
        <v>109</v>
      </c>
      <c r="C79" s="9" t="s">
        <v>110</v>
      </c>
      <c r="D79" s="25" t="s">
        <v>89</v>
      </c>
      <c r="E79" s="39">
        <v>15000</v>
      </c>
      <c r="F79" s="7">
        <v>10190400</v>
      </c>
      <c r="G79" s="8">
        <f t="shared" si="2"/>
        <v>1.8484551858903517E-3</v>
      </c>
      <c r="H79" s="96"/>
    </row>
    <row r="80" spans="1:8" x14ac:dyDescent="0.25">
      <c r="A80" s="25" t="s">
        <v>262</v>
      </c>
      <c r="B80" s="25" t="s">
        <v>177</v>
      </c>
      <c r="C80" s="9" t="s">
        <v>178</v>
      </c>
      <c r="D80" s="25" t="s">
        <v>93</v>
      </c>
      <c r="E80" s="39">
        <v>1310</v>
      </c>
      <c r="F80" s="7">
        <v>1132901.1000000001</v>
      </c>
      <c r="G80" s="8">
        <f t="shared" si="2"/>
        <v>2.0549899055933858E-4</v>
      </c>
      <c r="H80" s="96"/>
    </row>
    <row r="81" spans="1:8" ht="30" x14ac:dyDescent="0.25">
      <c r="A81" s="25" t="s">
        <v>216</v>
      </c>
      <c r="B81" s="25" t="s">
        <v>117</v>
      </c>
      <c r="C81" s="9" t="s">
        <v>118</v>
      </c>
      <c r="D81" s="25" t="s">
        <v>379</v>
      </c>
      <c r="E81" s="39">
        <v>7200</v>
      </c>
      <c r="F81" s="7">
        <v>6769440</v>
      </c>
      <c r="G81" s="8">
        <f t="shared" si="2"/>
        <v>1.2279210309284799E-3</v>
      </c>
      <c r="H81" s="96"/>
    </row>
    <row r="82" spans="1:8" ht="30" x14ac:dyDescent="0.25">
      <c r="A82" s="25" t="s">
        <v>527</v>
      </c>
      <c r="B82" s="25" t="s">
        <v>189</v>
      </c>
      <c r="C82" s="9" t="s">
        <v>190</v>
      </c>
      <c r="D82" s="25" t="s">
        <v>373</v>
      </c>
      <c r="E82" s="39">
        <v>5550</v>
      </c>
      <c r="F82" s="7">
        <v>5176950.59</v>
      </c>
      <c r="G82" s="8">
        <f t="shared" si="2"/>
        <v>9.3905648111787716E-4</v>
      </c>
      <c r="H82" s="96"/>
    </row>
    <row r="83" spans="1:8" ht="30" x14ac:dyDescent="0.25">
      <c r="A83" s="25" t="s">
        <v>230</v>
      </c>
      <c r="B83" s="25" t="s">
        <v>135</v>
      </c>
      <c r="C83" s="9" t="s">
        <v>136</v>
      </c>
      <c r="D83" s="25" t="s">
        <v>72</v>
      </c>
      <c r="E83" s="39">
        <v>35992</v>
      </c>
      <c r="F83" s="7">
        <v>31138838.719999999</v>
      </c>
      <c r="G83" s="8">
        <f t="shared" si="2"/>
        <v>5.6483305772675532E-3</v>
      </c>
      <c r="H83" s="96"/>
    </row>
    <row r="84" spans="1:8" x14ac:dyDescent="0.25">
      <c r="A84" s="46" t="s">
        <v>365</v>
      </c>
      <c r="B84" s="46" t="s">
        <v>109</v>
      </c>
      <c r="C84" s="9" t="s">
        <v>110</v>
      </c>
      <c r="D84" s="46" t="s">
        <v>364</v>
      </c>
      <c r="E84" s="39">
        <v>8756</v>
      </c>
      <c r="F84" s="7">
        <v>8015154.8399999999</v>
      </c>
      <c r="G84" s="8">
        <f t="shared" si="2"/>
        <v>1.4538835109232367E-3</v>
      </c>
      <c r="H84" s="96"/>
    </row>
    <row r="85" spans="1:8" ht="30" x14ac:dyDescent="0.25">
      <c r="A85" s="25" t="s">
        <v>233</v>
      </c>
      <c r="B85" s="25" t="s">
        <v>139</v>
      </c>
      <c r="C85" s="9" t="s">
        <v>140</v>
      </c>
      <c r="D85" s="25" t="s">
        <v>52</v>
      </c>
      <c r="E85" s="39">
        <v>220</v>
      </c>
      <c r="F85" s="7">
        <v>179106.4</v>
      </c>
      <c r="G85" s="8">
        <f t="shared" si="2"/>
        <v>3.2488435577224806E-5</v>
      </c>
      <c r="H85" s="96"/>
    </row>
    <row r="86" spans="1:8" x14ac:dyDescent="0.25">
      <c r="A86" s="25" t="s">
        <v>220</v>
      </c>
      <c r="B86" s="25" t="s">
        <v>123</v>
      </c>
      <c r="C86" s="9" t="s">
        <v>124</v>
      </c>
      <c r="D86" s="25" t="s">
        <v>74</v>
      </c>
      <c r="E86" s="39">
        <v>38000</v>
      </c>
      <c r="F86" s="7">
        <v>33987200</v>
      </c>
      <c r="G86" s="8">
        <f t="shared" si="2"/>
        <v>6.1650000092138245E-3</v>
      </c>
      <c r="H86" s="96"/>
    </row>
    <row r="87" spans="1:8" ht="30" x14ac:dyDescent="0.25">
      <c r="A87" s="25" t="s">
        <v>252</v>
      </c>
      <c r="B87" s="25" t="s">
        <v>171</v>
      </c>
      <c r="C87" s="9" t="s">
        <v>172</v>
      </c>
      <c r="D87" s="25" t="s">
        <v>94</v>
      </c>
      <c r="E87" s="39">
        <v>2492</v>
      </c>
      <c r="F87" s="7">
        <v>2334278.25</v>
      </c>
      <c r="G87" s="8">
        <f t="shared" si="2"/>
        <v>4.2341897634278874E-4</v>
      </c>
      <c r="H87" s="96"/>
    </row>
    <row r="88" spans="1:8" ht="30" x14ac:dyDescent="0.25">
      <c r="A88" s="25" t="s">
        <v>269</v>
      </c>
      <c r="B88" s="25" t="s">
        <v>366</v>
      </c>
      <c r="C88" s="9" t="s">
        <v>194</v>
      </c>
      <c r="D88" s="25" t="s">
        <v>45</v>
      </c>
      <c r="E88" s="39">
        <v>13949</v>
      </c>
      <c r="F88" s="7">
        <v>12728044.029999999</v>
      </c>
      <c r="G88" s="8">
        <f t="shared" si="2"/>
        <v>2.3087630508610286E-3</v>
      </c>
      <c r="H88" s="96"/>
    </row>
    <row r="89" spans="1:8" x14ac:dyDescent="0.25">
      <c r="A89" s="25" t="s">
        <v>219</v>
      </c>
      <c r="B89" s="25" t="s">
        <v>119</v>
      </c>
      <c r="C89" s="9" t="s">
        <v>120</v>
      </c>
      <c r="D89" s="25" t="s">
        <v>66</v>
      </c>
      <c r="E89" s="39">
        <v>25000</v>
      </c>
      <c r="F89" s="7">
        <v>24214000</v>
      </c>
      <c r="G89" s="8">
        <f t="shared" si="2"/>
        <v>4.3922214899463196E-3</v>
      </c>
      <c r="H89" s="96"/>
    </row>
    <row r="90" spans="1:8" x14ac:dyDescent="0.25">
      <c r="A90" s="25" t="s">
        <v>39</v>
      </c>
      <c r="B90" s="25" t="s">
        <v>109</v>
      </c>
      <c r="C90" s="9" t="s">
        <v>110</v>
      </c>
      <c r="D90" s="25" t="s">
        <v>65</v>
      </c>
      <c r="E90" s="39">
        <v>40301</v>
      </c>
      <c r="F90" s="7">
        <v>47597622.049999997</v>
      </c>
      <c r="G90" s="8">
        <f t="shared" si="2"/>
        <v>8.6338192136100091E-3</v>
      </c>
      <c r="H90" s="96"/>
    </row>
    <row r="91" spans="1:8" x14ac:dyDescent="0.25">
      <c r="A91" s="25" t="s">
        <v>237</v>
      </c>
      <c r="B91" s="25" t="s">
        <v>151</v>
      </c>
      <c r="C91" s="9" t="s">
        <v>152</v>
      </c>
      <c r="D91" s="25" t="s">
        <v>67</v>
      </c>
      <c r="E91" s="39">
        <v>7100</v>
      </c>
      <c r="F91" s="7">
        <v>6861156</v>
      </c>
      <c r="G91" s="8">
        <f t="shared" si="2"/>
        <v>1.2445575629418571E-3</v>
      </c>
      <c r="H91" s="96"/>
    </row>
    <row r="92" spans="1:8" x14ac:dyDescent="0.25">
      <c r="A92" s="71" t="s">
        <v>41</v>
      </c>
      <c r="B92" s="71" t="s">
        <v>113</v>
      </c>
      <c r="C92" s="9" t="s">
        <v>114</v>
      </c>
      <c r="D92" s="71" t="s">
        <v>61</v>
      </c>
      <c r="E92" s="39">
        <v>2000</v>
      </c>
      <c r="F92" s="7">
        <v>745692.66</v>
      </c>
      <c r="G92" s="8">
        <f t="shared" si="2"/>
        <v>1.3526254754056473E-4</v>
      </c>
      <c r="H92" s="96"/>
    </row>
    <row r="93" spans="1:8" x14ac:dyDescent="0.25">
      <c r="A93" s="25" t="s">
        <v>634</v>
      </c>
      <c r="B93" s="25" t="s">
        <v>109</v>
      </c>
      <c r="C93" s="115" t="s">
        <v>110</v>
      </c>
      <c r="D93" s="25" t="s">
        <v>635</v>
      </c>
      <c r="E93" s="39">
        <v>100000</v>
      </c>
      <c r="F93" s="7">
        <v>102036000</v>
      </c>
      <c r="G93" s="8">
        <f t="shared" si="2"/>
        <v>1.8508495578928003E-2</v>
      </c>
      <c r="H93" s="96"/>
    </row>
    <row r="94" spans="1:8" ht="30" x14ac:dyDescent="0.25">
      <c r="A94" s="25" t="s">
        <v>223</v>
      </c>
      <c r="B94" s="25" t="s">
        <v>133</v>
      </c>
      <c r="C94" s="9" t="s">
        <v>134</v>
      </c>
      <c r="D94" s="25" t="s">
        <v>46</v>
      </c>
      <c r="E94" s="39">
        <v>28650</v>
      </c>
      <c r="F94" s="7">
        <v>28753219.649999999</v>
      </c>
      <c r="G94" s="8">
        <f t="shared" si="2"/>
        <v>5.2155987962284947E-3</v>
      </c>
      <c r="H94" s="96"/>
    </row>
    <row r="95" spans="1:8" ht="30" x14ac:dyDescent="0.25">
      <c r="A95" s="25" t="s">
        <v>328</v>
      </c>
      <c r="B95" s="25" t="s">
        <v>208</v>
      </c>
      <c r="C95" s="9" t="s">
        <v>209</v>
      </c>
      <c r="D95" s="25" t="s">
        <v>97</v>
      </c>
      <c r="E95" s="39">
        <v>12000</v>
      </c>
      <c r="F95" s="7">
        <v>5503147.2599999998</v>
      </c>
      <c r="G95" s="8">
        <f t="shared" si="2"/>
        <v>9.9822588823454206E-4</v>
      </c>
      <c r="H95" s="96"/>
    </row>
    <row r="96" spans="1:8" ht="30" x14ac:dyDescent="0.25">
      <c r="A96" s="25" t="s">
        <v>394</v>
      </c>
      <c r="B96" s="25" t="s">
        <v>305</v>
      </c>
      <c r="C96" s="9" t="s">
        <v>306</v>
      </c>
      <c r="D96" s="25" t="s">
        <v>292</v>
      </c>
      <c r="E96" s="39">
        <v>2780</v>
      </c>
      <c r="F96" s="7">
        <v>1689906.4</v>
      </c>
      <c r="G96" s="8">
        <f t="shared" si="2"/>
        <v>3.0653519476657389E-4</v>
      </c>
      <c r="H96" s="96"/>
    </row>
    <row r="97" spans="1:10" x14ac:dyDescent="0.25">
      <c r="A97" s="54" t="s">
        <v>326</v>
      </c>
      <c r="B97" s="54" t="s">
        <v>204</v>
      </c>
      <c r="C97" s="9" t="s">
        <v>205</v>
      </c>
      <c r="D97" s="54" t="s">
        <v>51</v>
      </c>
      <c r="E97" s="39">
        <v>18671</v>
      </c>
      <c r="F97" s="7">
        <v>19187253.149999999</v>
      </c>
      <c r="G97" s="8">
        <f t="shared" si="2"/>
        <v>3.4804107383526145E-3</v>
      </c>
      <c r="J97" s="96"/>
    </row>
    <row r="98" spans="1:10" x14ac:dyDescent="0.25">
      <c r="A98" s="61" t="s">
        <v>40</v>
      </c>
      <c r="B98" s="61" t="s">
        <v>111</v>
      </c>
      <c r="C98" s="9" t="s">
        <v>112</v>
      </c>
      <c r="D98" s="61" t="s">
        <v>62</v>
      </c>
      <c r="E98" s="39">
        <v>10500</v>
      </c>
      <c r="F98" s="7">
        <v>7297080</v>
      </c>
      <c r="G98" s="8">
        <f t="shared" si="2"/>
        <v>1.3236306099718134E-3</v>
      </c>
      <c r="H98" s="96"/>
    </row>
    <row r="99" spans="1:10" ht="30" x14ac:dyDescent="0.25">
      <c r="A99" s="25" t="s">
        <v>231</v>
      </c>
      <c r="B99" s="25" t="s">
        <v>137</v>
      </c>
      <c r="C99" s="9" t="s">
        <v>138</v>
      </c>
      <c r="D99" s="25" t="s">
        <v>47</v>
      </c>
      <c r="E99" s="39">
        <v>7959</v>
      </c>
      <c r="F99" s="7">
        <v>7199552.2199999997</v>
      </c>
      <c r="G99" s="8">
        <f t="shared" si="2"/>
        <v>1.3059398686162851E-3</v>
      </c>
      <c r="H99" s="96"/>
    </row>
    <row r="100" spans="1:10" ht="30" x14ac:dyDescent="0.25">
      <c r="A100" s="25" t="s">
        <v>327</v>
      </c>
      <c r="B100" s="25" t="s">
        <v>206</v>
      </c>
      <c r="C100" s="9" t="s">
        <v>207</v>
      </c>
      <c r="D100" s="25" t="s">
        <v>42</v>
      </c>
      <c r="E100" s="39">
        <v>74800</v>
      </c>
      <c r="F100" s="7">
        <v>63292169.600000001</v>
      </c>
      <c r="G100" s="8">
        <f t="shared" si="2"/>
        <v>1.1480681732156899E-2</v>
      </c>
      <c r="H100" s="96"/>
    </row>
    <row r="101" spans="1:10" x14ac:dyDescent="0.25">
      <c r="A101" s="25" t="s">
        <v>569</v>
      </c>
      <c r="B101" s="25" t="s">
        <v>532</v>
      </c>
      <c r="C101" s="9" t="s">
        <v>531</v>
      </c>
      <c r="D101" s="25" t="s">
        <v>570</v>
      </c>
      <c r="E101" s="39">
        <v>580</v>
      </c>
      <c r="F101" s="7">
        <v>592365.6</v>
      </c>
      <c r="G101" s="8">
        <f t="shared" ref="G101:G132" si="3">F101/$F$266</f>
        <v>1.0745027332224934E-4</v>
      </c>
      <c r="H101" s="96"/>
    </row>
    <row r="102" spans="1:10" ht="30" x14ac:dyDescent="0.25">
      <c r="A102" s="25" t="s">
        <v>238</v>
      </c>
      <c r="B102" s="25" t="s">
        <v>153</v>
      </c>
      <c r="C102" s="9" t="s">
        <v>154</v>
      </c>
      <c r="D102" s="25" t="s">
        <v>68</v>
      </c>
      <c r="E102" s="39">
        <v>15000</v>
      </c>
      <c r="F102" s="7">
        <v>15397200</v>
      </c>
      <c r="G102" s="8">
        <f t="shared" si="3"/>
        <v>2.7929261057653204E-3</v>
      </c>
      <c r="H102" s="96"/>
    </row>
    <row r="103" spans="1:10" x14ac:dyDescent="0.25">
      <c r="A103" s="25" t="s">
        <v>234</v>
      </c>
      <c r="B103" s="25" t="s">
        <v>143</v>
      </c>
      <c r="C103" s="9" t="s">
        <v>144</v>
      </c>
      <c r="D103" s="25" t="s">
        <v>56</v>
      </c>
      <c r="E103" s="39">
        <v>47100</v>
      </c>
      <c r="F103" s="7">
        <v>47379774</v>
      </c>
      <c r="G103" s="8">
        <f t="shared" si="3"/>
        <v>8.594303359692735E-3</v>
      </c>
      <c r="H103" s="96"/>
    </row>
    <row r="104" spans="1:10" ht="30" x14ac:dyDescent="0.25">
      <c r="A104" s="25" t="s">
        <v>392</v>
      </c>
      <c r="B104" s="25" t="s">
        <v>135</v>
      </c>
      <c r="C104" s="9" t="s">
        <v>136</v>
      </c>
      <c r="D104" s="25" t="s">
        <v>389</v>
      </c>
      <c r="E104" s="39">
        <v>56100</v>
      </c>
      <c r="F104" s="7">
        <v>48943884</v>
      </c>
      <c r="G104" s="8">
        <f t="shared" si="3"/>
        <v>8.8780201167192457E-3</v>
      </c>
      <c r="H104" s="96"/>
    </row>
    <row r="105" spans="1:10" x14ac:dyDescent="0.25">
      <c r="A105" s="25" t="s">
        <v>396</v>
      </c>
      <c r="B105" s="25" t="s">
        <v>395</v>
      </c>
      <c r="C105" s="9" t="s">
        <v>397</v>
      </c>
      <c r="D105" s="25" t="s">
        <v>390</v>
      </c>
      <c r="E105" s="39">
        <v>40000</v>
      </c>
      <c r="F105" s="7">
        <v>40135600</v>
      </c>
      <c r="G105" s="8">
        <f t="shared" si="3"/>
        <v>7.280269465263463E-3</v>
      </c>
      <c r="H105" s="96"/>
    </row>
    <row r="106" spans="1:10" x14ac:dyDescent="0.25">
      <c r="A106" s="25" t="s">
        <v>484</v>
      </c>
      <c r="B106" s="25" t="s">
        <v>165</v>
      </c>
      <c r="C106" s="9" t="s">
        <v>166</v>
      </c>
      <c r="D106" s="25" t="s">
        <v>487</v>
      </c>
      <c r="E106" s="50">
        <v>1829</v>
      </c>
      <c r="F106" s="7">
        <v>1682936.06</v>
      </c>
      <c r="G106" s="8">
        <f t="shared" si="3"/>
        <v>3.0527083211933547E-4</v>
      </c>
      <c r="H106" s="96"/>
    </row>
    <row r="107" spans="1:10" x14ac:dyDescent="0.25">
      <c r="A107" s="66" t="s">
        <v>416</v>
      </c>
      <c r="B107" s="66" t="s">
        <v>415</v>
      </c>
      <c r="C107" s="9" t="s">
        <v>417</v>
      </c>
      <c r="D107" s="66" t="s">
        <v>412</v>
      </c>
      <c r="E107" s="39">
        <v>21218</v>
      </c>
      <c r="F107" s="7">
        <v>20815706.719999999</v>
      </c>
      <c r="G107" s="8">
        <f t="shared" si="3"/>
        <v>3.7757988925416703E-3</v>
      </c>
      <c r="H107" s="96"/>
    </row>
    <row r="108" spans="1:10" x14ac:dyDescent="0.25">
      <c r="A108" s="25" t="s">
        <v>429</v>
      </c>
      <c r="B108" s="25" t="s">
        <v>169</v>
      </c>
      <c r="C108" s="9" t="s">
        <v>170</v>
      </c>
      <c r="D108" s="25" t="s">
        <v>430</v>
      </c>
      <c r="E108" s="39">
        <v>10000</v>
      </c>
      <c r="F108" s="7">
        <v>9732900</v>
      </c>
      <c r="G108" s="8">
        <f t="shared" si="3"/>
        <v>1.7654684289873021E-3</v>
      </c>
      <c r="H108" s="96"/>
    </row>
    <row r="109" spans="1:10" x14ac:dyDescent="0.25">
      <c r="A109" s="25" t="s">
        <v>431</v>
      </c>
      <c r="B109" s="25" t="s">
        <v>395</v>
      </c>
      <c r="C109" s="9" t="s">
        <v>397</v>
      </c>
      <c r="D109" s="25" t="s">
        <v>432</v>
      </c>
      <c r="E109" s="39">
        <v>10000</v>
      </c>
      <c r="F109" s="7">
        <v>10043300</v>
      </c>
      <c r="G109" s="8">
        <f t="shared" si="3"/>
        <v>1.8217724494085186E-3</v>
      </c>
      <c r="H109" s="96"/>
    </row>
    <row r="110" spans="1:10" x14ac:dyDescent="0.25">
      <c r="A110" s="83" t="s">
        <v>452</v>
      </c>
      <c r="B110" s="83" t="s">
        <v>109</v>
      </c>
      <c r="C110" s="9" t="s">
        <v>110</v>
      </c>
      <c r="D110" s="83" t="s">
        <v>454</v>
      </c>
      <c r="E110" s="39">
        <v>32509</v>
      </c>
      <c r="F110" s="7">
        <v>27214909.350000001</v>
      </c>
      <c r="G110" s="8">
        <f t="shared" si="3"/>
        <v>4.9365618936983158E-3</v>
      </c>
      <c r="H110" s="96"/>
    </row>
    <row r="111" spans="1:10" x14ac:dyDescent="0.25">
      <c r="A111" s="25" t="s">
        <v>451</v>
      </c>
      <c r="B111" s="25" t="s">
        <v>109</v>
      </c>
      <c r="C111" s="9" t="s">
        <v>110</v>
      </c>
      <c r="D111" s="25" t="s">
        <v>453</v>
      </c>
      <c r="E111" s="39">
        <v>30000</v>
      </c>
      <c r="F111" s="7">
        <v>23877000</v>
      </c>
      <c r="G111" s="8">
        <f t="shared" si="3"/>
        <v>4.3310924471565322E-3</v>
      </c>
      <c r="H111" s="96"/>
    </row>
    <row r="112" spans="1:10" x14ac:dyDescent="0.25">
      <c r="A112" s="25" t="s">
        <v>439</v>
      </c>
      <c r="B112" s="25" t="s">
        <v>438</v>
      </c>
      <c r="C112" s="9" t="s">
        <v>440</v>
      </c>
      <c r="D112" s="25" t="s">
        <v>433</v>
      </c>
      <c r="E112" s="39">
        <v>10000</v>
      </c>
      <c r="F112" s="7">
        <v>9372414.9000000004</v>
      </c>
      <c r="G112" s="8">
        <f t="shared" si="3"/>
        <v>1.7000793812039763E-3</v>
      </c>
      <c r="H112" s="96"/>
    </row>
    <row r="113" spans="1:8" ht="30" x14ac:dyDescent="0.25">
      <c r="A113" s="25" t="s">
        <v>436</v>
      </c>
      <c r="B113" s="25" t="s">
        <v>435</v>
      </c>
      <c r="C113" s="9" t="s">
        <v>437</v>
      </c>
      <c r="D113" s="25" t="s">
        <v>434</v>
      </c>
      <c r="E113" s="39">
        <v>28500</v>
      </c>
      <c r="F113" s="7">
        <v>28322730</v>
      </c>
      <c r="G113" s="8">
        <f t="shared" si="3"/>
        <v>5.1375114958266835E-3</v>
      </c>
      <c r="H113" s="96"/>
    </row>
    <row r="114" spans="1:8" ht="30" x14ac:dyDescent="0.25">
      <c r="A114" s="68" t="s">
        <v>445</v>
      </c>
      <c r="B114" s="68" t="s">
        <v>125</v>
      </c>
      <c r="C114" s="9" t="s">
        <v>126</v>
      </c>
      <c r="D114" s="68" t="s">
        <v>446</v>
      </c>
      <c r="E114" s="39">
        <v>16000</v>
      </c>
      <c r="F114" s="7">
        <v>15823680</v>
      </c>
      <c r="G114" s="8">
        <f t="shared" si="3"/>
        <v>2.8702860884626158E-3</v>
      </c>
      <c r="H114" s="96"/>
    </row>
    <row r="115" spans="1:8" x14ac:dyDescent="0.25">
      <c r="A115" s="25" t="s">
        <v>475</v>
      </c>
      <c r="B115" s="25" t="s">
        <v>109</v>
      </c>
      <c r="C115" s="9" t="s">
        <v>110</v>
      </c>
      <c r="D115" s="25" t="s">
        <v>474</v>
      </c>
      <c r="E115" s="39">
        <v>49444</v>
      </c>
      <c r="F115" s="7">
        <v>53950016.420000002</v>
      </c>
      <c r="G115" s="8">
        <f t="shared" si="3"/>
        <v>9.7860915793706454E-3</v>
      </c>
      <c r="H115" s="96"/>
    </row>
    <row r="116" spans="1:8" ht="30" x14ac:dyDescent="0.25">
      <c r="A116" s="25" t="s">
        <v>447</v>
      </c>
      <c r="B116" s="25" t="s">
        <v>147</v>
      </c>
      <c r="C116" s="9" t="s">
        <v>148</v>
      </c>
      <c r="D116" s="25" t="s">
        <v>448</v>
      </c>
      <c r="E116" s="39">
        <v>22000</v>
      </c>
      <c r="F116" s="7">
        <v>21337800</v>
      </c>
      <c r="G116" s="8">
        <f t="shared" si="3"/>
        <v>3.8705023419582296E-3</v>
      </c>
      <c r="H116" s="96"/>
    </row>
    <row r="117" spans="1:8" ht="30" x14ac:dyDescent="0.25">
      <c r="A117" s="25" t="s">
        <v>457</v>
      </c>
      <c r="B117" s="25" t="s">
        <v>125</v>
      </c>
      <c r="C117" s="82" t="s">
        <v>126</v>
      </c>
      <c r="D117" s="25" t="s">
        <v>455</v>
      </c>
      <c r="E117" s="39">
        <v>2562</v>
      </c>
      <c r="F117" s="7">
        <v>2569984.91</v>
      </c>
      <c r="G117" s="8">
        <f t="shared" si="3"/>
        <v>4.6617423600147674E-4</v>
      </c>
      <c r="H117" s="96"/>
    </row>
    <row r="118" spans="1:8" x14ac:dyDescent="0.25">
      <c r="A118" s="25" t="s">
        <v>449</v>
      </c>
      <c r="B118" s="25" t="s">
        <v>395</v>
      </c>
      <c r="C118" s="9" t="s">
        <v>397</v>
      </c>
      <c r="D118" s="25" t="s">
        <v>450</v>
      </c>
      <c r="E118" s="39">
        <v>91000</v>
      </c>
      <c r="F118" s="7">
        <v>88965240</v>
      </c>
      <c r="G118" s="8">
        <f t="shared" si="3"/>
        <v>1.6137566655085152E-2</v>
      </c>
      <c r="H118" s="96"/>
    </row>
    <row r="119" spans="1:8" x14ac:dyDescent="0.25">
      <c r="A119" s="25" t="s">
        <v>523</v>
      </c>
      <c r="B119" s="25" t="s">
        <v>195</v>
      </c>
      <c r="C119" s="9" t="s">
        <v>196</v>
      </c>
      <c r="D119" s="25" t="s">
        <v>524</v>
      </c>
      <c r="E119" s="39">
        <v>81300</v>
      </c>
      <c r="F119" s="7">
        <v>78731733</v>
      </c>
      <c r="G119" s="8">
        <f t="shared" si="3"/>
        <v>1.4281292212080441E-2</v>
      </c>
      <c r="H119" s="96"/>
    </row>
    <row r="120" spans="1:8" x14ac:dyDescent="0.25">
      <c r="A120" s="25" t="s">
        <v>462</v>
      </c>
      <c r="B120" s="25" t="s">
        <v>141</v>
      </c>
      <c r="C120" s="9" t="s">
        <v>142</v>
      </c>
      <c r="D120" s="25" t="s">
        <v>461</v>
      </c>
      <c r="E120" s="39">
        <v>27000</v>
      </c>
      <c r="F120" s="7">
        <v>24139350</v>
      </c>
      <c r="G120" s="8">
        <f t="shared" si="3"/>
        <v>4.3786805907051985E-3</v>
      </c>
      <c r="H120" s="96"/>
    </row>
    <row r="121" spans="1:8" ht="30" x14ac:dyDescent="0.25">
      <c r="A121" s="25" t="s">
        <v>505</v>
      </c>
      <c r="B121" s="25" t="s">
        <v>506</v>
      </c>
      <c r="C121" s="9" t="s">
        <v>507</v>
      </c>
      <c r="D121" s="25" t="s">
        <v>504</v>
      </c>
      <c r="E121" s="39">
        <v>52444</v>
      </c>
      <c r="F121" s="7">
        <v>53310899.32</v>
      </c>
      <c r="G121" s="8">
        <f t="shared" si="3"/>
        <v>9.6701609664519954E-3</v>
      </c>
      <c r="H121" s="96"/>
    </row>
    <row r="122" spans="1:8" ht="30" x14ac:dyDescent="0.25">
      <c r="A122" s="25" t="s">
        <v>250</v>
      </c>
      <c r="B122" s="61" t="s">
        <v>167</v>
      </c>
      <c r="C122" s="9" t="s">
        <v>168</v>
      </c>
      <c r="D122" s="25" t="s">
        <v>477</v>
      </c>
      <c r="E122" s="39">
        <v>45000</v>
      </c>
      <c r="F122" s="7">
        <v>44540550</v>
      </c>
      <c r="G122" s="8">
        <f t="shared" si="3"/>
        <v>8.0792913555805951E-3</v>
      </c>
      <c r="H122" s="96"/>
    </row>
    <row r="123" spans="1:8" x14ac:dyDescent="0.25">
      <c r="A123" s="25" t="s">
        <v>478</v>
      </c>
      <c r="B123" s="25" t="s">
        <v>141</v>
      </c>
      <c r="C123" s="9" t="s">
        <v>142</v>
      </c>
      <c r="D123" s="25" t="s">
        <v>479</v>
      </c>
      <c r="E123" s="39">
        <v>37000</v>
      </c>
      <c r="F123" s="7">
        <v>36272210</v>
      </c>
      <c r="G123" s="8">
        <f t="shared" si="3"/>
        <v>6.579482128101337E-3</v>
      </c>
      <c r="H123" s="96"/>
    </row>
    <row r="124" spans="1:8" x14ac:dyDescent="0.25">
      <c r="A124" s="25" t="s">
        <v>482</v>
      </c>
      <c r="B124" s="25" t="s">
        <v>119</v>
      </c>
      <c r="C124" s="9" t="s">
        <v>120</v>
      </c>
      <c r="D124" s="25" t="s">
        <v>483</v>
      </c>
      <c r="E124" s="39">
        <v>36999</v>
      </c>
      <c r="F124" s="7">
        <v>36479904.030000001</v>
      </c>
      <c r="G124" s="8">
        <f t="shared" si="3"/>
        <v>6.6171561258670745E-3</v>
      </c>
      <c r="H124" s="96"/>
    </row>
    <row r="125" spans="1:8" x14ac:dyDescent="0.25">
      <c r="A125" s="46" t="s">
        <v>480</v>
      </c>
      <c r="B125" s="46" t="s">
        <v>177</v>
      </c>
      <c r="C125" s="9" t="s">
        <v>178</v>
      </c>
      <c r="D125" s="46" t="s">
        <v>481</v>
      </c>
      <c r="E125" s="39">
        <v>9498</v>
      </c>
      <c r="F125" s="7">
        <v>9628407.5399999991</v>
      </c>
      <c r="G125" s="8">
        <f t="shared" si="3"/>
        <v>1.7465143516622273E-3</v>
      </c>
      <c r="H125" s="96"/>
    </row>
    <row r="126" spans="1:8" ht="30" x14ac:dyDescent="0.25">
      <c r="A126" s="25" t="s">
        <v>493</v>
      </c>
      <c r="B126" s="25" t="s">
        <v>206</v>
      </c>
      <c r="C126" s="9" t="s">
        <v>207</v>
      </c>
      <c r="D126" s="25" t="s">
        <v>494</v>
      </c>
      <c r="E126" s="39">
        <v>10000</v>
      </c>
      <c r="F126" s="7">
        <v>9544400</v>
      </c>
      <c r="G126" s="8">
        <f t="shared" si="3"/>
        <v>1.731276071225062E-3</v>
      </c>
      <c r="H126" s="96"/>
    </row>
    <row r="127" spans="1:8" x14ac:dyDescent="0.25">
      <c r="A127" s="71" t="s">
        <v>495</v>
      </c>
      <c r="B127" s="71" t="s">
        <v>438</v>
      </c>
      <c r="C127" s="9" t="s">
        <v>440</v>
      </c>
      <c r="D127" s="71" t="s">
        <v>496</v>
      </c>
      <c r="E127" s="39">
        <v>8000</v>
      </c>
      <c r="F127" s="7">
        <v>7629520</v>
      </c>
      <c r="G127" s="8">
        <f t="shared" si="3"/>
        <v>1.3839325060698456E-3</v>
      </c>
      <c r="H127" s="96"/>
    </row>
    <row r="128" spans="1:8" x14ac:dyDescent="0.25">
      <c r="A128" s="72" t="s">
        <v>497</v>
      </c>
      <c r="B128" s="72" t="s">
        <v>204</v>
      </c>
      <c r="C128" s="9" t="s">
        <v>205</v>
      </c>
      <c r="D128" s="72" t="s">
        <v>498</v>
      </c>
      <c r="E128" s="39">
        <v>67000</v>
      </c>
      <c r="F128" s="7">
        <v>64606090</v>
      </c>
      <c r="G128" s="8">
        <f t="shared" si="3"/>
        <v>1.1719016142702817E-2</v>
      </c>
      <c r="H128" s="96"/>
    </row>
    <row r="129" spans="1:8" x14ac:dyDescent="0.25">
      <c r="A129" s="71" t="s">
        <v>503</v>
      </c>
      <c r="B129" s="71" t="s">
        <v>115</v>
      </c>
      <c r="C129" s="9" t="s">
        <v>116</v>
      </c>
      <c r="D129" s="71" t="s">
        <v>502</v>
      </c>
      <c r="E129" s="39">
        <v>50000</v>
      </c>
      <c r="F129" s="7">
        <v>50072500</v>
      </c>
      <c r="G129" s="8">
        <f t="shared" si="3"/>
        <v>9.0827418251976984E-3</v>
      </c>
      <c r="H129" s="96"/>
    </row>
    <row r="130" spans="1:8" ht="30" x14ac:dyDescent="0.25">
      <c r="A130" s="25" t="s">
        <v>501</v>
      </c>
      <c r="B130" s="25" t="s">
        <v>189</v>
      </c>
      <c r="C130" s="9" t="s">
        <v>190</v>
      </c>
      <c r="D130" s="25" t="s">
        <v>500</v>
      </c>
      <c r="E130" s="39">
        <v>10000</v>
      </c>
      <c r="F130" s="7">
        <v>9125400</v>
      </c>
      <c r="G130" s="8">
        <f t="shared" si="3"/>
        <v>1.6552728993291543E-3</v>
      </c>
      <c r="H130" s="96"/>
    </row>
    <row r="131" spans="1:8" x14ac:dyDescent="0.25">
      <c r="A131" s="62" t="s">
        <v>511</v>
      </c>
      <c r="B131" s="62" t="s">
        <v>115</v>
      </c>
      <c r="C131" s="9" t="s">
        <v>116</v>
      </c>
      <c r="D131" s="62" t="s">
        <v>510</v>
      </c>
      <c r="E131" s="39">
        <v>10000</v>
      </c>
      <c r="F131" s="7">
        <v>9705251</v>
      </c>
      <c r="G131" s="8">
        <f t="shared" si="3"/>
        <v>1.7604531266012639E-3</v>
      </c>
      <c r="H131" s="96"/>
    </row>
    <row r="132" spans="1:8" ht="30" x14ac:dyDescent="0.25">
      <c r="A132" s="25" t="s">
        <v>528</v>
      </c>
      <c r="B132" s="25" t="s">
        <v>189</v>
      </c>
      <c r="C132" s="9" t="s">
        <v>190</v>
      </c>
      <c r="D132" s="25" t="s">
        <v>526</v>
      </c>
      <c r="E132" s="39">
        <v>19991</v>
      </c>
      <c r="F132" s="7">
        <v>18357135.57</v>
      </c>
      <c r="G132" s="8">
        <f t="shared" si="3"/>
        <v>3.3298342010577341E-3</v>
      </c>
      <c r="H132" s="96"/>
    </row>
    <row r="133" spans="1:8" ht="30" x14ac:dyDescent="0.25">
      <c r="A133" s="25" t="s">
        <v>514</v>
      </c>
      <c r="B133" s="25" t="s">
        <v>159</v>
      </c>
      <c r="C133" s="9" t="s">
        <v>160</v>
      </c>
      <c r="D133" s="25" t="s">
        <v>513</v>
      </c>
      <c r="E133" s="39">
        <v>75154</v>
      </c>
      <c r="F133" s="7">
        <v>72006550.480000004</v>
      </c>
      <c r="G133" s="8">
        <f t="shared" ref="G133:G164" si="4">F133/$F$266</f>
        <v>1.3061399125925518E-2</v>
      </c>
      <c r="H133" s="96"/>
    </row>
    <row r="134" spans="1:8" x14ac:dyDescent="0.25">
      <c r="A134" s="72" t="s">
        <v>648</v>
      </c>
      <c r="B134" s="72" t="s">
        <v>109</v>
      </c>
      <c r="C134" s="115" t="s">
        <v>110</v>
      </c>
      <c r="D134" s="72" t="s">
        <v>649</v>
      </c>
      <c r="E134" s="39">
        <v>96718</v>
      </c>
      <c r="F134" s="7">
        <v>86138017.980000004</v>
      </c>
      <c r="G134" s="8">
        <f t="shared" si="4"/>
        <v>1.5624731711949223E-2</v>
      </c>
      <c r="H134" s="96"/>
    </row>
    <row r="135" spans="1:8" ht="30" x14ac:dyDescent="0.25">
      <c r="A135" s="25" t="s">
        <v>625</v>
      </c>
      <c r="B135" s="25" t="s">
        <v>139</v>
      </c>
      <c r="C135" s="9" t="s">
        <v>140</v>
      </c>
      <c r="D135" s="25" t="s">
        <v>525</v>
      </c>
      <c r="E135" s="39">
        <v>14999</v>
      </c>
      <c r="F135" s="7">
        <v>14235700.890000001</v>
      </c>
      <c r="G135" s="8">
        <f t="shared" si="4"/>
        <v>2.5822396701703949E-3</v>
      </c>
      <c r="H135" s="96"/>
    </row>
    <row r="136" spans="1:8" ht="29.25" customHeight="1" x14ac:dyDescent="0.25">
      <c r="A136" s="25" t="s">
        <v>530</v>
      </c>
      <c r="B136" s="25" t="s">
        <v>532</v>
      </c>
      <c r="C136" s="9" t="s">
        <v>531</v>
      </c>
      <c r="D136" s="69" t="s">
        <v>529</v>
      </c>
      <c r="E136" s="39">
        <v>33000</v>
      </c>
      <c r="F136" s="7">
        <v>31764150</v>
      </c>
      <c r="G136" s="8">
        <f t="shared" si="4"/>
        <v>5.7617569273923511E-3</v>
      </c>
      <c r="H136" s="96"/>
    </row>
    <row r="137" spans="1:8" ht="36" customHeight="1" x14ac:dyDescent="0.25">
      <c r="A137" s="25" t="s">
        <v>534</v>
      </c>
      <c r="B137" s="25" t="s">
        <v>147</v>
      </c>
      <c r="C137" s="9" t="s">
        <v>148</v>
      </c>
      <c r="D137" s="25" t="s">
        <v>535</v>
      </c>
      <c r="E137" s="39">
        <v>30000</v>
      </c>
      <c r="F137" s="7">
        <v>28413000</v>
      </c>
      <c r="G137" s="8">
        <f t="shared" si="4"/>
        <v>5.1538857352707015E-3</v>
      </c>
      <c r="H137" s="96"/>
    </row>
    <row r="138" spans="1:8" ht="26.25" customHeight="1" x14ac:dyDescent="0.25">
      <c r="A138" s="25" t="s">
        <v>537</v>
      </c>
      <c r="B138" s="25" t="s">
        <v>204</v>
      </c>
      <c r="C138" s="9" t="s">
        <v>205</v>
      </c>
      <c r="D138" s="25" t="s">
        <v>536</v>
      </c>
      <c r="E138" s="39">
        <v>30000</v>
      </c>
      <c r="F138" s="7">
        <v>30172200</v>
      </c>
      <c r="G138" s="8">
        <f t="shared" si="4"/>
        <v>5.4729902221424933E-3</v>
      </c>
      <c r="H138" s="96"/>
    </row>
    <row r="139" spans="1:8" ht="27.75" customHeight="1" x14ac:dyDescent="0.25">
      <c r="A139" s="54" t="s">
        <v>541</v>
      </c>
      <c r="B139" s="54" t="s">
        <v>163</v>
      </c>
      <c r="C139" s="9" t="s">
        <v>164</v>
      </c>
      <c r="D139" s="54" t="s">
        <v>540</v>
      </c>
      <c r="E139" s="39">
        <v>48000</v>
      </c>
      <c r="F139" s="7">
        <v>45974880</v>
      </c>
      <c r="G139" s="8">
        <f t="shared" si="4"/>
        <v>8.3394670824193957E-3</v>
      </c>
      <c r="H139" s="96"/>
    </row>
    <row r="140" spans="1:8" ht="27.75" customHeight="1" x14ac:dyDescent="0.25">
      <c r="A140" s="91" t="s">
        <v>542</v>
      </c>
      <c r="B140" s="91" t="s">
        <v>179</v>
      </c>
      <c r="C140" s="9" t="s">
        <v>180</v>
      </c>
      <c r="D140" s="91" t="s">
        <v>543</v>
      </c>
      <c r="E140" s="39">
        <v>47500</v>
      </c>
      <c r="F140" s="7">
        <v>46372825</v>
      </c>
      <c r="G140" s="8">
        <f t="shared" si="4"/>
        <v>8.4116510495795792E-3</v>
      </c>
      <c r="H140" s="96"/>
    </row>
    <row r="141" spans="1:8" ht="31.5" customHeight="1" x14ac:dyDescent="0.25">
      <c r="A141" s="25" t="s">
        <v>544</v>
      </c>
      <c r="B141" s="25" t="s">
        <v>189</v>
      </c>
      <c r="C141" s="9" t="s">
        <v>190</v>
      </c>
      <c r="D141" s="25" t="s">
        <v>545</v>
      </c>
      <c r="E141" s="39">
        <v>72500</v>
      </c>
      <c r="F141" s="7">
        <v>69481825</v>
      </c>
      <c r="G141" s="8">
        <f t="shared" si="4"/>
        <v>1.2603434580230008E-2</v>
      </c>
      <c r="H141" s="96"/>
    </row>
    <row r="142" spans="1:8" ht="31.5" customHeight="1" x14ac:dyDescent="0.25">
      <c r="A142" s="91" t="s">
        <v>607</v>
      </c>
      <c r="B142" s="91" t="s">
        <v>109</v>
      </c>
      <c r="C142" s="115" t="s">
        <v>110</v>
      </c>
      <c r="D142" s="91" t="s">
        <v>608</v>
      </c>
      <c r="E142" s="39">
        <v>149563</v>
      </c>
      <c r="F142" s="7">
        <v>138490851.11000001</v>
      </c>
      <c r="G142" s="8">
        <f t="shared" si="4"/>
        <v>2.5121107310080867E-2</v>
      </c>
      <c r="H142" s="96"/>
    </row>
    <row r="143" spans="1:8" ht="31.5" customHeight="1" x14ac:dyDescent="0.25">
      <c r="A143" s="73" t="s">
        <v>550</v>
      </c>
      <c r="B143" s="73" t="s">
        <v>115</v>
      </c>
      <c r="C143" s="9" t="s">
        <v>116</v>
      </c>
      <c r="D143" s="73" t="s">
        <v>549</v>
      </c>
      <c r="E143" s="39">
        <v>40000</v>
      </c>
      <c r="F143" s="7">
        <v>40123200</v>
      </c>
      <c r="G143" s="8">
        <f t="shared" si="4"/>
        <v>7.2780202067157084E-3</v>
      </c>
      <c r="H143" s="96"/>
    </row>
    <row r="144" spans="1:8" ht="31.5" customHeight="1" x14ac:dyDescent="0.25">
      <c r="A144" s="91" t="s">
        <v>563</v>
      </c>
      <c r="B144" s="91" t="s">
        <v>179</v>
      </c>
      <c r="C144" s="9" t="s">
        <v>180</v>
      </c>
      <c r="D144" s="91" t="s">
        <v>564</v>
      </c>
      <c r="E144" s="39">
        <v>38000</v>
      </c>
      <c r="F144" s="7">
        <v>36774500</v>
      </c>
      <c r="G144" s="8">
        <f t="shared" si="4"/>
        <v>6.6705934245490589E-3</v>
      </c>
      <c r="H144" s="96"/>
    </row>
    <row r="145" spans="1:8" ht="30.75" customHeight="1" x14ac:dyDescent="0.25">
      <c r="A145" s="61" t="s">
        <v>559</v>
      </c>
      <c r="B145" s="61" t="s">
        <v>204</v>
      </c>
      <c r="C145" s="106" t="s">
        <v>205</v>
      </c>
      <c r="D145" s="61" t="s">
        <v>560</v>
      </c>
      <c r="E145" s="39">
        <v>30000</v>
      </c>
      <c r="F145" s="7">
        <v>32619300</v>
      </c>
      <c r="G145" s="8">
        <f t="shared" si="4"/>
        <v>5.9168741408691652E-3</v>
      </c>
      <c r="H145" s="96"/>
    </row>
    <row r="146" spans="1:8" ht="30.75" customHeight="1" x14ac:dyDescent="0.25">
      <c r="A146" s="25" t="s">
        <v>561</v>
      </c>
      <c r="B146" s="25" t="s">
        <v>177</v>
      </c>
      <c r="C146" s="115" t="s">
        <v>178</v>
      </c>
      <c r="D146" s="25" t="s">
        <v>562</v>
      </c>
      <c r="E146" s="39">
        <v>34000</v>
      </c>
      <c r="F146" s="7">
        <v>31955920</v>
      </c>
      <c r="G146" s="8">
        <f t="shared" si="4"/>
        <v>5.7965424364006517E-3</v>
      </c>
      <c r="H146" s="96"/>
    </row>
    <row r="147" spans="1:8" ht="30.75" customHeight="1" x14ac:dyDescent="0.25">
      <c r="A147" s="83" t="s">
        <v>565</v>
      </c>
      <c r="B147" s="83" t="s">
        <v>175</v>
      </c>
      <c r="C147" s="9" t="s">
        <v>176</v>
      </c>
      <c r="D147" s="83" t="s">
        <v>566</v>
      </c>
      <c r="E147" s="39">
        <v>37000</v>
      </c>
      <c r="F147" s="7">
        <v>36690310</v>
      </c>
      <c r="G147" s="8">
        <f t="shared" si="4"/>
        <v>6.6553220473607143E-3</v>
      </c>
      <c r="H147" s="96"/>
    </row>
    <row r="148" spans="1:8" ht="30.75" customHeight="1" x14ac:dyDescent="0.25">
      <c r="A148" s="91" t="s">
        <v>556</v>
      </c>
      <c r="B148" s="91" t="s">
        <v>557</v>
      </c>
      <c r="C148" s="9" t="s">
        <v>558</v>
      </c>
      <c r="D148" s="91" t="s">
        <v>555</v>
      </c>
      <c r="E148" s="39">
        <v>23000</v>
      </c>
      <c r="F148" s="7">
        <v>22705600</v>
      </c>
      <c r="G148" s="8">
        <f t="shared" si="4"/>
        <v>4.1186100711210517E-3</v>
      </c>
      <c r="H148" s="96"/>
    </row>
    <row r="149" spans="1:8" ht="30.75" customHeight="1" x14ac:dyDescent="0.25">
      <c r="A149" s="81" t="s">
        <v>579</v>
      </c>
      <c r="B149" s="81" t="s">
        <v>167</v>
      </c>
      <c r="C149" s="9" t="s">
        <v>168</v>
      </c>
      <c r="D149" s="81" t="s">
        <v>578</v>
      </c>
      <c r="E149" s="39">
        <v>15000</v>
      </c>
      <c r="F149" s="7">
        <v>14577900</v>
      </c>
      <c r="G149" s="8">
        <f t="shared" si="4"/>
        <v>2.6443117889769739E-3</v>
      </c>
      <c r="H149" s="96"/>
    </row>
    <row r="150" spans="1:8" ht="30.75" customHeight="1" x14ac:dyDescent="0.25">
      <c r="A150" s="25" t="s">
        <v>581</v>
      </c>
      <c r="B150" s="25" t="s">
        <v>532</v>
      </c>
      <c r="C150" s="9" t="s">
        <v>531</v>
      </c>
      <c r="D150" s="25" t="s">
        <v>580</v>
      </c>
      <c r="E150" s="39">
        <v>22000</v>
      </c>
      <c r="F150" s="7">
        <v>21397640</v>
      </c>
      <c r="G150" s="8">
        <f t="shared" si="4"/>
        <v>3.88135682836933E-3</v>
      </c>
      <c r="H150" s="96"/>
    </row>
    <row r="151" spans="1:8" ht="30.75" customHeight="1" x14ac:dyDescent="0.25">
      <c r="A151" s="69" t="s">
        <v>590</v>
      </c>
      <c r="B151" s="69" t="s">
        <v>591</v>
      </c>
      <c r="C151" s="9" t="s">
        <v>592</v>
      </c>
      <c r="D151" s="69" t="s">
        <v>589</v>
      </c>
      <c r="E151" s="39">
        <v>28936</v>
      </c>
      <c r="F151" s="7">
        <v>27887938.079999998</v>
      </c>
      <c r="G151" s="8">
        <f t="shared" si="4"/>
        <v>5.0586437988464645E-3</v>
      </c>
      <c r="H151" s="96"/>
    </row>
    <row r="152" spans="1:8" ht="30.75" customHeight="1" x14ac:dyDescent="0.25">
      <c r="A152" s="25" t="s">
        <v>583</v>
      </c>
      <c r="B152" s="25" t="s">
        <v>139</v>
      </c>
      <c r="C152" s="9" t="s">
        <v>140</v>
      </c>
      <c r="D152" s="32" t="s">
        <v>582</v>
      </c>
      <c r="E152" s="39">
        <v>13015</v>
      </c>
      <c r="F152" s="7">
        <v>12310888.5</v>
      </c>
      <c r="G152" s="8">
        <f t="shared" si="4"/>
        <v>2.2330944507323452E-3</v>
      </c>
      <c r="H152" s="96"/>
    </row>
    <row r="153" spans="1:8" ht="30.75" customHeight="1" x14ac:dyDescent="0.25">
      <c r="A153" s="66" t="s">
        <v>593</v>
      </c>
      <c r="B153" s="66" t="s">
        <v>159</v>
      </c>
      <c r="C153" s="9" t="s">
        <v>160</v>
      </c>
      <c r="D153" s="66" t="s">
        <v>594</v>
      </c>
      <c r="E153" s="39">
        <v>48000</v>
      </c>
      <c r="F153" s="7">
        <v>48699840</v>
      </c>
      <c r="G153" s="8">
        <f t="shared" si="4"/>
        <v>8.8337525317976114E-3</v>
      </c>
      <c r="H153" s="96"/>
    </row>
    <row r="154" spans="1:8" ht="30.75" customHeight="1" x14ac:dyDescent="0.25">
      <c r="A154" s="72" t="s">
        <v>595</v>
      </c>
      <c r="B154" s="72" t="s">
        <v>195</v>
      </c>
      <c r="C154" s="9" t="s">
        <v>196</v>
      </c>
      <c r="D154" s="72" t="s">
        <v>596</v>
      </c>
      <c r="E154" s="39">
        <v>20000</v>
      </c>
      <c r="F154" s="7">
        <v>18765200</v>
      </c>
      <c r="G154" s="8">
        <f t="shared" si="4"/>
        <v>3.4038537500264586E-3</v>
      </c>
      <c r="H154" s="96"/>
    </row>
    <row r="155" spans="1:8" ht="15" customHeight="1" x14ac:dyDescent="0.25">
      <c r="A155" s="66" t="s">
        <v>630</v>
      </c>
      <c r="B155" s="66" t="s">
        <v>631</v>
      </c>
      <c r="C155" s="9" t="s">
        <v>632</v>
      </c>
      <c r="D155" s="66" t="s">
        <v>633</v>
      </c>
      <c r="E155" s="39">
        <v>29950</v>
      </c>
      <c r="F155" s="7">
        <v>29070967.5</v>
      </c>
      <c r="G155" s="8">
        <f t="shared" si="4"/>
        <v>5.273235656522302E-3</v>
      </c>
      <c r="H155" s="96"/>
    </row>
    <row r="156" spans="1:8" ht="30" x14ac:dyDescent="0.25">
      <c r="A156" s="69" t="s">
        <v>624</v>
      </c>
      <c r="B156" s="69" t="s">
        <v>179</v>
      </c>
      <c r="C156" s="9" t="s">
        <v>180</v>
      </c>
      <c r="D156" s="69" t="s">
        <v>623</v>
      </c>
      <c r="E156" s="39">
        <v>65000</v>
      </c>
      <c r="F156" s="7">
        <v>62101000</v>
      </c>
      <c r="G156" s="8">
        <f t="shared" si="4"/>
        <v>1.1264613312429023E-2</v>
      </c>
      <c r="H156" s="96"/>
    </row>
    <row r="157" spans="1:8" ht="30" x14ac:dyDescent="0.25">
      <c r="A157" s="80" t="s">
        <v>621</v>
      </c>
      <c r="B157" s="80" t="s">
        <v>620</v>
      </c>
      <c r="C157" s="9" t="s">
        <v>622</v>
      </c>
      <c r="D157" s="80" t="s">
        <v>619</v>
      </c>
      <c r="E157" s="39">
        <v>21000</v>
      </c>
      <c r="F157" s="7">
        <v>20093220</v>
      </c>
      <c r="G157" s="8">
        <f t="shared" si="4"/>
        <v>3.6447457126546289E-3</v>
      </c>
      <c r="H157" s="96"/>
    </row>
    <row r="158" spans="1:8" x14ac:dyDescent="0.25">
      <c r="A158" s="71" t="s">
        <v>618</v>
      </c>
      <c r="B158" s="71" t="s">
        <v>532</v>
      </c>
      <c r="C158" s="9" t="s">
        <v>531</v>
      </c>
      <c r="D158" s="71" t="s">
        <v>617</v>
      </c>
      <c r="E158" s="39">
        <v>33000</v>
      </c>
      <c r="F158" s="7">
        <v>32487510</v>
      </c>
      <c r="G158" s="8">
        <f t="shared" si="4"/>
        <v>5.8929685131265362E-3</v>
      </c>
      <c r="H158" s="96"/>
    </row>
    <row r="159" spans="1:8" ht="30" x14ac:dyDescent="0.25">
      <c r="A159" s="83" t="s">
        <v>663</v>
      </c>
      <c r="B159" s="83" t="s">
        <v>366</v>
      </c>
      <c r="C159" s="9" t="s">
        <v>194</v>
      </c>
      <c r="D159" s="83" t="s">
        <v>662</v>
      </c>
      <c r="E159" s="39">
        <v>4900</v>
      </c>
      <c r="F159" s="7">
        <v>5042737</v>
      </c>
      <c r="G159" s="8">
        <f t="shared" si="4"/>
        <v>9.1471123397817095E-4</v>
      </c>
      <c r="H159" s="96"/>
    </row>
    <row r="160" spans="1:8" ht="30" x14ac:dyDescent="0.25">
      <c r="A160" s="84" t="s">
        <v>651</v>
      </c>
      <c r="B160" s="84" t="s">
        <v>135</v>
      </c>
      <c r="C160" s="115" t="s">
        <v>136</v>
      </c>
      <c r="D160" s="84" t="s">
        <v>650</v>
      </c>
      <c r="E160" s="39">
        <v>104950</v>
      </c>
      <c r="F160" s="7">
        <v>106293360</v>
      </c>
      <c r="G160" s="8">
        <f t="shared" si="4"/>
        <v>1.9280745850772302E-2</v>
      </c>
      <c r="H160" s="96"/>
    </row>
    <row r="161" spans="1:8" ht="30" x14ac:dyDescent="0.25">
      <c r="A161" s="90" t="s">
        <v>653</v>
      </c>
      <c r="B161" s="90" t="s">
        <v>139</v>
      </c>
      <c r="C161" s="9" t="s">
        <v>140</v>
      </c>
      <c r="D161" s="90" t="s">
        <v>652</v>
      </c>
      <c r="E161" s="39">
        <v>87635</v>
      </c>
      <c r="F161" s="7">
        <v>89218564.450000003</v>
      </c>
      <c r="G161" s="8">
        <f t="shared" si="4"/>
        <v>1.6183517637707555E-2</v>
      </c>
      <c r="H161" s="96"/>
    </row>
    <row r="162" spans="1:8" x14ac:dyDescent="0.25">
      <c r="A162" s="93" t="s">
        <v>665</v>
      </c>
      <c r="B162" s="93" t="s">
        <v>163</v>
      </c>
      <c r="C162" s="9" t="s">
        <v>164</v>
      </c>
      <c r="D162" s="93" t="s">
        <v>664</v>
      </c>
      <c r="E162" s="39">
        <v>64000</v>
      </c>
      <c r="F162" s="7">
        <v>64701440</v>
      </c>
      <c r="G162" s="8">
        <f t="shared" si="4"/>
        <v>1.1736311852584141E-2</v>
      </c>
      <c r="H162" s="96"/>
    </row>
    <row r="163" spans="1:8" x14ac:dyDescent="0.25">
      <c r="A163" s="72" t="s">
        <v>667</v>
      </c>
      <c r="B163" s="72" t="s">
        <v>204</v>
      </c>
      <c r="C163" s="9" t="s">
        <v>205</v>
      </c>
      <c r="D163" s="72" t="s">
        <v>666</v>
      </c>
      <c r="E163" s="39">
        <v>15000</v>
      </c>
      <c r="F163" s="7">
        <v>15105000</v>
      </c>
      <c r="G163" s="8">
        <f t="shared" si="4"/>
        <v>2.739923416438389E-3</v>
      </c>
      <c r="H163" s="96"/>
    </row>
    <row r="164" spans="1:8" x14ac:dyDescent="0.25">
      <c r="A164" s="25" t="s">
        <v>210</v>
      </c>
      <c r="B164" s="25"/>
      <c r="C164" s="69"/>
      <c r="D164" s="25"/>
      <c r="E164" s="39"/>
      <c r="F164" s="7">
        <f>SUM(F5:F163)</f>
        <v>4750046187.9499998</v>
      </c>
      <c r="G164" s="8">
        <f t="shared" si="4"/>
        <v>0.86161951536101355</v>
      </c>
    </row>
    <row r="165" spans="1:8" x14ac:dyDescent="0.25">
      <c r="A165" s="13"/>
      <c r="B165" s="13"/>
      <c r="C165" s="13"/>
      <c r="D165" s="13"/>
      <c r="E165" s="14"/>
      <c r="F165" s="15"/>
      <c r="G165" s="16"/>
    </row>
    <row r="166" spans="1:8" x14ac:dyDescent="0.25">
      <c r="A166" s="17" t="s">
        <v>331</v>
      </c>
      <c r="B166" s="13"/>
      <c r="C166" s="13"/>
      <c r="D166" s="13"/>
      <c r="E166" s="14"/>
      <c r="F166" s="15"/>
      <c r="G166" s="16"/>
    </row>
    <row r="167" spans="1:8" ht="30" x14ac:dyDescent="0.25">
      <c r="A167" s="25" t="s">
        <v>0</v>
      </c>
      <c r="B167" s="25" t="s">
        <v>20</v>
      </c>
      <c r="C167" s="69" t="s">
        <v>1</v>
      </c>
      <c r="D167" s="25" t="s">
        <v>22</v>
      </c>
      <c r="E167" s="69" t="s">
        <v>10</v>
      </c>
      <c r="F167" s="69" t="s">
        <v>6</v>
      </c>
      <c r="G167" s="69" t="s">
        <v>2</v>
      </c>
    </row>
    <row r="168" spans="1:8" ht="30" x14ac:dyDescent="0.25">
      <c r="A168" s="25" t="s">
        <v>271</v>
      </c>
      <c r="B168" s="25" t="s">
        <v>159</v>
      </c>
      <c r="C168" s="25" t="s">
        <v>160</v>
      </c>
      <c r="D168" s="25" t="s">
        <v>102</v>
      </c>
      <c r="E168" s="6">
        <v>985</v>
      </c>
      <c r="F168" s="7">
        <v>16482990</v>
      </c>
      <c r="G168" s="8">
        <f t="shared" ref="G168:G178" si="5">F168/$F$266</f>
        <v>2.9898795282303743E-3</v>
      </c>
      <c r="H168" s="96"/>
    </row>
    <row r="169" spans="1:8" ht="28.5" customHeight="1" x14ac:dyDescent="0.25">
      <c r="A169" s="25" t="s">
        <v>272</v>
      </c>
      <c r="B169" s="25" t="s">
        <v>199</v>
      </c>
      <c r="C169" s="25" t="s">
        <v>200</v>
      </c>
      <c r="D169" s="25" t="s">
        <v>101</v>
      </c>
      <c r="E169" s="6">
        <v>105400</v>
      </c>
      <c r="F169" s="7">
        <v>17202334</v>
      </c>
      <c r="G169" s="8">
        <f t="shared" si="5"/>
        <v>3.1203626444219969E-3</v>
      </c>
      <c r="H169" s="96"/>
    </row>
    <row r="170" spans="1:8" ht="30" x14ac:dyDescent="0.25">
      <c r="A170" s="25" t="s">
        <v>274</v>
      </c>
      <c r="B170" s="25" t="s">
        <v>167</v>
      </c>
      <c r="C170" s="25" t="s">
        <v>168</v>
      </c>
      <c r="D170" s="25" t="s">
        <v>104</v>
      </c>
      <c r="E170" s="6">
        <v>34100</v>
      </c>
      <c r="F170" s="7">
        <v>8676745</v>
      </c>
      <c r="G170" s="8">
        <f t="shared" si="5"/>
        <v>1.5738905530595637E-3</v>
      </c>
      <c r="H170" s="96"/>
    </row>
    <row r="171" spans="1:8" ht="30" x14ac:dyDescent="0.25">
      <c r="A171" s="25" t="s">
        <v>273</v>
      </c>
      <c r="B171" s="25" t="s">
        <v>201</v>
      </c>
      <c r="C171" s="69" t="s">
        <v>202</v>
      </c>
      <c r="D171" s="25" t="s">
        <v>103</v>
      </c>
      <c r="E171" s="6">
        <v>3165</v>
      </c>
      <c r="F171" s="7">
        <v>22892445</v>
      </c>
      <c r="G171" s="8">
        <f t="shared" si="5"/>
        <v>4.1525022254238937E-3</v>
      </c>
      <c r="H171" s="96"/>
    </row>
    <row r="172" spans="1:8" ht="26.25" customHeight="1" x14ac:dyDescent="0.25">
      <c r="A172" s="25" t="s">
        <v>280</v>
      </c>
      <c r="B172" s="25" t="s">
        <v>195</v>
      </c>
      <c r="C172" s="25" t="s">
        <v>196</v>
      </c>
      <c r="D172" s="25" t="s">
        <v>107</v>
      </c>
      <c r="E172" s="6">
        <v>115600</v>
      </c>
      <c r="F172" s="7">
        <v>32068596</v>
      </c>
      <c r="G172" s="8">
        <f t="shared" si="5"/>
        <v>5.8169809409270084E-3</v>
      </c>
      <c r="H172" s="96"/>
    </row>
    <row r="173" spans="1:8" ht="30.75" customHeight="1" x14ac:dyDescent="0.25">
      <c r="A173" s="25" t="s">
        <v>278</v>
      </c>
      <c r="B173" s="25" t="s">
        <v>185</v>
      </c>
      <c r="C173" s="25" t="s">
        <v>186</v>
      </c>
      <c r="D173" s="25" t="s">
        <v>108</v>
      </c>
      <c r="E173" s="6">
        <v>10542</v>
      </c>
      <c r="F173" s="7">
        <v>6725796</v>
      </c>
      <c r="G173" s="8">
        <f t="shared" si="5"/>
        <v>1.2200043664076566E-3</v>
      </c>
      <c r="H173" s="96"/>
    </row>
    <row r="174" spans="1:8" ht="27.75" customHeight="1" x14ac:dyDescent="0.25">
      <c r="A174" s="25" t="s">
        <v>408</v>
      </c>
      <c r="B174" s="25" t="s">
        <v>181</v>
      </c>
      <c r="C174" s="25" t="s">
        <v>182</v>
      </c>
      <c r="D174" s="25" t="s">
        <v>405</v>
      </c>
      <c r="E174" s="6">
        <v>4175</v>
      </c>
      <c r="F174" s="7">
        <v>5294735</v>
      </c>
      <c r="G174" s="8">
        <f t="shared" si="5"/>
        <v>9.6042160942309926E-4</v>
      </c>
      <c r="H174" s="96"/>
    </row>
    <row r="175" spans="1:8" ht="33.75" customHeight="1" x14ac:dyDescent="0.25">
      <c r="A175" s="69" t="s">
        <v>276</v>
      </c>
      <c r="B175" s="69" t="s">
        <v>571</v>
      </c>
      <c r="C175" s="69" t="s">
        <v>203</v>
      </c>
      <c r="D175" s="69" t="s">
        <v>105</v>
      </c>
      <c r="E175" s="6">
        <v>6000</v>
      </c>
      <c r="F175" s="7">
        <v>9060000</v>
      </c>
      <c r="G175" s="8">
        <f t="shared" si="5"/>
        <v>1.6434098744079315E-3</v>
      </c>
      <c r="H175" s="96"/>
    </row>
    <row r="176" spans="1:8" ht="33.75" customHeight="1" x14ac:dyDescent="0.25">
      <c r="A176" s="81" t="s">
        <v>275</v>
      </c>
      <c r="B176" s="81" t="s">
        <v>572</v>
      </c>
      <c r="C176" s="83" t="s">
        <v>174</v>
      </c>
      <c r="D176" s="83" t="s">
        <v>106</v>
      </c>
      <c r="E176" s="6">
        <v>25920</v>
      </c>
      <c r="F176" s="7">
        <v>15137280</v>
      </c>
      <c r="G176" s="8">
        <f t="shared" si="5"/>
        <v>2.745778744335286E-3</v>
      </c>
      <c r="H176" s="96"/>
    </row>
    <row r="177" spans="1:8" ht="33.75" customHeight="1" x14ac:dyDescent="0.25">
      <c r="A177" s="91" t="s">
        <v>615</v>
      </c>
      <c r="B177" s="91" t="s">
        <v>169</v>
      </c>
      <c r="C177" s="9" t="s">
        <v>170</v>
      </c>
      <c r="D177" s="91" t="s">
        <v>614</v>
      </c>
      <c r="E177" s="6">
        <v>500</v>
      </c>
      <c r="F177" s="7">
        <v>3175750</v>
      </c>
      <c r="G177" s="8">
        <f t="shared" si="5"/>
        <v>5.7605506718002078E-4</v>
      </c>
      <c r="H177" s="96"/>
    </row>
    <row r="178" spans="1:8" x14ac:dyDescent="0.25">
      <c r="A178" s="25" t="s">
        <v>210</v>
      </c>
      <c r="B178" s="25"/>
      <c r="C178" s="25"/>
      <c r="D178" s="69"/>
      <c r="E178" s="6"/>
      <c r="F178" s="7">
        <f>SUM(F168:F177)</f>
        <v>136716671</v>
      </c>
      <c r="G178" s="8">
        <f t="shared" si="5"/>
        <v>2.479928555381683E-2</v>
      </c>
    </row>
    <row r="179" spans="1:8" x14ac:dyDescent="0.25">
      <c r="A179" s="13"/>
      <c r="B179" s="13"/>
      <c r="C179" s="13"/>
      <c r="D179" s="13"/>
      <c r="E179" s="14"/>
      <c r="F179" s="15"/>
      <c r="G179" s="16"/>
    </row>
    <row r="180" spans="1:8" x14ac:dyDescent="0.25">
      <c r="A180" s="3" t="s">
        <v>332</v>
      </c>
    </row>
    <row r="181" spans="1:8" ht="28.5" customHeight="1" x14ac:dyDescent="0.25">
      <c r="A181" s="25" t="s">
        <v>3</v>
      </c>
      <c r="B181" s="25" t="s">
        <v>1</v>
      </c>
      <c r="C181" s="25" t="s">
        <v>340</v>
      </c>
      <c r="D181" s="25" t="s">
        <v>7</v>
      </c>
      <c r="E181" s="25" t="s">
        <v>5</v>
      </c>
      <c r="F181" s="25" t="s">
        <v>12</v>
      </c>
      <c r="G181" s="25" t="s">
        <v>2</v>
      </c>
    </row>
    <row r="182" spans="1:8" ht="28.5" customHeight="1" x14ac:dyDescent="0.25">
      <c r="A182" s="115" t="s">
        <v>668</v>
      </c>
      <c r="B182" s="11">
        <v>1027739609391</v>
      </c>
      <c r="C182" s="55" t="s">
        <v>669</v>
      </c>
      <c r="D182" s="56">
        <v>45275</v>
      </c>
      <c r="E182" s="2">
        <v>600000</v>
      </c>
      <c r="F182" s="57">
        <v>601714.52</v>
      </c>
      <c r="G182" s="58">
        <f>F182/$F$266</f>
        <v>1.0914609092081996E-4</v>
      </c>
    </row>
    <row r="183" spans="1:8" ht="28.5" customHeight="1" x14ac:dyDescent="0.25">
      <c r="A183" s="115" t="s">
        <v>668</v>
      </c>
      <c r="B183" s="11">
        <v>1027739609391</v>
      </c>
      <c r="C183" s="55" t="s">
        <v>670</v>
      </c>
      <c r="D183" s="56">
        <v>45275</v>
      </c>
      <c r="E183" s="2">
        <v>800000</v>
      </c>
      <c r="F183" s="57">
        <v>802286.03</v>
      </c>
      <c r="G183" s="58">
        <f t="shared" ref="G183:G188" si="6">F183/$F$266</f>
        <v>1.4552812183239933E-4</v>
      </c>
    </row>
    <row r="184" spans="1:8" ht="28.5" customHeight="1" x14ac:dyDescent="0.25">
      <c r="A184" s="115" t="s">
        <v>668</v>
      </c>
      <c r="B184" s="11">
        <v>1027739609391</v>
      </c>
      <c r="C184" s="55" t="s">
        <v>671</v>
      </c>
      <c r="D184" s="56">
        <v>45279</v>
      </c>
      <c r="E184" s="2">
        <v>50000000</v>
      </c>
      <c r="F184" s="57">
        <v>50502589.060000002</v>
      </c>
      <c r="G184" s="58">
        <f t="shared" si="6"/>
        <v>9.1607564618509905E-3</v>
      </c>
    </row>
    <row r="185" spans="1:8" ht="28.5" customHeight="1" x14ac:dyDescent="0.25">
      <c r="A185" s="115" t="s">
        <v>668</v>
      </c>
      <c r="B185" s="11">
        <v>1027739609391</v>
      </c>
      <c r="C185" s="55" t="s">
        <v>672</v>
      </c>
      <c r="D185" s="56">
        <v>45275</v>
      </c>
      <c r="E185" s="2">
        <v>6600000</v>
      </c>
      <c r="F185" s="57">
        <v>6618859.7300000004</v>
      </c>
      <c r="G185" s="58">
        <f t="shared" si="6"/>
        <v>1.2006070019429378E-3</v>
      </c>
    </row>
    <row r="186" spans="1:8" ht="28.5" customHeight="1" x14ac:dyDescent="0.25">
      <c r="A186" s="101" t="s">
        <v>212</v>
      </c>
      <c r="B186" s="11">
        <v>1027700167110</v>
      </c>
      <c r="C186" s="55" t="s">
        <v>673</v>
      </c>
      <c r="D186" s="56">
        <v>45279</v>
      </c>
      <c r="E186" s="2">
        <v>10000000</v>
      </c>
      <c r="F186" s="57">
        <v>10037849.32</v>
      </c>
      <c r="G186" s="58">
        <f t="shared" si="6"/>
        <v>1.8207837406519801E-3</v>
      </c>
    </row>
    <row r="187" spans="1:8" ht="28.5" customHeight="1" x14ac:dyDescent="0.25">
      <c r="A187" s="115" t="s">
        <v>212</v>
      </c>
      <c r="B187" s="11">
        <v>1027700167110</v>
      </c>
      <c r="C187" s="55" t="s">
        <v>674</v>
      </c>
      <c r="D187" s="56">
        <v>45279</v>
      </c>
      <c r="E187" s="2">
        <v>15500000</v>
      </c>
      <c r="F187" s="57">
        <v>15649046.300000001</v>
      </c>
      <c r="G187" s="58">
        <f t="shared" si="6"/>
        <v>2.8386089640714024E-3</v>
      </c>
    </row>
    <row r="188" spans="1:8" ht="28.5" customHeight="1" x14ac:dyDescent="0.25">
      <c r="A188" s="115" t="s">
        <v>676</v>
      </c>
      <c r="B188" s="11">
        <v>1027700132195</v>
      </c>
      <c r="C188" s="55" t="s">
        <v>675</v>
      </c>
      <c r="D188" s="56">
        <v>45275</v>
      </c>
      <c r="E188" s="2">
        <v>8500000</v>
      </c>
      <c r="F188" s="57">
        <v>8510374.6600000001</v>
      </c>
      <c r="G188" s="58">
        <f t="shared" si="6"/>
        <v>1.5437123345645742E-3</v>
      </c>
    </row>
    <row r="189" spans="1:8" ht="16.5" customHeight="1" x14ac:dyDescent="0.25">
      <c r="A189" s="25" t="s">
        <v>210</v>
      </c>
      <c r="B189" s="25"/>
      <c r="C189" s="25"/>
      <c r="D189" s="25"/>
      <c r="E189" s="6"/>
      <c r="F189" s="7">
        <f>SUM(F182:F188)</f>
        <v>92722719.61999999</v>
      </c>
      <c r="G189" s="8">
        <f>F189/$F$266</f>
        <v>1.6819142715835102E-2</v>
      </c>
    </row>
    <row r="191" spans="1:8" ht="45" customHeight="1" x14ac:dyDescent="0.25">
      <c r="A191" s="3" t="s">
        <v>333</v>
      </c>
    </row>
    <row r="192" spans="1:8" ht="111" customHeight="1" x14ac:dyDescent="0.25">
      <c r="A192" s="25" t="s">
        <v>11</v>
      </c>
      <c r="B192" s="25" t="s">
        <v>8</v>
      </c>
      <c r="C192" s="25" t="s">
        <v>9</v>
      </c>
      <c r="D192" s="25" t="s">
        <v>17</v>
      </c>
      <c r="E192" s="25" t="s">
        <v>10</v>
      </c>
      <c r="F192" s="25" t="s">
        <v>6</v>
      </c>
      <c r="G192" s="25" t="s">
        <v>2</v>
      </c>
    </row>
    <row r="193" spans="1:7" x14ac:dyDescent="0.25">
      <c r="A193" s="25" t="s">
        <v>210</v>
      </c>
      <c r="B193" s="25"/>
      <c r="C193" s="25"/>
      <c r="D193" s="25"/>
      <c r="E193" s="6"/>
      <c r="F193" s="7"/>
      <c r="G193" s="8"/>
    </row>
    <row r="195" spans="1:7" ht="58.5" customHeight="1" x14ac:dyDescent="0.25">
      <c r="A195" s="3" t="s">
        <v>334</v>
      </c>
    </row>
    <row r="196" spans="1:7" ht="17.25" customHeight="1" x14ac:dyDescent="0.25">
      <c r="A196" s="25" t="s">
        <v>15</v>
      </c>
      <c r="B196" s="25" t="s">
        <v>14</v>
      </c>
      <c r="C196" s="25" t="s">
        <v>16</v>
      </c>
      <c r="D196" s="125" t="s">
        <v>13</v>
      </c>
      <c r="E196" s="126"/>
      <c r="F196" s="25" t="s">
        <v>6</v>
      </c>
      <c r="G196" s="25" t="s">
        <v>2</v>
      </c>
    </row>
    <row r="197" spans="1:7" x14ac:dyDescent="0.25">
      <c r="A197" s="25" t="s">
        <v>210</v>
      </c>
      <c r="B197" s="25"/>
      <c r="C197" s="25"/>
      <c r="D197" s="125"/>
      <c r="E197" s="126"/>
      <c r="F197" s="7"/>
      <c r="G197" s="8"/>
    </row>
    <row r="199" spans="1:7" ht="42.75" customHeight="1" x14ac:dyDescent="0.25">
      <c r="A199" s="3" t="s">
        <v>335</v>
      </c>
    </row>
    <row r="200" spans="1:7" ht="32.25" customHeight="1" x14ac:dyDescent="0.25">
      <c r="A200" s="25" t="s">
        <v>3</v>
      </c>
      <c r="B200" s="21" t="s">
        <v>1</v>
      </c>
      <c r="C200" s="25" t="s">
        <v>340</v>
      </c>
      <c r="D200" s="125" t="s">
        <v>4</v>
      </c>
      <c r="E200" s="126"/>
      <c r="F200" s="22" t="s">
        <v>18</v>
      </c>
      <c r="G200" s="44" t="s">
        <v>2</v>
      </c>
    </row>
    <row r="201" spans="1:7" x14ac:dyDescent="0.25">
      <c r="A201" s="25" t="s">
        <v>212</v>
      </c>
      <c r="B201" s="34">
        <v>1027700167110</v>
      </c>
      <c r="C201" s="35" t="s">
        <v>343</v>
      </c>
      <c r="D201" s="145" t="s">
        <v>211</v>
      </c>
      <c r="E201" s="145"/>
      <c r="F201" s="7">
        <v>12566</v>
      </c>
      <c r="G201" s="8">
        <f t="shared" ref="G201:G209" si="7">F201/$F$266</f>
        <v>2.2793695896037603E-6</v>
      </c>
    </row>
    <row r="202" spans="1:7" x14ac:dyDescent="0.25">
      <c r="A202" s="25" t="s">
        <v>212</v>
      </c>
      <c r="B202" s="34">
        <v>1027700167110</v>
      </c>
      <c r="C202" s="35" t="s">
        <v>344</v>
      </c>
      <c r="D202" s="145" t="s">
        <v>211</v>
      </c>
      <c r="E202" s="145"/>
      <c r="F202" s="7">
        <v>6569.42</v>
      </c>
      <c r="G202" s="8">
        <f t="shared" si="7"/>
        <v>1.1916390394186484E-6</v>
      </c>
    </row>
    <row r="203" spans="1:7" ht="28.5" customHeight="1" x14ac:dyDescent="0.25">
      <c r="A203" s="25" t="s">
        <v>212</v>
      </c>
      <c r="B203" s="34">
        <v>1027700167110</v>
      </c>
      <c r="C203" s="35" t="s">
        <v>342</v>
      </c>
      <c r="D203" s="145" t="s">
        <v>211</v>
      </c>
      <c r="E203" s="145"/>
      <c r="F203" s="7">
        <v>25013800.129999999</v>
      </c>
      <c r="G203" s="8">
        <f t="shared" si="7"/>
        <v>4.5372986898574389E-3</v>
      </c>
    </row>
    <row r="204" spans="1:7" x14ac:dyDescent="0.25">
      <c r="A204" s="25" t="s">
        <v>212</v>
      </c>
      <c r="B204" s="34">
        <v>1027700167110</v>
      </c>
      <c r="C204" s="35" t="s">
        <v>341</v>
      </c>
      <c r="D204" s="145" t="s">
        <v>211</v>
      </c>
      <c r="E204" s="145"/>
      <c r="F204" s="7">
        <v>1736.13</v>
      </c>
      <c r="G204" s="8">
        <f t="shared" si="7"/>
        <v>3.1491977762205766E-7</v>
      </c>
    </row>
    <row r="205" spans="1:7" ht="30" hidden="1" x14ac:dyDescent="0.25">
      <c r="A205" s="25" t="s">
        <v>213</v>
      </c>
      <c r="B205" s="34">
        <v>1027700167110</v>
      </c>
      <c r="C205" s="19" t="s">
        <v>515</v>
      </c>
      <c r="D205" s="137" t="s">
        <v>211</v>
      </c>
      <c r="E205" s="137"/>
      <c r="F205" s="7">
        <v>0</v>
      </c>
      <c r="G205" s="8">
        <f t="shared" si="7"/>
        <v>0</v>
      </c>
    </row>
    <row r="206" spans="1:7" ht="30" hidden="1" customHeight="1" x14ac:dyDescent="0.25">
      <c r="A206" s="65" t="s">
        <v>213</v>
      </c>
      <c r="B206" s="34">
        <v>1027700167111</v>
      </c>
      <c r="C206" s="19" t="s">
        <v>588</v>
      </c>
      <c r="D206" s="137" t="s">
        <v>211</v>
      </c>
      <c r="E206" s="137"/>
      <c r="F206" s="7">
        <v>0</v>
      </c>
      <c r="G206" s="8">
        <f t="shared" si="7"/>
        <v>0</v>
      </c>
    </row>
    <row r="207" spans="1:7" ht="30" x14ac:dyDescent="0.25">
      <c r="A207" s="25" t="s">
        <v>213</v>
      </c>
      <c r="B207" s="34">
        <v>1027700167110</v>
      </c>
      <c r="C207" s="35" t="s">
        <v>517</v>
      </c>
      <c r="D207" s="137" t="s">
        <v>211</v>
      </c>
      <c r="E207" s="137"/>
      <c r="F207" s="7">
        <v>5486764.7999999998</v>
      </c>
      <c r="G207" s="8">
        <f t="shared" si="7"/>
        <v>9.9525424402581225E-4</v>
      </c>
    </row>
    <row r="208" spans="1:7" ht="30" customHeight="1" x14ac:dyDescent="0.25">
      <c r="A208" s="25" t="s">
        <v>213</v>
      </c>
      <c r="B208" s="34">
        <v>1027700167110</v>
      </c>
      <c r="C208" s="35" t="s">
        <v>516</v>
      </c>
      <c r="D208" s="137" t="s">
        <v>211</v>
      </c>
      <c r="E208" s="137"/>
      <c r="F208" s="7">
        <v>904893.48</v>
      </c>
      <c r="G208" s="8">
        <f t="shared" si="7"/>
        <v>1.6414027376593333E-4</v>
      </c>
    </row>
    <row r="209" spans="1:7" ht="30" customHeight="1" x14ac:dyDescent="0.25">
      <c r="A209" s="25" t="s">
        <v>210</v>
      </c>
      <c r="B209" s="144"/>
      <c r="C209" s="144"/>
      <c r="D209" s="143"/>
      <c r="E209" s="143"/>
      <c r="F209" s="7">
        <f>SUM(F201:F208)</f>
        <v>31426329.960000001</v>
      </c>
      <c r="G209" s="8">
        <f t="shared" si="7"/>
        <v>5.7004791360558294E-3</v>
      </c>
    </row>
    <row r="211" spans="1:7" ht="15.75" x14ac:dyDescent="0.25">
      <c r="A211" s="3" t="s">
        <v>336</v>
      </c>
      <c r="B211" s="26"/>
    </row>
    <row r="212" spans="1:7" ht="30" x14ac:dyDescent="0.25">
      <c r="A212" s="25" t="s">
        <v>19</v>
      </c>
      <c r="B212" s="28" t="s">
        <v>1</v>
      </c>
      <c r="C212" s="24" t="s">
        <v>345</v>
      </c>
      <c r="D212" s="139" t="s">
        <v>348</v>
      </c>
      <c r="E212" s="140"/>
      <c r="F212" s="22" t="s">
        <v>18</v>
      </c>
      <c r="G212" s="25" t="s">
        <v>2</v>
      </c>
    </row>
    <row r="213" spans="1:7" ht="30" x14ac:dyDescent="0.25">
      <c r="A213" s="25" t="s">
        <v>212</v>
      </c>
      <c r="B213" s="36">
        <v>1027700167110</v>
      </c>
      <c r="C213" s="25" t="s">
        <v>346</v>
      </c>
      <c r="D213" s="135" t="s">
        <v>350</v>
      </c>
      <c r="E213" s="136"/>
      <c r="F213" s="40">
        <v>84907.16</v>
      </c>
      <c r="G213" s="41">
        <f t="shared" ref="G213:G219" si="8">F213/$F$266</f>
        <v>1.5401464144805093E-5</v>
      </c>
    </row>
    <row r="214" spans="1:7" ht="30" x14ac:dyDescent="0.25">
      <c r="A214" s="25" t="s">
        <v>212</v>
      </c>
      <c r="B214" s="36">
        <v>1027700167110</v>
      </c>
      <c r="C214" s="25" t="s">
        <v>346</v>
      </c>
      <c r="D214" s="135" t="s">
        <v>351</v>
      </c>
      <c r="E214" s="136"/>
      <c r="F214" s="40">
        <v>60636.49</v>
      </c>
      <c r="G214" s="41">
        <f t="shared" si="8"/>
        <v>1.0998963180511897E-5</v>
      </c>
    </row>
    <row r="215" spans="1:7" ht="30" x14ac:dyDescent="0.25">
      <c r="A215" s="25" t="s">
        <v>212</v>
      </c>
      <c r="B215" s="36">
        <v>1027700167110</v>
      </c>
      <c r="C215" s="25" t="s">
        <v>346</v>
      </c>
      <c r="D215" s="135" t="s">
        <v>352</v>
      </c>
      <c r="E215" s="136"/>
      <c r="F215" s="40">
        <v>71713.89</v>
      </c>
      <c r="G215" s="41">
        <f t="shared" si="8"/>
        <v>1.3008312909294063E-5</v>
      </c>
    </row>
    <row r="216" spans="1:7" ht="30" x14ac:dyDescent="0.25">
      <c r="A216" s="25" t="s">
        <v>499</v>
      </c>
      <c r="B216" s="36">
        <v>1027700067328</v>
      </c>
      <c r="C216" s="25" t="s">
        <v>499</v>
      </c>
      <c r="D216" s="135" t="s">
        <v>349</v>
      </c>
      <c r="E216" s="136"/>
      <c r="F216" s="40">
        <v>30882.14</v>
      </c>
      <c r="G216" s="41">
        <f t="shared" si="8"/>
        <v>5.6017675296741897E-6</v>
      </c>
    </row>
    <row r="217" spans="1:7" ht="30" x14ac:dyDescent="0.25">
      <c r="A217" s="25" t="s">
        <v>693</v>
      </c>
      <c r="B217" s="36">
        <v>1047796383030</v>
      </c>
      <c r="C217" s="25" t="s">
        <v>347</v>
      </c>
      <c r="D217" s="135" t="s">
        <v>353</v>
      </c>
      <c r="E217" s="136"/>
      <c r="F217" s="40">
        <v>59171.48</v>
      </c>
      <c r="G217" s="41">
        <f t="shared" si="8"/>
        <v>1.0733222352685589E-5</v>
      </c>
    </row>
    <row r="218" spans="1:7" ht="30.75" customHeight="1" x14ac:dyDescent="0.25">
      <c r="A218" s="25" t="s">
        <v>693</v>
      </c>
      <c r="B218" s="36">
        <v>1047796383030</v>
      </c>
      <c r="C218" s="25" t="s">
        <v>347</v>
      </c>
      <c r="D218" s="135" t="s">
        <v>354</v>
      </c>
      <c r="E218" s="136"/>
      <c r="F218" s="40">
        <v>10936.52</v>
      </c>
      <c r="G218" s="41">
        <f t="shared" si="8"/>
        <v>1.9837952494105776E-6</v>
      </c>
    </row>
    <row r="219" spans="1:7" ht="34.5" customHeight="1" x14ac:dyDescent="0.25">
      <c r="A219" s="25" t="s">
        <v>210</v>
      </c>
      <c r="B219" s="138"/>
      <c r="C219" s="139"/>
      <c r="D219" s="139"/>
      <c r="E219" s="140"/>
      <c r="F219" s="7">
        <f>SUM(F213:F218)</f>
        <v>318247.67999999999</v>
      </c>
      <c r="G219" s="8">
        <f t="shared" si="8"/>
        <v>5.7727525366381412E-5</v>
      </c>
    </row>
    <row r="221" spans="1:7" x14ac:dyDescent="0.25">
      <c r="A221" s="3" t="s">
        <v>337</v>
      </c>
    </row>
    <row r="222" spans="1:7" ht="30" x14ac:dyDescent="0.25">
      <c r="A222" s="25" t="s">
        <v>20</v>
      </c>
      <c r="B222" s="144" t="s">
        <v>1</v>
      </c>
      <c r="C222" s="144"/>
      <c r="D222" s="144" t="s">
        <v>22</v>
      </c>
      <c r="E222" s="144"/>
      <c r="F222" s="31" t="s">
        <v>21</v>
      </c>
      <c r="G222" s="25" t="s">
        <v>2</v>
      </c>
    </row>
    <row r="223" spans="1:7" hidden="1" x14ac:dyDescent="0.25">
      <c r="A223" s="91" t="s">
        <v>638</v>
      </c>
      <c r="B223" s="123" t="s">
        <v>120</v>
      </c>
      <c r="C223" s="124"/>
      <c r="D223" s="125" t="s">
        <v>371</v>
      </c>
      <c r="E223" s="126"/>
      <c r="F223" s="37"/>
      <c r="G223" s="41">
        <f t="shared" ref="G223:G235" si="9">F223/$F$266</f>
        <v>0</v>
      </c>
    </row>
    <row r="224" spans="1:7" hidden="1" x14ac:dyDescent="0.25">
      <c r="A224" s="90" t="s">
        <v>654</v>
      </c>
      <c r="B224" s="123" t="s">
        <v>194</v>
      </c>
      <c r="C224" s="124"/>
      <c r="D224" s="125" t="s">
        <v>385</v>
      </c>
      <c r="E224" s="126"/>
      <c r="F224" s="37"/>
      <c r="G224" s="41">
        <f t="shared" si="9"/>
        <v>0</v>
      </c>
    </row>
    <row r="225" spans="1:7" ht="15" hidden="1" customHeight="1" x14ac:dyDescent="0.25">
      <c r="A225" s="84" t="s">
        <v>597</v>
      </c>
      <c r="B225" s="123" t="s">
        <v>166</v>
      </c>
      <c r="C225" s="124"/>
      <c r="D225" s="125" t="s">
        <v>383</v>
      </c>
      <c r="E225" s="126"/>
      <c r="F225" s="37"/>
      <c r="G225" s="41">
        <f t="shared" si="9"/>
        <v>0</v>
      </c>
    </row>
    <row r="226" spans="1:7" ht="15" hidden="1" customHeight="1" x14ac:dyDescent="0.25">
      <c r="A226" s="84" t="s">
        <v>109</v>
      </c>
      <c r="B226" s="123" t="s">
        <v>166</v>
      </c>
      <c r="C226" s="124"/>
      <c r="D226" s="125" t="s">
        <v>411</v>
      </c>
      <c r="E226" s="126"/>
      <c r="F226" s="37"/>
      <c r="G226" s="41">
        <f t="shared" si="9"/>
        <v>0</v>
      </c>
    </row>
    <row r="227" spans="1:7" ht="15" hidden="1" customHeight="1" x14ac:dyDescent="0.25">
      <c r="A227" s="84" t="s">
        <v>598</v>
      </c>
      <c r="B227" s="123" t="s">
        <v>166</v>
      </c>
      <c r="C227" s="124"/>
      <c r="D227" s="125" t="s">
        <v>430</v>
      </c>
      <c r="E227" s="126"/>
      <c r="F227" s="37"/>
      <c r="G227" s="41">
        <f t="shared" si="9"/>
        <v>0</v>
      </c>
    </row>
    <row r="228" spans="1:7" ht="15" hidden="1" customHeight="1" x14ac:dyDescent="0.25">
      <c r="A228" s="84" t="s">
        <v>597</v>
      </c>
      <c r="B228" s="123" t="s">
        <v>166</v>
      </c>
      <c r="C228" s="124"/>
      <c r="D228" s="125" t="s">
        <v>500</v>
      </c>
      <c r="E228" s="126"/>
      <c r="F228" s="37"/>
      <c r="G228" s="41">
        <f t="shared" si="9"/>
        <v>0</v>
      </c>
    </row>
    <row r="229" spans="1:7" ht="15" hidden="1" customHeight="1" x14ac:dyDescent="0.25">
      <c r="A229" s="84" t="s">
        <v>599</v>
      </c>
      <c r="B229" s="123" t="s">
        <v>166</v>
      </c>
      <c r="C229" s="124"/>
      <c r="D229" s="125" t="s">
        <v>74</v>
      </c>
      <c r="E229" s="126"/>
      <c r="F229" s="37"/>
      <c r="G229" s="41">
        <f t="shared" si="9"/>
        <v>0</v>
      </c>
    </row>
    <row r="230" spans="1:7" ht="15" customHeight="1" x14ac:dyDescent="0.25">
      <c r="A230" s="115" t="s">
        <v>677</v>
      </c>
      <c r="B230" s="123"/>
      <c r="C230" s="124"/>
      <c r="D230" s="125" t="s">
        <v>367</v>
      </c>
      <c r="E230" s="126"/>
      <c r="F230" s="37">
        <v>843.66</v>
      </c>
      <c r="G230" s="41">
        <f t="shared" si="9"/>
        <v>1.5303302148377433E-7</v>
      </c>
    </row>
    <row r="231" spans="1:7" ht="15" customHeight="1" x14ac:dyDescent="0.25">
      <c r="A231" s="115" t="s">
        <v>677</v>
      </c>
      <c r="B231" s="123"/>
      <c r="C231" s="124"/>
      <c r="D231" s="125" t="s">
        <v>79</v>
      </c>
      <c r="E231" s="126"/>
      <c r="F231" s="37">
        <v>1331400</v>
      </c>
      <c r="G231" s="41">
        <f t="shared" si="9"/>
        <v>2.4150506697425165E-4</v>
      </c>
    </row>
    <row r="232" spans="1:7" ht="15" customHeight="1" x14ac:dyDescent="0.25">
      <c r="A232" s="115" t="s">
        <v>678</v>
      </c>
      <c r="B232" s="123"/>
      <c r="C232" s="124"/>
      <c r="D232" s="125" t="s">
        <v>535</v>
      </c>
      <c r="E232" s="126"/>
      <c r="F232" s="37">
        <v>2490203.1</v>
      </c>
      <c r="G232" s="41">
        <f t="shared" si="9"/>
        <v>4.517024684129406E-4</v>
      </c>
    </row>
    <row r="233" spans="1:7" ht="15" hidden="1" customHeight="1" x14ac:dyDescent="0.25">
      <c r="A233" s="65" t="s">
        <v>600</v>
      </c>
      <c r="B233" s="123" t="s">
        <v>166</v>
      </c>
      <c r="C233" s="124"/>
      <c r="D233" s="125" t="s">
        <v>98</v>
      </c>
      <c r="E233" s="126"/>
      <c r="F233" s="37"/>
      <c r="G233" s="41">
        <f t="shared" si="9"/>
        <v>0</v>
      </c>
    </row>
    <row r="234" spans="1:7" hidden="1" x14ac:dyDescent="0.25">
      <c r="A234" s="101" t="s">
        <v>655</v>
      </c>
      <c r="B234" s="123" t="s">
        <v>191</v>
      </c>
      <c r="C234" s="124"/>
      <c r="D234" s="125" t="s">
        <v>99</v>
      </c>
      <c r="E234" s="126"/>
      <c r="F234" s="37"/>
      <c r="G234" s="41">
        <f t="shared" si="9"/>
        <v>0</v>
      </c>
    </row>
    <row r="235" spans="1:7" x14ac:dyDescent="0.25">
      <c r="A235" s="25" t="s">
        <v>210</v>
      </c>
      <c r="B235" s="130"/>
      <c r="C235" s="131"/>
      <c r="D235" s="125"/>
      <c r="E235" s="126"/>
      <c r="F235" s="7">
        <f>SUM(F224:F234)</f>
        <v>3822446.76</v>
      </c>
      <c r="G235" s="41">
        <f t="shared" si="9"/>
        <v>6.9336056840867599E-4</v>
      </c>
    </row>
    <row r="237" spans="1:7" x14ac:dyDescent="0.25">
      <c r="A237" s="3" t="s">
        <v>338</v>
      </c>
    </row>
    <row r="238" spans="1:7" ht="34.5" customHeight="1" x14ac:dyDescent="0.25">
      <c r="A238" s="25" t="s">
        <v>23</v>
      </c>
      <c r="B238" s="125" t="s">
        <v>20</v>
      </c>
      <c r="C238" s="126"/>
      <c r="D238" s="25" t="s">
        <v>22</v>
      </c>
      <c r="E238" s="25" t="s">
        <v>24</v>
      </c>
      <c r="F238" s="25" t="s">
        <v>21</v>
      </c>
      <c r="G238" s="25" t="s">
        <v>2</v>
      </c>
    </row>
    <row r="239" spans="1:7" ht="45" x14ac:dyDescent="0.25">
      <c r="A239" s="25" t="s">
        <v>214</v>
      </c>
      <c r="B239" s="130" t="s">
        <v>109</v>
      </c>
      <c r="C239" s="131"/>
      <c r="D239" s="115" t="s">
        <v>679</v>
      </c>
      <c r="E239" s="2">
        <v>6014</v>
      </c>
      <c r="F239" s="7">
        <v>5699310.9299999997</v>
      </c>
      <c r="G239" s="8">
        <f t="shared" ref="G239:G247" si="10">F239/$F$266</f>
        <v>1.0338083730334494E-3</v>
      </c>
    </row>
    <row r="240" spans="1:7" ht="45" x14ac:dyDescent="0.25">
      <c r="A240" s="84" t="s">
        <v>214</v>
      </c>
      <c r="B240" s="130" t="s">
        <v>109</v>
      </c>
      <c r="C240" s="131"/>
      <c r="D240" s="115" t="s">
        <v>65</v>
      </c>
      <c r="E240" s="2">
        <v>97911</v>
      </c>
      <c r="F240" s="7">
        <v>106450213.23999999</v>
      </c>
      <c r="G240" s="8">
        <f t="shared" si="10"/>
        <v>1.9309197745192706E-2</v>
      </c>
    </row>
    <row r="241" spans="1:7" ht="52.5" customHeight="1" x14ac:dyDescent="0.25">
      <c r="A241" s="25" t="s">
        <v>214</v>
      </c>
      <c r="B241" s="130" t="s">
        <v>109</v>
      </c>
      <c r="C241" s="131"/>
      <c r="D241" s="115" t="s">
        <v>680</v>
      </c>
      <c r="E241" s="2">
        <v>12777</v>
      </c>
      <c r="F241" s="7">
        <v>11519637.57</v>
      </c>
      <c r="G241" s="8">
        <f t="shared" si="10"/>
        <v>2.0895680057548111E-3</v>
      </c>
    </row>
    <row r="242" spans="1:7" ht="45" customHeight="1" x14ac:dyDescent="0.25">
      <c r="A242" s="54" t="s">
        <v>214</v>
      </c>
      <c r="B242" s="130" t="s">
        <v>109</v>
      </c>
      <c r="C242" s="131"/>
      <c r="D242" s="115" t="s">
        <v>680</v>
      </c>
      <c r="E242" s="2">
        <v>5656</v>
      </c>
      <c r="F242" s="7">
        <v>5099402.84</v>
      </c>
      <c r="G242" s="8">
        <f t="shared" si="10"/>
        <v>9.2498995373508264E-4</v>
      </c>
    </row>
    <row r="243" spans="1:7" ht="45" customHeight="1" x14ac:dyDescent="0.25">
      <c r="A243" s="66" t="s">
        <v>214</v>
      </c>
      <c r="B243" s="130" t="s">
        <v>109</v>
      </c>
      <c r="C243" s="131"/>
      <c r="D243" s="115" t="s">
        <v>680</v>
      </c>
      <c r="E243" s="2">
        <v>166073</v>
      </c>
      <c r="F243" s="7">
        <v>149730043.81999999</v>
      </c>
      <c r="G243" s="8">
        <f t="shared" si="10"/>
        <v>2.7159804912728507E-2</v>
      </c>
    </row>
    <row r="244" spans="1:7" ht="45" customHeight="1" x14ac:dyDescent="0.25">
      <c r="A244" s="94" t="s">
        <v>214</v>
      </c>
      <c r="B244" s="130" t="s">
        <v>109</v>
      </c>
      <c r="C244" s="131"/>
      <c r="D244" s="115" t="s">
        <v>608</v>
      </c>
      <c r="E244" s="2">
        <v>91972</v>
      </c>
      <c r="F244" s="7">
        <v>80191820.769999996</v>
      </c>
      <c r="G244" s="8">
        <f t="shared" si="10"/>
        <v>1.4546140187656627E-2</v>
      </c>
    </row>
    <row r="245" spans="1:7" ht="45" customHeight="1" x14ac:dyDescent="0.25">
      <c r="A245" s="94" t="s">
        <v>214</v>
      </c>
      <c r="B245" s="130" t="s">
        <v>109</v>
      </c>
      <c r="C245" s="131"/>
      <c r="D245" s="115" t="s">
        <v>680</v>
      </c>
      <c r="E245" s="2">
        <v>139831</v>
      </c>
      <c r="F245" s="7">
        <v>126071243.90000001</v>
      </c>
      <c r="G245" s="8">
        <f t="shared" si="10"/>
        <v>2.2868292174851073E-2</v>
      </c>
    </row>
    <row r="246" spans="1:7" ht="45" customHeight="1" x14ac:dyDescent="0.25">
      <c r="A246" s="94" t="s">
        <v>214</v>
      </c>
      <c r="B246" s="130" t="s">
        <v>109</v>
      </c>
      <c r="C246" s="131"/>
      <c r="D246" s="115" t="s">
        <v>681</v>
      </c>
      <c r="E246" s="2">
        <v>13990</v>
      </c>
      <c r="F246" s="7">
        <v>12822027.199999999</v>
      </c>
      <c r="G246" s="8">
        <f t="shared" si="10"/>
        <v>2.3258108289632537E-3</v>
      </c>
    </row>
    <row r="247" spans="1:7" ht="45" customHeight="1" x14ac:dyDescent="0.25">
      <c r="A247" s="25" t="s">
        <v>210</v>
      </c>
      <c r="B247" s="150"/>
      <c r="C247" s="150"/>
      <c r="D247" s="30"/>
      <c r="E247" s="1"/>
      <c r="F247" s="7">
        <f>SUM(F239:F246)</f>
        <v>497583700.26999992</v>
      </c>
      <c r="G247" s="8">
        <f t="shared" si="10"/>
        <v>9.0257612181915498E-2</v>
      </c>
    </row>
    <row r="248" spans="1:7" ht="12.75" customHeight="1" x14ac:dyDescent="0.25"/>
    <row r="249" spans="1:7" ht="14.25" customHeight="1" x14ac:dyDescent="0.25">
      <c r="A249" s="3" t="s">
        <v>339</v>
      </c>
    </row>
    <row r="250" spans="1:7" ht="30" x14ac:dyDescent="0.25">
      <c r="A250" s="151" t="s">
        <v>25</v>
      </c>
      <c r="B250" s="152"/>
      <c r="C250" s="152"/>
      <c r="D250" s="152"/>
      <c r="E250" s="153"/>
      <c r="F250" s="25" t="s">
        <v>21</v>
      </c>
      <c r="G250" s="25" t="s">
        <v>2</v>
      </c>
    </row>
    <row r="251" spans="1:7" hidden="1" x14ac:dyDescent="0.25">
      <c r="A251" s="105" t="s">
        <v>657</v>
      </c>
      <c r="B251" s="107"/>
      <c r="C251" s="107"/>
      <c r="D251" s="107"/>
      <c r="E251" s="108"/>
      <c r="F251" s="7"/>
      <c r="G251" s="8">
        <f t="shared" ref="G251" si="11">F251/$F$266</f>
        <v>0</v>
      </c>
    </row>
    <row r="252" spans="1:7" hidden="1" x14ac:dyDescent="0.25">
      <c r="A252" s="47" t="s">
        <v>601</v>
      </c>
      <c r="B252" s="48"/>
      <c r="C252" s="48"/>
      <c r="D252" s="48"/>
      <c r="E252" s="49"/>
      <c r="F252" s="7"/>
      <c r="G252" s="8">
        <f>F252/$F$266</f>
        <v>0</v>
      </c>
    </row>
    <row r="253" spans="1:7" hidden="1" x14ac:dyDescent="0.25">
      <c r="A253" s="97" t="s">
        <v>641</v>
      </c>
      <c r="B253" s="102"/>
      <c r="C253" s="102"/>
      <c r="D253" s="102"/>
      <c r="E253" s="103"/>
      <c r="F253" s="7"/>
      <c r="G253" s="8">
        <f>F253/$F$266</f>
        <v>0</v>
      </c>
    </row>
    <row r="254" spans="1:7" hidden="1" x14ac:dyDescent="0.25">
      <c r="A254" s="74" t="s">
        <v>552</v>
      </c>
      <c r="B254" s="75"/>
      <c r="C254" s="75"/>
      <c r="D254" s="75"/>
      <c r="E254" s="76"/>
      <c r="F254" s="7"/>
      <c r="G254" s="8">
        <f>F254/$F$266</f>
        <v>0</v>
      </c>
    </row>
    <row r="255" spans="1:7" x14ac:dyDescent="0.25">
      <c r="A255" s="47" t="s">
        <v>682</v>
      </c>
      <c r="B255" s="51"/>
      <c r="C255" s="48"/>
      <c r="D255" s="48"/>
      <c r="E255" s="49"/>
      <c r="F255" s="7">
        <v>291506.84999999998</v>
      </c>
      <c r="G255" s="8">
        <f>F255/$F$266</f>
        <v>5.2876957588029989E-5</v>
      </c>
    </row>
    <row r="256" spans="1:7" hidden="1" x14ac:dyDescent="0.25">
      <c r="A256" s="74" t="s">
        <v>567</v>
      </c>
      <c r="B256" s="51"/>
      <c r="C256" s="75"/>
      <c r="D256" s="75"/>
      <c r="E256" s="76"/>
      <c r="F256" s="7"/>
      <c r="G256" s="8">
        <f t="shared" ref="G256:G257" si="12">F256/$F$266</f>
        <v>0</v>
      </c>
    </row>
    <row r="257" spans="1:7" hidden="1" x14ac:dyDescent="0.25">
      <c r="A257" s="74" t="s">
        <v>553</v>
      </c>
      <c r="B257" s="51"/>
      <c r="C257" s="75"/>
      <c r="D257" s="75"/>
      <c r="E257" s="76"/>
      <c r="F257" s="7"/>
      <c r="G257" s="8">
        <f t="shared" si="12"/>
        <v>0</v>
      </c>
    </row>
    <row r="258" spans="1:7" hidden="1" x14ac:dyDescent="0.25">
      <c r="A258" s="127" t="s">
        <v>642</v>
      </c>
      <c r="B258" s="128"/>
      <c r="C258" s="128"/>
      <c r="D258" s="128"/>
      <c r="E258" s="129"/>
      <c r="F258" s="7"/>
      <c r="G258" s="8">
        <f>F258/$F$266</f>
        <v>0</v>
      </c>
    </row>
    <row r="259" spans="1:7" hidden="1" x14ac:dyDescent="0.25">
      <c r="A259" s="127" t="s">
        <v>640</v>
      </c>
      <c r="B259" s="128"/>
      <c r="C259" s="128"/>
      <c r="D259" s="128"/>
      <c r="E259" s="129"/>
      <c r="F259" s="7"/>
      <c r="G259" s="8">
        <f>F259/$F$266</f>
        <v>0</v>
      </c>
    </row>
    <row r="260" spans="1:7" hidden="1" x14ac:dyDescent="0.25">
      <c r="A260" s="98" t="s">
        <v>573</v>
      </c>
      <c r="B260" s="99"/>
      <c r="C260" s="99"/>
      <c r="D260" s="99"/>
      <c r="E260" s="100"/>
      <c r="F260" s="7"/>
      <c r="G260" s="8">
        <f>F260/$F$266</f>
        <v>0</v>
      </c>
    </row>
    <row r="261" spans="1:7" hidden="1" x14ac:dyDescent="0.25">
      <c r="A261" s="132" t="s">
        <v>518</v>
      </c>
      <c r="B261" s="133"/>
      <c r="C261" s="133"/>
      <c r="D261" s="133"/>
      <c r="E261" s="134"/>
      <c r="F261" s="54"/>
      <c r="G261" s="8">
        <f t="shared" ref="G261:G264" si="13">F261/$F$266</f>
        <v>0</v>
      </c>
    </row>
    <row r="262" spans="1:7" ht="15" hidden="1" customHeight="1" x14ac:dyDescent="0.25">
      <c r="A262" s="132" t="s">
        <v>519</v>
      </c>
      <c r="B262" s="133"/>
      <c r="C262" s="133"/>
      <c r="D262" s="133"/>
      <c r="E262" s="134"/>
      <c r="F262" s="54"/>
      <c r="G262" s="8">
        <f t="shared" si="13"/>
        <v>0</v>
      </c>
    </row>
    <row r="263" spans="1:7" ht="15" hidden="1" customHeight="1" x14ac:dyDescent="0.25">
      <c r="A263" s="132" t="s">
        <v>656</v>
      </c>
      <c r="B263" s="133"/>
      <c r="C263" s="133"/>
      <c r="D263" s="133"/>
      <c r="E263" s="134"/>
      <c r="F263" s="7"/>
      <c r="G263" s="8">
        <f t="shared" si="13"/>
        <v>0</v>
      </c>
    </row>
    <row r="264" spans="1:7" ht="15" customHeight="1" x14ac:dyDescent="0.25">
      <c r="A264" s="125" t="s">
        <v>210</v>
      </c>
      <c r="B264" s="149"/>
      <c r="C264" s="149"/>
      <c r="D264" s="149"/>
      <c r="E264" s="126"/>
      <c r="F264" s="7">
        <f>SUM(F251:F263)</f>
        <v>291506.84999999998</v>
      </c>
      <c r="G264" s="8">
        <f t="shared" si="13"/>
        <v>5.2876957588029989E-5</v>
      </c>
    </row>
    <row r="265" spans="1:7" ht="15" customHeight="1" x14ac:dyDescent="0.25"/>
    <row r="266" spans="1:7" ht="15" customHeight="1" x14ac:dyDescent="0.25">
      <c r="A266" s="146" t="s">
        <v>26</v>
      </c>
      <c r="B266" s="147"/>
      <c r="C266" s="147"/>
      <c r="D266" s="147"/>
      <c r="E266" s="148"/>
      <c r="F266" s="7">
        <f>F164+F189+F193+F197+F209+F219+F235+F247+F264+F178</f>
        <v>5512927810.0900002</v>
      </c>
      <c r="G266" s="8">
        <f>F266/$F$266</f>
        <v>1</v>
      </c>
    </row>
    <row r="267" spans="1:7" ht="15" customHeight="1" x14ac:dyDescent="0.25"/>
  </sheetData>
  <mergeCells count="68">
    <mergeCell ref="B225:C225"/>
    <mergeCell ref="B229:C229"/>
    <mergeCell ref="B226:C226"/>
    <mergeCell ref="D225:E225"/>
    <mergeCell ref="D226:E226"/>
    <mergeCell ref="B227:C227"/>
    <mergeCell ref="B228:C228"/>
    <mergeCell ref="A266:E266"/>
    <mergeCell ref="B243:C243"/>
    <mergeCell ref="B233:C233"/>
    <mergeCell ref="D229:E229"/>
    <mergeCell ref="D233:E233"/>
    <mergeCell ref="A264:E264"/>
    <mergeCell ref="B247:C247"/>
    <mergeCell ref="A250:E250"/>
    <mergeCell ref="A259:E259"/>
    <mergeCell ref="B241:C241"/>
    <mergeCell ref="B239:C239"/>
    <mergeCell ref="B242:C242"/>
    <mergeCell ref="A263:E263"/>
    <mergeCell ref="B235:C235"/>
    <mergeCell ref="D235:E235"/>
    <mergeCell ref="B234:C234"/>
    <mergeCell ref="A1:G1"/>
    <mergeCell ref="B238:C238"/>
    <mergeCell ref="D209:E209"/>
    <mergeCell ref="B222:C222"/>
    <mergeCell ref="D222:E222"/>
    <mergeCell ref="B209:C209"/>
    <mergeCell ref="D201:E201"/>
    <mergeCell ref="D196:E196"/>
    <mergeCell ref="D200:E200"/>
    <mergeCell ref="D202:E202"/>
    <mergeCell ref="D203:E203"/>
    <mergeCell ref="D205:E205"/>
    <mergeCell ref="D204:E204"/>
    <mergeCell ref="D197:E197"/>
    <mergeCell ref="D206:E206"/>
    <mergeCell ref="D234:E234"/>
    <mergeCell ref="D217:E217"/>
    <mergeCell ref="D218:E218"/>
    <mergeCell ref="D207:E207"/>
    <mergeCell ref="D208:E208"/>
    <mergeCell ref="D228:E228"/>
    <mergeCell ref="B219:E219"/>
    <mergeCell ref="B224:C224"/>
    <mergeCell ref="D224:E224"/>
    <mergeCell ref="D212:E212"/>
    <mergeCell ref="D213:E213"/>
    <mergeCell ref="D214:E214"/>
    <mergeCell ref="D215:E215"/>
    <mergeCell ref="D216:E216"/>
    <mergeCell ref="B223:C223"/>
    <mergeCell ref="D223:E223"/>
    <mergeCell ref="D227:E227"/>
    <mergeCell ref="A258:E258"/>
    <mergeCell ref="B240:C240"/>
    <mergeCell ref="A261:E261"/>
    <mergeCell ref="A262:E262"/>
    <mergeCell ref="B244:C244"/>
    <mergeCell ref="B245:C245"/>
    <mergeCell ref="B246:C246"/>
    <mergeCell ref="B230:C230"/>
    <mergeCell ref="D230:E230"/>
    <mergeCell ref="B231:C231"/>
    <mergeCell ref="D231:E231"/>
    <mergeCell ref="B232:C232"/>
    <mergeCell ref="D232:E2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2"/>
  <sheetViews>
    <sheetView zoomScale="80" zoomScaleNormal="80" workbookViewId="0">
      <selection activeCell="I166" sqref="I166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1" t="s">
        <v>692</v>
      </c>
      <c r="B1" s="142"/>
      <c r="C1" s="142"/>
      <c r="D1" s="142"/>
      <c r="E1" s="142"/>
      <c r="F1" s="142"/>
      <c r="G1" s="142"/>
    </row>
    <row r="2" spans="1:8" ht="18.75" x14ac:dyDescent="0.3">
      <c r="A2" s="4"/>
      <c r="B2" s="4"/>
      <c r="C2" s="4"/>
    </row>
    <row r="3" spans="1:8" x14ac:dyDescent="0.25">
      <c r="A3" s="3" t="s">
        <v>330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329</v>
      </c>
    </row>
    <row r="5" spans="1:8" ht="30" x14ac:dyDescent="0.25">
      <c r="A5" s="5" t="s">
        <v>286</v>
      </c>
      <c r="B5" s="5" t="s">
        <v>135</v>
      </c>
      <c r="C5" s="5" t="s">
        <v>136</v>
      </c>
      <c r="D5" s="88" t="s">
        <v>297</v>
      </c>
      <c r="E5" s="6">
        <v>1002</v>
      </c>
      <c r="F5" s="7">
        <v>1004054.1</v>
      </c>
      <c r="G5" s="8">
        <f t="shared" ref="G5:G36" si="0">F5/$F$202</f>
        <v>5.4000604177956125E-4</v>
      </c>
      <c r="H5" s="116"/>
    </row>
    <row r="6" spans="1:8" x14ac:dyDescent="0.25">
      <c r="A6" s="80" t="s">
        <v>472</v>
      </c>
      <c r="B6" s="80" t="s">
        <v>109</v>
      </c>
      <c r="C6" s="80" t="s">
        <v>110</v>
      </c>
      <c r="D6" s="80" t="s">
        <v>473</v>
      </c>
      <c r="E6" s="6">
        <v>30800</v>
      </c>
      <c r="F6" s="7">
        <v>29208256</v>
      </c>
      <c r="G6" s="8">
        <f t="shared" si="0"/>
        <v>1.5708949059462154E-2</v>
      </c>
      <c r="H6" s="116"/>
    </row>
    <row r="7" spans="1:8" x14ac:dyDescent="0.25">
      <c r="A7" s="95" t="s">
        <v>323</v>
      </c>
      <c r="B7" s="95" t="s">
        <v>204</v>
      </c>
      <c r="C7" s="95" t="s">
        <v>205</v>
      </c>
      <c r="D7" s="95" t="s">
        <v>48</v>
      </c>
      <c r="E7" s="6">
        <v>9840</v>
      </c>
      <c r="F7" s="7">
        <v>9729595.1999999993</v>
      </c>
      <c r="G7" s="8">
        <f t="shared" si="0"/>
        <v>5.2328257930219276E-3</v>
      </c>
      <c r="H7" s="116"/>
    </row>
    <row r="8" spans="1:8" ht="30" x14ac:dyDescent="0.25">
      <c r="A8" s="5" t="s">
        <v>421</v>
      </c>
      <c r="B8" s="5" t="s">
        <v>135</v>
      </c>
      <c r="C8" s="5" t="s">
        <v>136</v>
      </c>
      <c r="D8" s="5" t="s">
        <v>418</v>
      </c>
      <c r="E8" s="6">
        <v>1000</v>
      </c>
      <c r="F8" s="7">
        <v>989410</v>
      </c>
      <c r="G8" s="8">
        <f t="shared" si="0"/>
        <v>5.3213006928323455E-4</v>
      </c>
      <c r="H8" s="116"/>
    </row>
    <row r="9" spans="1:8" ht="30" x14ac:dyDescent="0.25">
      <c r="A9" s="5" t="s">
        <v>258</v>
      </c>
      <c r="B9" s="5" t="s">
        <v>173</v>
      </c>
      <c r="C9" s="5" t="s">
        <v>174</v>
      </c>
      <c r="D9" s="5" t="s">
        <v>80</v>
      </c>
      <c r="E9" s="6">
        <v>4140</v>
      </c>
      <c r="F9" s="7">
        <v>4298769</v>
      </c>
      <c r="G9" s="8">
        <f t="shared" si="0"/>
        <v>2.3119882008496183E-3</v>
      </c>
      <c r="H9" s="116"/>
    </row>
    <row r="10" spans="1:8" x14ac:dyDescent="0.25">
      <c r="A10" s="5" t="s">
        <v>285</v>
      </c>
      <c r="B10" s="5" t="s">
        <v>115</v>
      </c>
      <c r="C10" s="5" t="s">
        <v>116</v>
      </c>
      <c r="D10" s="5" t="s">
        <v>296</v>
      </c>
      <c r="E10" s="6">
        <v>5000</v>
      </c>
      <c r="F10" s="7">
        <v>5095803.05</v>
      </c>
      <c r="G10" s="8">
        <f t="shared" si="0"/>
        <v>2.7406535511569699E-3</v>
      </c>
      <c r="H10" s="116"/>
    </row>
    <row r="11" spans="1:8" ht="30" x14ac:dyDescent="0.25">
      <c r="A11" s="5" t="s">
        <v>254</v>
      </c>
      <c r="B11" s="5" t="s">
        <v>173</v>
      </c>
      <c r="C11" s="5" t="s">
        <v>174</v>
      </c>
      <c r="D11" s="5" t="s">
        <v>79</v>
      </c>
      <c r="E11" s="6">
        <v>4000</v>
      </c>
      <c r="F11" s="7">
        <v>3880000</v>
      </c>
      <c r="G11" s="8">
        <f t="shared" si="0"/>
        <v>2.0867634942227692E-3</v>
      </c>
      <c r="H11" s="116"/>
    </row>
    <row r="12" spans="1:8" x14ac:dyDescent="0.25">
      <c r="A12" s="95" t="s">
        <v>36</v>
      </c>
      <c r="B12" s="95" t="s">
        <v>109</v>
      </c>
      <c r="C12" s="95" t="s">
        <v>110</v>
      </c>
      <c r="D12" s="95" t="s">
        <v>90</v>
      </c>
      <c r="E12" s="6">
        <v>25000</v>
      </c>
      <c r="F12" s="7">
        <v>25662500</v>
      </c>
      <c r="G12" s="8">
        <f t="shared" si="0"/>
        <v>1.3801950559405106E-2</v>
      </c>
      <c r="H12" s="116"/>
    </row>
    <row r="13" spans="1:8" ht="30" x14ac:dyDescent="0.25">
      <c r="A13" s="5" t="s">
        <v>243</v>
      </c>
      <c r="B13" s="5" t="s">
        <v>161</v>
      </c>
      <c r="C13" s="5" t="s">
        <v>162</v>
      </c>
      <c r="D13" s="5" t="s">
        <v>59</v>
      </c>
      <c r="E13" s="6">
        <v>741</v>
      </c>
      <c r="F13" s="7">
        <v>766238.46</v>
      </c>
      <c r="G13" s="8">
        <f t="shared" si="0"/>
        <v>4.1210269231893647E-4</v>
      </c>
      <c r="H13" s="116"/>
    </row>
    <row r="14" spans="1:8" ht="30" x14ac:dyDescent="0.25">
      <c r="A14" s="5" t="s">
        <v>245</v>
      </c>
      <c r="B14" s="5" t="s">
        <v>161</v>
      </c>
      <c r="C14" s="5" t="s">
        <v>162</v>
      </c>
      <c r="D14" s="5" t="s">
        <v>60</v>
      </c>
      <c r="E14" s="6">
        <v>22100</v>
      </c>
      <c r="F14" s="7">
        <v>21362302</v>
      </c>
      <c r="G14" s="8">
        <f t="shared" si="0"/>
        <v>1.1489193805711869E-2</v>
      </c>
      <c r="H14" s="116"/>
    </row>
    <row r="15" spans="1:8" ht="30" x14ac:dyDescent="0.25">
      <c r="A15" s="66" t="s">
        <v>228</v>
      </c>
      <c r="B15" s="66" t="s">
        <v>135</v>
      </c>
      <c r="C15" s="66" t="s">
        <v>136</v>
      </c>
      <c r="D15" s="66" t="s">
        <v>73</v>
      </c>
      <c r="E15" s="6">
        <v>4700</v>
      </c>
      <c r="F15" s="7">
        <v>4321133</v>
      </c>
      <c r="G15" s="8">
        <f t="shared" si="0"/>
        <v>2.3240161335261128E-3</v>
      </c>
      <c r="H15" s="116"/>
    </row>
    <row r="16" spans="1:8" ht="30" x14ac:dyDescent="0.25">
      <c r="A16" s="72" t="s">
        <v>246</v>
      </c>
      <c r="B16" s="72" t="s">
        <v>161</v>
      </c>
      <c r="C16" s="72" t="s">
        <v>162</v>
      </c>
      <c r="D16" s="72" t="s">
        <v>375</v>
      </c>
      <c r="E16" s="6">
        <v>2440</v>
      </c>
      <c r="F16" s="7">
        <v>2281985.6</v>
      </c>
      <c r="G16" s="8">
        <f t="shared" si="0"/>
        <v>1.2273103722737224E-3</v>
      </c>
      <c r="H16" s="116"/>
    </row>
    <row r="17" spans="1:8" x14ac:dyDescent="0.25">
      <c r="A17" s="5" t="s">
        <v>283</v>
      </c>
      <c r="B17" s="5" t="s">
        <v>309</v>
      </c>
      <c r="C17" s="5" t="s">
        <v>310</v>
      </c>
      <c r="D17" s="5" t="s">
        <v>294</v>
      </c>
      <c r="E17" s="6">
        <v>142</v>
      </c>
      <c r="F17" s="7">
        <v>28044.37</v>
      </c>
      <c r="G17" s="8">
        <f t="shared" si="0"/>
        <v>1.5082981323318608E-5</v>
      </c>
      <c r="H17" s="116"/>
    </row>
    <row r="18" spans="1:8" x14ac:dyDescent="0.25">
      <c r="A18" s="5" t="s">
        <v>284</v>
      </c>
      <c r="B18" s="5" t="s">
        <v>311</v>
      </c>
      <c r="C18" s="9" t="s">
        <v>606</v>
      </c>
      <c r="D18" s="5" t="s">
        <v>295</v>
      </c>
      <c r="E18" s="6">
        <v>14717</v>
      </c>
      <c r="F18" s="7">
        <v>752995.31</v>
      </c>
      <c r="G18" s="8">
        <f t="shared" si="0"/>
        <v>4.0498018665694775E-4</v>
      </c>
      <c r="H18" s="116"/>
    </row>
    <row r="19" spans="1:8" ht="30" x14ac:dyDescent="0.25">
      <c r="A19" s="5" t="s">
        <v>253</v>
      </c>
      <c r="B19" s="5" t="s">
        <v>173</v>
      </c>
      <c r="C19" s="71" t="s">
        <v>174</v>
      </c>
      <c r="D19" s="5" t="s">
        <v>75</v>
      </c>
      <c r="E19" s="6">
        <v>1800</v>
      </c>
      <c r="F19" s="7">
        <v>1865682</v>
      </c>
      <c r="G19" s="8">
        <f t="shared" si="0"/>
        <v>1.003411620986733E-3</v>
      </c>
      <c r="H19" s="116"/>
    </row>
    <row r="20" spans="1:8" x14ac:dyDescent="0.25">
      <c r="A20" s="5" t="s">
        <v>27</v>
      </c>
      <c r="B20" s="5" t="s">
        <v>109</v>
      </c>
      <c r="C20" s="70" t="s">
        <v>110</v>
      </c>
      <c r="D20" s="5" t="s">
        <v>81</v>
      </c>
      <c r="E20" s="6">
        <v>13000</v>
      </c>
      <c r="F20" s="7">
        <v>10376340</v>
      </c>
      <c r="G20" s="8">
        <f t="shared" si="0"/>
        <v>5.5806617308359506E-3</v>
      </c>
      <c r="H20" s="116"/>
    </row>
    <row r="21" spans="1:8" ht="30" x14ac:dyDescent="0.25">
      <c r="A21" s="5" t="s">
        <v>244</v>
      </c>
      <c r="B21" s="5" t="s">
        <v>161</v>
      </c>
      <c r="C21" s="62" t="s">
        <v>162</v>
      </c>
      <c r="D21" s="5" t="s">
        <v>57</v>
      </c>
      <c r="E21" s="6">
        <v>21849</v>
      </c>
      <c r="F21" s="7">
        <v>21092150.640000001</v>
      </c>
      <c r="G21" s="8">
        <f t="shared" si="0"/>
        <v>1.134389947685552E-2</v>
      </c>
      <c r="H21" s="116"/>
    </row>
    <row r="22" spans="1:8" x14ac:dyDescent="0.25">
      <c r="A22" s="66" t="s">
        <v>521</v>
      </c>
      <c r="B22" s="66" t="s">
        <v>109</v>
      </c>
      <c r="C22" s="66" t="s">
        <v>110</v>
      </c>
      <c r="D22" s="66" t="s">
        <v>520</v>
      </c>
      <c r="E22" s="6">
        <v>1500</v>
      </c>
      <c r="F22" s="7">
        <v>1461495</v>
      </c>
      <c r="G22" s="8">
        <f t="shared" si="0"/>
        <v>7.8602948788379016E-4</v>
      </c>
      <c r="H22" s="116"/>
    </row>
    <row r="23" spans="1:8" ht="30" x14ac:dyDescent="0.25">
      <c r="A23" s="5" t="s">
        <v>255</v>
      </c>
      <c r="B23" s="5" t="s">
        <v>173</v>
      </c>
      <c r="C23" s="5" t="s">
        <v>174</v>
      </c>
      <c r="D23" s="5" t="s">
        <v>76</v>
      </c>
      <c r="E23" s="6">
        <v>10098</v>
      </c>
      <c r="F23" s="7">
        <v>9952083.9000000004</v>
      </c>
      <c r="G23" s="8">
        <f t="shared" si="0"/>
        <v>5.3524859211242694E-3</v>
      </c>
      <c r="H23" s="116"/>
    </row>
    <row r="24" spans="1:8" x14ac:dyDescent="0.25">
      <c r="A24" s="5" t="s">
        <v>282</v>
      </c>
      <c r="B24" s="5" t="s">
        <v>307</v>
      </c>
      <c r="C24" s="5" t="s">
        <v>308</v>
      </c>
      <c r="D24" s="5" t="s">
        <v>293</v>
      </c>
      <c r="E24" s="6">
        <v>138</v>
      </c>
      <c r="F24" s="7">
        <v>34046.67</v>
      </c>
      <c r="G24" s="8">
        <f t="shared" si="0"/>
        <v>1.8311172179342661E-5</v>
      </c>
      <c r="H24" s="116"/>
    </row>
    <row r="25" spans="1:8" x14ac:dyDescent="0.25">
      <c r="A25" s="80" t="s">
        <v>636</v>
      </c>
      <c r="B25" s="80" t="s">
        <v>639</v>
      </c>
      <c r="C25" s="9" t="s">
        <v>120</v>
      </c>
      <c r="D25" s="80" t="s">
        <v>637</v>
      </c>
      <c r="E25" s="6">
        <v>5000</v>
      </c>
      <c r="F25" s="7">
        <v>4854950</v>
      </c>
      <c r="G25" s="8">
        <f t="shared" si="0"/>
        <v>2.611116604710524E-3</v>
      </c>
      <c r="H25" s="116"/>
    </row>
    <row r="26" spans="1:8" ht="30" x14ac:dyDescent="0.25">
      <c r="A26" s="5" t="s">
        <v>225</v>
      </c>
      <c r="B26" s="5" t="s">
        <v>135</v>
      </c>
      <c r="C26" s="5" t="s">
        <v>136</v>
      </c>
      <c r="D26" s="5" t="s">
        <v>69</v>
      </c>
      <c r="E26" s="6">
        <v>4737</v>
      </c>
      <c r="F26" s="7">
        <v>4530087.84</v>
      </c>
      <c r="G26" s="8">
        <f t="shared" si="0"/>
        <v>2.4363974046738342E-3</v>
      </c>
      <c r="H26" s="116"/>
    </row>
    <row r="27" spans="1:8" x14ac:dyDescent="0.25">
      <c r="A27" s="70" t="s">
        <v>400</v>
      </c>
      <c r="B27" s="70" t="s">
        <v>187</v>
      </c>
      <c r="C27" s="95" t="s">
        <v>188</v>
      </c>
      <c r="D27" s="70" t="s">
        <v>398</v>
      </c>
      <c r="E27" s="6">
        <v>4000</v>
      </c>
      <c r="F27" s="7">
        <v>3730440</v>
      </c>
      <c r="G27" s="8">
        <f t="shared" si="0"/>
        <v>2.0063262910794809E-3</v>
      </c>
      <c r="H27" s="116"/>
    </row>
    <row r="28" spans="1:8" ht="30" x14ac:dyDescent="0.25">
      <c r="A28" s="5" t="s">
        <v>256</v>
      </c>
      <c r="B28" s="5" t="s">
        <v>173</v>
      </c>
      <c r="C28" s="88" t="s">
        <v>174</v>
      </c>
      <c r="D28" s="5" t="s">
        <v>77</v>
      </c>
      <c r="E28" s="6">
        <v>4000</v>
      </c>
      <c r="F28" s="7">
        <v>3858600</v>
      </c>
      <c r="G28" s="8">
        <f t="shared" si="0"/>
        <v>2.0752540254659734E-3</v>
      </c>
      <c r="H28" s="116"/>
    </row>
    <row r="29" spans="1:8" x14ac:dyDescent="0.25">
      <c r="A29" s="83" t="s">
        <v>471</v>
      </c>
      <c r="B29" s="83" t="s">
        <v>109</v>
      </c>
      <c r="C29" s="83" t="s">
        <v>110</v>
      </c>
      <c r="D29" s="83" t="s">
        <v>465</v>
      </c>
      <c r="E29" s="6">
        <v>63100</v>
      </c>
      <c r="F29" s="7">
        <v>63127133</v>
      </c>
      <c r="G29" s="8">
        <f t="shared" si="0"/>
        <v>3.3951390886429247E-2</v>
      </c>
      <c r="H29" s="116"/>
    </row>
    <row r="30" spans="1:8" x14ac:dyDescent="0.25">
      <c r="A30" s="5" t="s">
        <v>287</v>
      </c>
      <c r="B30" s="5" t="s">
        <v>139</v>
      </c>
      <c r="C30" s="5" t="s">
        <v>140</v>
      </c>
      <c r="D30" s="5" t="s">
        <v>298</v>
      </c>
      <c r="E30" s="6">
        <v>20000</v>
      </c>
      <c r="F30" s="7">
        <v>19131800</v>
      </c>
      <c r="G30" s="8">
        <f t="shared" si="0"/>
        <v>1.0289572633703911E-2</v>
      </c>
      <c r="H30" s="116"/>
    </row>
    <row r="31" spans="1:8" x14ac:dyDescent="0.25">
      <c r="A31" s="5" t="s">
        <v>289</v>
      </c>
      <c r="B31" s="5" t="s">
        <v>139</v>
      </c>
      <c r="C31" s="5" t="s">
        <v>140</v>
      </c>
      <c r="D31" s="5" t="s">
        <v>300</v>
      </c>
      <c r="E31" s="6">
        <v>5500</v>
      </c>
      <c r="F31" s="7">
        <v>5243155.2300000004</v>
      </c>
      <c r="G31" s="8">
        <f t="shared" si="0"/>
        <v>2.8199033320894813E-3</v>
      </c>
      <c r="H31" s="116"/>
    </row>
    <row r="32" spans="1:8" ht="16.5" customHeight="1" x14ac:dyDescent="0.25">
      <c r="A32" s="5" t="s">
        <v>257</v>
      </c>
      <c r="B32" s="5" t="s">
        <v>173</v>
      </c>
      <c r="C32" s="5" t="s">
        <v>174</v>
      </c>
      <c r="D32" s="5" t="s">
        <v>78</v>
      </c>
      <c r="E32" s="6">
        <v>12170</v>
      </c>
      <c r="F32" s="7">
        <v>12205293</v>
      </c>
      <c r="G32" s="8">
        <f t="shared" si="0"/>
        <v>6.5643195537867793E-3</v>
      </c>
      <c r="H32" s="116"/>
    </row>
    <row r="33" spans="1:8" x14ac:dyDescent="0.25">
      <c r="A33" s="5" t="s">
        <v>249</v>
      </c>
      <c r="B33" s="5" t="s">
        <v>163</v>
      </c>
      <c r="C33" s="66" t="s">
        <v>164</v>
      </c>
      <c r="D33" s="5" t="s">
        <v>54</v>
      </c>
      <c r="E33" s="6">
        <v>29647</v>
      </c>
      <c r="F33" s="7">
        <v>29663898.789999999</v>
      </c>
      <c r="G33" s="8">
        <f t="shared" si="0"/>
        <v>1.5954005435899733E-2</v>
      </c>
      <c r="H33" s="116"/>
    </row>
    <row r="34" spans="1:8" x14ac:dyDescent="0.25">
      <c r="A34" s="117" t="s">
        <v>263</v>
      </c>
      <c r="B34" s="117" t="s">
        <v>177</v>
      </c>
      <c r="C34" s="117" t="s">
        <v>178</v>
      </c>
      <c r="D34" s="117" t="s">
        <v>92</v>
      </c>
      <c r="E34" s="6">
        <v>23998</v>
      </c>
      <c r="F34" s="7">
        <v>23977841.68</v>
      </c>
      <c r="G34" s="8">
        <f t="shared" si="0"/>
        <v>1.2895898115483802E-2</v>
      </c>
      <c r="H34" s="116"/>
    </row>
    <row r="35" spans="1:8" x14ac:dyDescent="0.25">
      <c r="A35" s="5" t="s">
        <v>38</v>
      </c>
      <c r="B35" s="5" t="s">
        <v>109</v>
      </c>
      <c r="C35" s="5" t="s">
        <v>110</v>
      </c>
      <c r="D35" s="5" t="s">
        <v>64</v>
      </c>
      <c r="E35" s="6">
        <v>50324</v>
      </c>
      <c r="F35" s="7">
        <v>67600212.790000007</v>
      </c>
      <c r="G35" s="8">
        <f t="shared" si="0"/>
        <v>3.6357127899964731E-2</v>
      </c>
      <c r="H35" s="116"/>
    </row>
    <row r="36" spans="1:8" ht="30" x14ac:dyDescent="0.25">
      <c r="A36" s="5" t="s">
        <v>227</v>
      </c>
      <c r="B36" s="5" t="s">
        <v>135</v>
      </c>
      <c r="C36" s="5" t="s">
        <v>136</v>
      </c>
      <c r="D36" s="5" t="s">
        <v>70</v>
      </c>
      <c r="E36" s="6">
        <v>630</v>
      </c>
      <c r="F36" s="7">
        <v>610060.5</v>
      </c>
      <c r="G36" s="8">
        <f t="shared" si="0"/>
        <v>3.2810618058435302E-4</v>
      </c>
      <c r="H36" s="116"/>
    </row>
    <row r="37" spans="1:8" ht="30" x14ac:dyDescent="0.25">
      <c r="A37" s="45" t="s">
        <v>229</v>
      </c>
      <c r="B37" s="45" t="s">
        <v>135</v>
      </c>
      <c r="C37" s="45" t="s">
        <v>136</v>
      </c>
      <c r="D37" s="45" t="s">
        <v>71</v>
      </c>
      <c r="E37" s="6">
        <v>2000</v>
      </c>
      <c r="F37" s="7">
        <v>2008000</v>
      </c>
      <c r="G37" s="8">
        <f t="shared" ref="G37:G68" si="1">F37/$F$202</f>
        <v>1.0799538908245671E-3</v>
      </c>
      <c r="H37" s="116"/>
    </row>
    <row r="38" spans="1:8" x14ac:dyDescent="0.25">
      <c r="A38" s="5" t="s">
        <v>29</v>
      </c>
      <c r="B38" s="5" t="s">
        <v>109</v>
      </c>
      <c r="C38" s="5" t="s">
        <v>110</v>
      </c>
      <c r="D38" s="88" t="s">
        <v>83</v>
      </c>
      <c r="E38" s="6">
        <v>40961</v>
      </c>
      <c r="F38" s="7">
        <v>38280102.549999997</v>
      </c>
      <c r="G38" s="8">
        <f t="shared" si="1"/>
        <v>2.0588020761970086E-2</v>
      </c>
      <c r="H38" s="116"/>
    </row>
    <row r="39" spans="1:8" x14ac:dyDescent="0.25">
      <c r="A39" s="5" t="s">
        <v>30</v>
      </c>
      <c r="B39" s="5" t="s">
        <v>109</v>
      </c>
      <c r="C39" s="5" t="s">
        <v>110</v>
      </c>
      <c r="D39" s="5" t="s">
        <v>84</v>
      </c>
      <c r="E39" s="6">
        <v>88150</v>
      </c>
      <c r="F39" s="7">
        <v>88398583</v>
      </c>
      <c r="G39" s="8">
        <f t="shared" si="1"/>
        <v>4.7543024728201412E-2</v>
      </c>
      <c r="H39" s="116"/>
    </row>
    <row r="40" spans="1:8" x14ac:dyDescent="0.25">
      <c r="A40" s="5" t="s">
        <v>31</v>
      </c>
      <c r="B40" s="5" t="s">
        <v>109</v>
      </c>
      <c r="C40" s="5" t="s">
        <v>110</v>
      </c>
      <c r="D40" s="5" t="s">
        <v>85</v>
      </c>
      <c r="E40" s="6">
        <v>10000</v>
      </c>
      <c r="F40" s="7">
        <v>8480400</v>
      </c>
      <c r="G40" s="8">
        <f t="shared" si="1"/>
        <v>4.5609765815481373E-3</v>
      </c>
      <c r="H40" s="116"/>
    </row>
    <row r="41" spans="1:8" x14ac:dyDescent="0.25">
      <c r="A41" s="5" t="s">
        <v>265</v>
      </c>
      <c r="B41" s="5" t="s">
        <v>183</v>
      </c>
      <c r="C41" s="5" t="s">
        <v>184</v>
      </c>
      <c r="D41" s="5" t="s">
        <v>95</v>
      </c>
      <c r="E41" s="6">
        <v>4545</v>
      </c>
      <c r="F41" s="7">
        <v>4542454.8</v>
      </c>
      <c r="G41" s="8">
        <f t="shared" si="1"/>
        <v>2.4430486728858219E-3</v>
      </c>
      <c r="H41" s="116"/>
    </row>
    <row r="42" spans="1:8" x14ac:dyDescent="0.25">
      <c r="A42" s="54" t="s">
        <v>32</v>
      </c>
      <c r="B42" s="54" t="s">
        <v>109</v>
      </c>
      <c r="C42" s="54" t="s">
        <v>110</v>
      </c>
      <c r="D42" s="54" t="s">
        <v>86</v>
      </c>
      <c r="E42" s="6">
        <v>59126</v>
      </c>
      <c r="F42" s="7">
        <v>55072912.700000003</v>
      </c>
      <c r="G42" s="8">
        <f t="shared" si="1"/>
        <v>2.9619624675999361E-2</v>
      </c>
      <c r="H42" s="116"/>
    </row>
    <row r="43" spans="1:8" x14ac:dyDescent="0.25">
      <c r="A43" s="71" t="s">
        <v>251</v>
      </c>
      <c r="B43" s="71" t="s">
        <v>167</v>
      </c>
      <c r="C43" s="71" t="s">
        <v>168</v>
      </c>
      <c r="D43" s="71" t="s">
        <v>63</v>
      </c>
      <c r="E43" s="6">
        <v>2000</v>
      </c>
      <c r="F43" s="7">
        <v>1885660</v>
      </c>
      <c r="G43" s="8">
        <f t="shared" si="1"/>
        <v>1.0141563016794089E-3</v>
      </c>
      <c r="H43" s="116"/>
    </row>
    <row r="44" spans="1:8" ht="30" x14ac:dyDescent="0.25">
      <c r="A44" s="5" t="s">
        <v>267</v>
      </c>
      <c r="B44" s="5" t="s">
        <v>366</v>
      </c>
      <c r="C44" s="5" t="s">
        <v>194</v>
      </c>
      <c r="D44" s="5" t="s">
        <v>44</v>
      </c>
      <c r="E44" s="6">
        <v>17548</v>
      </c>
      <c r="F44" s="7">
        <v>16683234.560000001</v>
      </c>
      <c r="G44" s="8">
        <f t="shared" si="1"/>
        <v>8.9726713518978509E-3</v>
      </c>
      <c r="H44" s="116"/>
    </row>
    <row r="45" spans="1:8" x14ac:dyDescent="0.25">
      <c r="A45" s="38" t="s">
        <v>248</v>
      </c>
      <c r="B45" s="38" t="s">
        <v>163</v>
      </c>
      <c r="C45" s="38" t="s">
        <v>164</v>
      </c>
      <c r="D45" s="38" t="s">
        <v>55</v>
      </c>
      <c r="E45" s="6">
        <v>2813</v>
      </c>
      <c r="F45" s="7">
        <v>2660591.66</v>
      </c>
      <c r="G45" s="8">
        <f t="shared" si="1"/>
        <v>1.4309344198766903E-3</v>
      </c>
      <c r="H45" s="116"/>
    </row>
    <row r="46" spans="1:8" x14ac:dyDescent="0.25">
      <c r="A46" s="65" t="s">
        <v>425</v>
      </c>
      <c r="B46" s="65" t="s">
        <v>127</v>
      </c>
      <c r="C46" s="65" t="s">
        <v>128</v>
      </c>
      <c r="D46" s="65" t="s">
        <v>424</v>
      </c>
      <c r="E46" s="6">
        <v>1499</v>
      </c>
      <c r="F46" s="7">
        <v>1352412.79</v>
      </c>
      <c r="G46" s="8">
        <f t="shared" si="1"/>
        <v>7.2736227816803196E-4</v>
      </c>
      <c r="H46" s="116"/>
    </row>
    <row r="47" spans="1:8" x14ac:dyDescent="0.25">
      <c r="A47" s="5" t="s">
        <v>492</v>
      </c>
      <c r="B47" s="5" t="s">
        <v>204</v>
      </c>
      <c r="C47" s="5" t="s">
        <v>205</v>
      </c>
      <c r="D47" s="70" t="s">
        <v>50</v>
      </c>
      <c r="E47" s="6">
        <v>136</v>
      </c>
      <c r="F47" s="7">
        <v>117108.24</v>
      </c>
      <c r="G47" s="8">
        <f t="shared" si="1"/>
        <v>6.2983814459968736E-5</v>
      </c>
      <c r="H47" s="116"/>
    </row>
    <row r="48" spans="1:8" x14ac:dyDescent="0.25">
      <c r="A48" s="5" t="s">
        <v>34</v>
      </c>
      <c r="B48" s="5" t="s">
        <v>109</v>
      </c>
      <c r="C48" s="5" t="s">
        <v>110</v>
      </c>
      <c r="D48" s="5" t="s">
        <v>88</v>
      </c>
      <c r="E48" s="6">
        <v>22100</v>
      </c>
      <c r="F48" s="7">
        <v>18793398</v>
      </c>
      <c r="G48" s="8">
        <f t="shared" si="1"/>
        <v>1.0107571360515257E-2</v>
      </c>
      <c r="H48" s="116"/>
    </row>
    <row r="49" spans="1:8" x14ac:dyDescent="0.25">
      <c r="A49" s="117" t="s">
        <v>222</v>
      </c>
      <c r="B49" s="117" t="s">
        <v>131</v>
      </c>
      <c r="C49" s="117">
        <v>1064205128745</v>
      </c>
      <c r="D49" s="117" t="s">
        <v>98</v>
      </c>
      <c r="E49" s="6">
        <v>2350</v>
      </c>
      <c r="F49" s="7">
        <v>1141207</v>
      </c>
      <c r="G49" s="8">
        <f t="shared" si="1"/>
        <v>6.1377038838955763E-4</v>
      </c>
      <c r="H49" s="116"/>
    </row>
    <row r="50" spans="1:8" x14ac:dyDescent="0.25">
      <c r="A50" s="5" t="s">
        <v>290</v>
      </c>
      <c r="B50" s="5" t="s">
        <v>312</v>
      </c>
      <c r="C50" s="5" t="s">
        <v>313</v>
      </c>
      <c r="D50" s="5" t="s">
        <v>301</v>
      </c>
      <c r="E50" s="6">
        <v>2314</v>
      </c>
      <c r="F50" s="7">
        <v>1749407.14</v>
      </c>
      <c r="G50" s="8">
        <f t="shared" si="1"/>
        <v>9.4087601966099505E-4</v>
      </c>
      <c r="H50" s="116"/>
    </row>
    <row r="51" spans="1:8" x14ac:dyDescent="0.25">
      <c r="A51" s="5" t="s">
        <v>422</v>
      </c>
      <c r="B51" s="5" t="s">
        <v>109</v>
      </c>
      <c r="C51" s="5" t="s">
        <v>110</v>
      </c>
      <c r="D51" s="5" t="s">
        <v>419</v>
      </c>
      <c r="E51" s="6">
        <v>30850</v>
      </c>
      <c r="F51" s="7">
        <v>31294548.5</v>
      </c>
      <c r="G51" s="8">
        <f t="shared" si="1"/>
        <v>1.6831010664428846E-2</v>
      </c>
      <c r="H51" s="116"/>
    </row>
    <row r="52" spans="1:8" x14ac:dyDescent="0.25">
      <c r="A52" s="5" t="s">
        <v>239</v>
      </c>
      <c r="B52" s="5" t="s">
        <v>155</v>
      </c>
      <c r="C52" s="38" t="s">
        <v>156</v>
      </c>
      <c r="D52" s="5" t="s">
        <v>96</v>
      </c>
      <c r="E52" s="6">
        <v>5000</v>
      </c>
      <c r="F52" s="7">
        <v>4758050</v>
      </c>
      <c r="G52" s="8">
        <f t="shared" si="1"/>
        <v>2.5590012999192387E-3</v>
      </c>
      <c r="H52" s="116"/>
    </row>
    <row r="53" spans="1:8" ht="30" x14ac:dyDescent="0.25">
      <c r="A53" s="5" t="s">
        <v>401</v>
      </c>
      <c r="B53" s="5" t="s">
        <v>129</v>
      </c>
      <c r="C53" s="5" t="s">
        <v>130</v>
      </c>
      <c r="D53" s="118" t="s">
        <v>399</v>
      </c>
      <c r="E53" s="6">
        <v>4600</v>
      </c>
      <c r="F53" s="7">
        <v>4149568</v>
      </c>
      <c r="G53" s="8">
        <f t="shared" si="1"/>
        <v>2.23174407711211E-3</v>
      </c>
      <c r="H53" s="116"/>
    </row>
    <row r="54" spans="1:8" x14ac:dyDescent="0.25">
      <c r="A54" s="5" t="s">
        <v>262</v>
      </c>
      <c r="B54" s="5" t="s">
        <v>177</v>
      </c>
      <c r="C54" s="5" t="s">
        <v>178</v>
      </c>
      <c r="D54" s="5" t="s">
        <v>93</v>
      </c>
      <c r="E54" s="6">
        <v>950</v>
      </c>
      <c r="F54" s="7">
        <v>821569.5</v>
      </c>
      <c r="G54" s="8">
        <f t="shared" si="1"/>
        <v>4.4186114447599312E-4</v>
      </c>
      <c r="H54" s="116"/>
    </row>
    <row r="55" spans="1:8" ht="30" x14ac:dyDescent="0.25">
      <c r="A55" s="5" t="s">
        <v>230</v>
      </c>
      <c r="B55" s="5" t="s">
        <v>135</v>
      </c>
      <c r="C55" s="5" t="s">
        <v>136</v>
      </c>
      <c r="D55" s="117" t="s">
        <v>72</v>
      </c>
      <c r="E55" s="6">
        <v>13000</v>
      </c>
      <c r="F55" s="7">
        <v>11247080</v>
      </c>
      <c r="G55" s="8">
        <f t="shared" si="1"/>
        <v>6.0489680310832532E-3</v>
      </c>
      <c r="H55" s="116"/>
    </row>
    <row r="56" spans="1:8" x14ac:dyDescent="0.25">
      <c r="A56" s="5" t="s">
        <v>291</v>
      </c>
      <c r="B56" s="5" t="s">
        <v>314</v>
      </c>
      <c r="C56" s="9" t="s">
        <v>315</v>
      </c>
      <c r="D56" s="88" t="s">
        <v>302</v>
      </c>
      <c r="E56" s="6">
        <v>11990</v>
      </c>
      <c r="F56" s="7">
        <v>11197098.66</v>
      </c>
      <c r="G56" s="8">
        <f t="shared" si="1"/>
        <v>6.0220867847677025E-3</v>
      </c>
      <c r="H56" s="116"/>
    </row>
    <row r="57" spans="1:8" x14ac:dyDescent="0.25">
      <c r="A57" s="5" t="s">
        <v>365</v>
      </c>
      <c r="B57" s="5" t="s">
        <v>109</v>
      </c>
      <c r="C57" s="5" t="s">
        <v>110</v>
      </c>
      <c r="D57" s="5" t="s">
        <v>364</v>
      </c>
      <c r="E57" s="6">
        <v>23044</v>
      </c>
      <c r="F57" s="7">
        <v>21094247.16</v>
      </c>
      <c r="G57" s="8">
        <f t="shared" si="1"/>
        <v>1.1345027039072248E-2</v>
      </c>
      <c r="H57" s="116"/>
    </row>
    <row r="58" spans="1:8" x14ac:dyDescent="0.25">
      <c r="A58" s="117" t="s">
        <v>288</v>
      </c>
      <c r="B58" s="117" t="s">
        <v>139</v>
      </c>
      <c r="C58" s="117" t="s">
        <v>140</v>
      </c>
      <c r="D58" s="117" t="s">
        <v>299</v>
      </c>
      <c r="E58" s="6">
        <v>3000</v>
      </c>
      <c r="F58" s="7">
        <v>2701230</v>
      </c>
      <c r="G58" s="8">
        <f t="shared" si="1"/>
        <v>1.4527907612111781E-3</v>
      </c>
      <c r="H58" s="116"/>
    </row>
    <row r="59" spans="1:8" x14ac:dyDescent="0.25">
      <c r="A59" s="5" t="s">
        <v>233</v>
      </c>
      <c r="B59" s="5" t="s">
        <v>139</v>
      </c>
      <c r="C59" s="117" t="s">
        <v>140</v>
      </c>
      <c r="D59" s="5" t="s">
        <v>52</v>
      </c>
      <c r="E59" s="6">
        <v>1000</v>
      </c>
      <c r="F59" s="7">
        <v>814120</v>
      </c>
      <c r="G59" s="8">
        <f t="shared" si="1"/>
        <v>4.3785461234964966E-4</v>
      </c>
      <c r="H59" s="116"/>
    </row>
    <row r="60" spans="1:8" x14ac:dyDescent="0.25">
      <c r="A60" s="5" t="s">
        <v>220</v>
      </c>
      <c r="B60" s="5" t="s">
        <v>123</v>
      </c>
      <c r="C60" s="95">
        <v>1027700103210</v>
      </c>
      <c r="D60" s="80" t="s">
        <v>74</v>
      </c>
      <c r="E60" s="6">
        <v>23500</v>
      </c>
      <c r="F60" s="7">
        <v>21018400</v>
      </c>
      <c r="G60" s="8">
        <f t="shared" si="1"/>
        <v>1.130423449148759E-2</v>
      </c>
      <c r="H60" s="116"/>
    </row>
    <row r="61" spans="1:8" ht="30" x14ac:dyDescent="0.25">
      <c r="A61" s="5" t="s">
        <v>252</v>
      </c>
      <c r="B61" s="5" t="s">
        <v>171</v>
      </c>
      <c r="C61" s="88" t="s">
        <v>172</v>
      </c>
      <c r="D61" s="70" t="s">
        <v>94</v>
      </c>
      <c r="E61" s="6">
        <v>3250</v>
      </c>
      <c r="F61" s="7">
        <v>3044303.5</v>
      </c>
      <c r="G61" s="8">
        <f t="shared" si="1"/>
        <v>1.6373044868903622E-3</v>
      </c>
      <c r="H61" s="116"/>
    </row>
    <row r="62" spans="1:8" x14ac:dyDescent="0.25">
      <c r="A62" s="5" t="s">
        <v>468</v>
      </c>
      <c r="B62" s="88" t="s">
        <v>147</v>
      </c>
      <c r="C62" s="88" t="s">
        <v>148</v>
      </c>
      <c r="D62" s="88" t="s">
        <v>467</v>
      </c>
      <c r="E62" s="6">
        <v>460</v>
      </c>
      <c r="F62" s="7">
        <v>463195.36</v>
      </c>
      <c r="G62" s="8">
        <f t="shared" si="1"/>
        <v>2.4911834225293129E-4</v>
      </c>
      <c r="H62" s="116"/>
    </row>
    <row r="63" spans="1:8" x14ac:dyDescent="0.25">
      <c r="A63" s="72" t="s">
        <v>39</v>
      </c>
      <c r="B63" s="72" t="s">
        <v>109</v>
      </c>
      <c r="C63" s="83" t="s">
        <v>110</v>
      </c>
      <c r="D63" s="72" t="s">
        <v>65</v>
      </c>
      <c r="E63" s="6">
        <v>31000</v>
      </c>
      <c r="F63" s="7">
        <v>36612646.93</v>
      </c>
      <c r="G63" s="8">
        <f t="shared" si="1"/>
        <v>1.9691220371234882E-2</v>
      </c>
      <c r="H63" s="116"/>
    </row>
    <row r="64" spans="1:8" x14ac:dyDescent="0.25">
      <c r="A64" s="5" t="s">
        <v>281</v>
      </c>
      <c r="B64" s="5" t="s">
        <v>305</v>
      </c>
      <c r="C64" s="71" t="s">
        <v>306</v>
      </c>
      <c r="D64" s="66" t="s">
        <v>292</v>
      </c>
      <c r="E64" s="6">
        <v>28800</v>
      </c>
      <c r="F64" s="7">
        <v>17506944</v>
      </c>
      <c r="G64" s="8">
        <f t="shared" si="1"/>
        <v>9.4156834109799855E-3</v>
      </c>
      <c r="H64" s="116"/>
    </row>
    <row r="65" spans="1:8" x14ac:dyDescent="0.25">
      <c r="A65" s="5" t="s">
        <v>547</v>
      </c>
      <c r="B65" s="5" t="s">
        <v>204</v>
      </c>
      <c r="C65" s="72" t="s">
        <v>205</v>
      </c>
      <c r="D65" s="88" t="s">
        <v>51</v>
      </c>
      <c r="E65" s="6">
        <v>9800</v>
      </c>
      <c r="F65" s="7">
        <v>10070970</v>
      </c>
      <c r="G65" s="8">
        <f t="shared" si="1"/>
        <v>5.416425914281619E-3</v>
      </c>
      <c r="H65" s="116"/>
    </row>
    <row r="66" spans="1:8" ht="30" x14ac:dyDescent="0.25">
      <c r="A66" s="5" t="s">
        <v>231</v>
      </c>
      <c r="B66" s="5" t="s">
        <v>137</v>
      </c>
      <c r="C66" s="66" t="s">
        <v>138</v>
      </c>
      <c r="D66" s="65" t="s">
        <v>47</v>
      </c>
      <c r="E66" s="6">
        <v>2500</v>
      </c>
      <c r="F66" s="7">
        <v>2261450</v>
      </c>
      <c r="G66" s="8">
        <f t="shared" si="1"/>
        <v>1.2162658000025982E-3</v>
      </c>
      <c r="H66" s="116"/>
    </row>
    <row r="67" spans="1:8" x14ac:dyDescent="0.25">
      <c r="A67" s="117" t="s">
        <v>327</v>
      </c>
      <c r="B67" s="117" t="s">
        <v>206</v>
      </c>
      <c r="C67" s="117" t="s">
        <v>207</v>
      </c>
      <c r="D67" s="117" t="s">
        <v>42</v>
      </c>
      <c r="E67" s="6">
        <v>6555</v>
      </c>
      <c r="F67" s="7">
        <v>5546526.3600000003</v>
      </c>
      <c r="G67" s="8">
        <f t="shared" si="1"/>
        <v>2.9830641051011076E-3</v>
      </c>
      <c r="H67" s="116"/>
    </row>
    <row r="68" spans="1:8" ht="30" x14ac:dyDescent="0.25">
      <c r="A68" s="5" t="s">
        <v>392</v>
      </c>
      <c r="B68" s="5" t="s">
        <v>135</v>
      </c>
      <c r="C68" s="65" t="s">
        <v>136</v>
      </c>
      <c r="D68" s="5" t="s">
        <v>389</v>
      </c>
      <c r="E68" s="6">
        <v>9900</v>
      </c>
      <c r="F68" s="7">
        <v>8637156</v>
      </c>
      <c r="G68" s="8">
        <f t="shared" si="1"/>
        <v>4.6452839780173078E-3</v>
      </c>
      <c r="H68" s="116"/>
    </row>
    <row r="69" spans="1:8" x14ac:dyDescent="0.25">
      <c r="A69" s="5" t="s">
        <v>423</v>
      </c>
      <c r="B69" s="5" t="s">
        <v>121</v>
      </c>
      <c r="C69" s="9" t="s">
        <v>122</v>
      </c>
      <c r="D69" s="54" t="s">
        <v>420</v>
      </c>
      <c r="E69" s="6">
        <v>3000</v>
      </c>
      <c r="F69" s="7">
        <v>2950800</v>
      </c>
      <c r="G69" s="8">
        <f t="shared" ref="G69:G100" si="2">F69/$F$202</f>
        <v>1.5870159068949864E-3</v>
      </c>
      <c r="H69" s="116"/>
    </row>
    <row r="70" spans="1:8" x14ac:dyDescent="0.25">
      <c r="A70" s="5" t="s">
        <v>429</v>
      </c>
      <c r="B70" s="5" t="s">
        <v>169</v>
      </c>
      <c r="C70" s="5">
        <v>1032304945947</v>
      </c>
      <c r="D70" s="32" t="s">
        <v>430</v>
      </c>
      <c r="E70" s="6">
        <v>3000</v>
      </c>
      <c r="F70" s="7">
        <v>2919870</v>
      </c>
      <c r="G70" s="8">
        <f t="shared" si="2"/>
        <v>1.5703809597619168E-3</v>
      </c>
      <c r="H70" s="116"/>
    </row>
    <row r="71" spans="1:8" x14ac:dyDescent="0.25">
      <c r="A71" s="5" t="s">
        <v>431</v>
      </c>
      <c r="B71" s="5" t="s">
        <v>395</v>
      </c>
      <c r="C71" s="9" t="s">
        <v>397</v>
      </c>
      <c r="D71" s="5" t="s">
        <v>432</v>
      </c>
      <c r="E71" s="6">
        <v>5000</v>
      </c>
      <c r="F71" s="7">
        <v>5021650</v>
      </c>
      <c r="G71" s="8">
        <f t="shared" si="2"/>
        <v>2.7007721393721052E-3</v>
      </c>
      <c r="H71" s="116"/>
    </row>
    <row r="72" spans="1:8" x14ac:dyDescent="0.25">
      <c r="A72" s="72" t="s">
        <v>451</v>
      </c>
      <c r="B72" s="72" t="s">
        <v>109</v>
      </c>
      <c r="C72" s="72" t="s">
        <v>110</v>
      </c>
      <c r="D72" s="72" t="s">
        <v>453</v>
      </c>
      <c r="E72" s="6">
        <v>10000</v>
      </c>
      <c r="F72" s="7">
        <v>7959000</v>
      </c>
      <c r="G72" s="8">
        <f t="shared" si="2"/>
        <v>4.2805542913708812E-3</v>
      </c>
      <c r="H72" s="116"/>
    </row>
    <row r="73" spans="1:8" x14ac:dyDescent="0.25">
      <c r="A73" s="5" t="s">
        <v>444</v>
      </c>
      <c r="B73" s="5" t="s">
        <v>442</v>
      </c>
      <c r="C73" s="9" t="s">
        <v>443</v>
      </c>
      <c r="D73" s="5" t="s">
        <v>441</v>
      </c>
      <c r="E73" s="6">
        <v>4000</v>
      </c>
      <c r="F73" s="7">
        <v>3775326.52</v>
      </c>
      <c r="G73" s="8">
        <f t="shared" si="2"/>
        <v>2.0304674125533727E-3</v>
      </c>
      <c r="H73" s="116"/>
    </row>
    <row r="74" spans="1:8" x14ac:dyDescent="0.25">
      <c r="A74" s="5" t="s">
        <v>439</v>
      </c>
      <c r="B74" s="5" t="s">
        <v>438</v>
      </c>
      <c r="C74" s="9" t="s">
        <v>440</v>
      </c>
      <c r="D74" s="5" t="s">
        <v>433</v>
      </c>
      <c r="E74" s="6">
        <v>7033</v>
      </c>
      <c r="F74" s="7">
        <v>6591619.4000000004</v>
      </c>
      <c r="G74" s="8">
        <f t="shared" si="2"/>
        <v>3.5451419411676789E-3</v>
      </c>
      <c r="H74" s="116"/>
    </row>
    <row r="75" spans="1:8" ht="30" x14ac:dyDescent="0.25">
      <c r="A75" s="5" t="s">
        <v>436</v>
      </c>
      <c r="B75" s="5" t="s">
        <v>435</v>
      </c>
      <c r="C75" s="117" t="s">
        <v>437</v>
      </c>
      <c r="D75" s="5" t="s">
        <v>434</v>
      </c>
      <c r="E75" s="6">
        <v>8000</v>
      </c>
      <c r="F75" s="7">
        <v>7950240</v>
      </c>
      <c r="G75" s="8">
        <f t="shared" si="2"/>
        <v>4.2758429387395949E-3</v>
      </c>
      <c r="H75" s="116"/>
    </row>
    <row r="76" spans="1:8" ht="30" x14ac:dyDescent="0.25">
      <c r="A76" s="5" t="s">
        <v>445</v>
      </c>
      <c r="B76" s="5" t="s">
        <v>125</v>
      </c>
      <c r="C76" s="95" t="s">
        <v>126</v>
      </c>
      <c r="D76" s="5" t="s">
        <v>446</v>
      </c>
      <c r="E76" s="6">
        <v>6250</v>
      </c>
      <c r="F76" s="7">
        <v>6181125</v>
      </c>
      <c r="G76" s="8">
        <f t="shared" si="2"/>
        <v>3.3243675266050807E-3</v>
      </c>
      <c r="H76" s="116"/>
    </row>
    <row r="77" spans="1:8" x14ac:dyDescent="0.25">
      <c r="A77" s="5" t="s">
        <v>475</v>
      </c>
      <c r="B77" s="5" t="s">
        <v>109</v>
      </c>
      <c r="C77" s="117" t="s">
        <v>110</v>
      </c>
      <c r="D77" s="54" t="s">
        <v>474</v>
      </c>
      <c r="E77" s="6">
        <v>15300</v>
      </c>
      <c r="F77" s="7">
        <v>16694346.15</v>
      </c>
      <c r="G77" s="8">
        <f t="shared" si="2"/>
        <v>8.9786474499325853E-3</v>
      </c>
      <c r="H77" s="116"/>
    </row>
    <row r="78" spans="1:8" x14ac:dyDescent="0.25">
      <c r="A78" s="5" t="s">
        <v>447</v>
      </c>
      <c r="B78" s="5" t="s">
        <v>147</v>
      </c>
      <c r="C78" s="117" t="s">
        <v>148</v>
      </c>
      <c r="D78" s="65" t="s">
        <v>448</v>
      </c>
      <c r="E78" s="6">
        <v>8000</v>
      </c>
      <c r="F78" s="7">
        <v>7759200</v>
      </c>
      <c r="G78" s="8">
        <f t="shared" si="2"/>
        <v>4.1730967279312659E-3</v>
      </c>
      <c r="H78" s="116"/>
    </row>
    <row r="79" spans="1:8" ht="30" x14ac:dyDescent="0.25">
      <c r="A79" s="5" t="s">
        <v>457</v>
      </c>
      <c r="B79" s="5" t="s">
        <v>125</v>
      </c>
      <c r="C79" s="95" t="s">
        <v>126</v>
      </c>
      <c r="D79" s="5" t="s">
        <v>455</v>
      </c>
      <c r="E79" s="6">
        <v>2500</v>
      </c>
      <c r="F79" s="7">
        <v>2507791.6800000002</v>
      </c>
      <c r="G79" s="8">
        <f t="shared" si="2"/>
        <v>1.3487546724071104E-3</v>
      </c>
      <c r="H79" s="116"/>
    </row>
    <row r="80" spans="1:8" x14ac:dyDescent="0.25">
      <c r="A80" s="66" t="s">
        <v>449</v>
      </c>
      <c r="B80" s="66" t="s">
        <v>395</v>
      </c>
      <c r="C80" s="9" t="s">
        <v>397</v>
      </c>
      <c r="D80" s="66" t="s">
        <v>450</v>
      </c>
      <c r="E80" s="6">
        <v>68995</v>
      </c>
      <c r="F80" s="7">
        <v>67452271.799999997</v>
      </c>
      <c r="G80" s="8">
        <f t="shared" si="2"/>
        <v>3.6277561441915449E-2</v>
      </c>
      <c r="H80" s="116"/>
    </row>
    <row r="81" spans="1:8" x14ac:dyDescent="0.25">
      <c r="A81" s="5" t="s">
        <v>459</v>
      </c>
      <c r="B81" s="5" t="s">
        <v>458</v>
      </c>
      <c r="C81" s="9" t="s">
        <v>460</v>
      </c>
      <c r="D81" s="70" t="s">
        <v>456</v>
      </c>
      <c r="E81" s="6">
        <v>2000</v>
      </c>
      <c r="F81" s="7">
        <v>1796360</v>
      </c>
      <c r="G81" s="8">
        <f t="shared" si="2"/>
        <v>9.6612847177371484E-4</v>
      </c>
      <c r="H81" s="116"/>
    </row>
    <row r="82" spans="1:8" x14ac:dyDescent="0.25">
      <c r="A82" s="5" t="s">
        <v>523</v>
      </c>
      <c r="B82" s="5" t="s">
        <v>195</v>
      </c>
      <c r="C82" s="83" t="s">
        <v>196</v>
      </c>
      <c r="D82" s="5" t="s">
        <v>524</v>
      </c>
      <c r="E82" s="6">
        <v>20000</v>
      </c>
      <c r="F82" s="7">
        <v>19368200</v>
      </c>
      <c r="G82" s="8">
        <f t="shared" si="2"/>
        <v>1.0416714615671504E-2</v>
      </c>
      <c r="H82" s="116"/>
    </row>
    <row r="83" spans="1:8" x14ac:dyDescent="0.25">
      <c r="A83" s="5" t="s">
        <v>462</v>
      </c>
      <c r="B83" s="5" t="s">
        <v>141</v>
      </c>
      <c r="C83" s="83" t="s">
        <v>142</v>
      </c>
      <c r="D83" s="5" t="s">
        <v>461</v>
      </c>
      <c r="E83" s="6">
        <v>8000</v>
      </c>
      <c r="F83" s="7">
        <v>7152400</v>
      </c>
      <c r="G83" s="8">
        <f t="shared" si="2"/>
        <v>3.8467441278553951E-3</v>
      </c>
      <c r="H83" s="116"/>
    </row>
    <row r="84" spans="1:8" x14ac:dyDescent="0.25">
      <c r="A84" s="5" t="s">
        <v>470</v>
      </c>
      <c r="B84" s="5" t="s">
        <v>141</v>
      </c>
      <c r="C84" s="117" t="s">
        <v>142</v>
      </c>
      <c r="D84" s="5" t="s">
        <v>469</v>
      </c>
      <c r="E84" s="6">
        <v>11000</v>
      </c>
      <c r="F84" s="7">
        <v>10947750</v>
      </c>
      <c r="G84" s="8">
        <f t="shared" si="2"/>
        <v>5.8879806814116807E-3</v>
      </c>
      <c r="H84" s="116"/>
    </row>
    <row r="85" spans="1:8" ht="30" x14ac:dyDescent="0.25">
      <c r="A85" s="5" t="s">
        <v>505</v>
      </c>
      <c r="B85" s="5" t="s">
        <v>506</v>
      </c>
      <c r="C85" s="9" t="s">
        <v>507</v>
      </c>
      <c r="D85" s="5" t="s">
        <v>504</v>
      </c>
      <c r="E85" s="6">
        <v>27500</v>
      </c>
      <c r="F85" s="7">
        <v>27954575</v>
      </c>
      <c r="G85" s="8">
        <f t="shared" si="2"/>
        <v>1.5034687269719708E-2</v>
      </c>
      <c r="H85" s="116"/>
    </row>
    <row r="86" spans="1:8" x14ac:dyDescent="0.25">
      <c r="A86" s="5" t="s">
        <v>495</v>
      </c>
      <c r="B86" s="5" t="s">
        <v>438</v>
      </c>
      <c r="C86" s="9" t="s">
        <v>440</v>
      </c>
      <c r="D86" s="5" t="s">
        <v>496</v>
      </c>
      <c r="E86" s="6">
        <v>2000</v>
      </c>
      <c r="F86" s="7">
        <v>1907380</v>
      </c>
      <c r="G86" s="8">
        <f t="shared" si="2"/>
        <v>1.0258378746419137E-3</v>
      </c>
      <c r="H86" s="116"/>
    </row>
    <row r="87" spans="1:8" x14ac:dyDescent="0.25">
      <c r="A87" s="5" t="s">
        <v>497</v>
      </c>
      <c r="B87" s="5" t="s">
        <v>204</v>
      </c>
      <c r="C87" s="88" t="s">
        <v>205</v>
      </c>
      <c r="D87" s="5" t="s">
        <v>498</v>
      </c>
      <c r="E87" s="6">
        <v>23000</v>
      </c>
      <c r="F87" s="7">
        <v>22178210</v>
      </c>
      <c r="G87" s="8">
        <f t="shared" si="2"/>
        <v>1.1928010050310918E-2</v>
      </c>
      <c r="H87" s="116"/>
    </row>
    <row r="88" spans="1:8" ht="30" x14ac:dyDescent="0.25">
      <c r="A88" s="5" t="s">
        <v>501</v>
      </c>
      <c r="B88" s="5" t="s">
        <v>189</v>
      </c>
      <c r="C88" s="88" t="s">
        <v>190</v>
      </c>
      <c r="D88" s="5" t="s">
        <v>500</v>
      </c>
      <c r="E88" s="6">
        <v>3000</v>
      </c>
      <c r="F88" s="7">
        <v>2737620</v>
      </c>
      <c r="G88" s="8">
        <f t="shared" si="2"/>
        <v>1.4723622363541592E-3</v>
      </c>
      <c r="H88" s="116"/>
    </row>
    <row r="89" spans="1:8" ht="30" x14ac:dyDescent="0.25">
      <c r="A89" s="5" t="s">
        <v>522</v>
      </c>
      <c r="B89" s="5" t="s">
        <v>159</v>
      </c>
      <c r="C89" s="117" t="s">
        <v>160</v>
      </c>
      <c r="D89" s="5" t="s">
        <v>513</v>
      </c>
      <c r="E89" s="6">
        <v>28223</v>
      </c>
      <c r="F89" s="7">
        <v>27041020.760000002</v>
      </c>
      <c r="G89" s="8">
        <f t="shared" si="2"/>
        <v>1.4543354373321661E-2</v>
      </c>
      <c r="H89" s="116"/>
    </row>
    <row r="90" spans="1:8" x14ac:dyDescent="0.25">
      <c r="A90" s="5" t="s">
        <v>530</v>
      </c>
      <c r="B90" s="5" t="s">
        <v>532</v>
      </c>
      <c r="C90" s="9" t="s">
        <v>531</v>
      </c>
      <c r="D90" s="5" t="s">
        <v>529</v>
      </c>
      <c r="E90" s="6">
        <v>10000</v>
      </c>
      <c r="F90" s="7">
        <v>9625500</v>
      </c>
      <c r="G90" s="8">
        <f t="shared" si="2"/>
        <v>5.1768407251652744E-3</v>
      </c>
      <c r="H90" s="116"/>
    </row>
    <row r="91" spans="1:8" x14ac:dyDescent="0.25">
      <c r="A91" s="5" t="s">
        <v>534</v>
      </c>
      <c r="B91" s="5" t="s">
        <v>147</v>
      </c>
      <c r="C91" s="95" t="s">
        <v>148</v>
      </c>
      <c r="D91" s="5" t="s">
        <v>535</v>
      </c>
      <c r="E91" s="6">
        <v>15000</v>
      </c>
      <c r="F91" s="7">
        <v>14206500</v>
      </c>
      <c r="G91" s="8">
        <f t="shared" si="2"/>
        <v>7.6406199950195281E-3</v>
      </c>
      <c r="H91" s="116"/>
    </row>
    <row r="92" spans="1:8" x14ac:dyDescent="0.25">
      <c r="A92" s="62" t="s">
        <v>537</v>
      </c>
      <c r="B92" s="62" t="s">
        <v>204</v>
      </c>
      <c r="C92" s="88" t="s">
        <v>205</v>
      </c>
      <c r="D92" s="62" t="s">
        <v>536</v>
      </c>
      <c r="E92" s="6">
        <v>10000</v>
      </c>
      <c r="F92" s="7">
        <v>10057400</v>
      </c>
      <c r="G92" s="8">
        <f t="shared" si="2"/>
        <v>5.409127620308268E-3</v>
      </c>
      <c r="H92" s="116"/>
    </row>
    <row r="93" spans="1:8" ht="30" x14ac:dyDescent="0.25">
      <c r="A93" s="5" t="s">
        <v>542</v>
      </c>
      <c r="B93" s="5" t="s">
        <v>179</v>
      </c>
      <c r="C93" s="88" t="s">
        <v>180</v>
      </c>
      <c r="D93" s="5" t="s">
        <v>543</v>
      </c>
      <c r="E93" s="6">
        <v>15000</v>
      </c>
      <c r="F93" s="7">
        <v>14644050</v>
      </c>
      <c r="G93" s="8">
        <f t="shared" si="2"/>
        <v>7.8759456050445723E-3</v>
      </c>
      <c r="H93" s="116"/>
    </row>
    <row r="94" spans="1:8" ht="30" x14ac:dyDescent="0.25">
      <c r="A94" s="5" t="s">
        <v>548</v>
      </c>
      <c r="B94" s="5" t="s">
        <v>466</v>
      </c>
      <c r="C94" s="11">
        <v>1057746555812</v>
      </c>
      <c r="D94" s="5" t="s">
        <v>545</v>
      </c>
      <c r="E94" s="6">
        <v>15000</v>
      </c>
      <c r="F94" s="7">
        <v>14375550</v>
      </c>
      <c r="G94" s="8">
        <f t="shared" si="2"/>
        <v>7.7315394199417862E-3</v>
      </c>
      <c r="H94" s="116"/>
    </row>
    <row r="95" spans="1:8" x14ac:dyDescent="0.25">
      <c r="A95" s="5" t="s">
        <v>607</v>
      </c>
      <c r="B95" s="5" t="s">
        <v>109</v>
      </c>
      <c r="C95" s="95" t="s">
        <v>110</v>
      </c>
      <c r="D95" s="5" t="s">
        <v>608</v>
      </c>
      <c r="E95" s="6">
        <v>26500</v>
      </c>
      <c r="F95" s="7">
        <v>24538205</v>
      </c>
      <c r="G95" s="8">
        <f t="shared" si="2"/>
        <v>1.3197275878287274E-2</v>
      </c>
      <c r="H95" s="116"/>
    </row>
    <row r="96" spans="1:8" ht="30" x14ac:dyDescent="0.25">
      <c r="A96" s="5" t="s">
        <v>563</v>
      </c>
      <c r="B96" s="5" t="s">
        <v>179</v>
      </c>
      <c r="C96" s="80" t="s">
        <v>180</v>
      </c>
      <c r="D96" s="5" t="s">
        <v>564</v>
      </c>
      <c r="E96" s="6">
        <v>12000</v>
      </c>
      <c r="F96" s="7">
        <v>11613000</v>
      </c>
      <c r="G96" s="8">
        <f t="shared" si="2"/>
        <v>6.2457691903116024E-3</v>
      </c>
      <c r="H96" s="116"/>
    </row>
    <row r="97" spans="1:8" x14ac:dyDescent="0.25">
      <c r="A97" s="88" t="s">
        <v>561</v>
      </c>
      <c r="B97" s="88" t="s">
        <v>177</v>
      </c>
      <c r="C97" s="88" t="s">
        <v>178</v>
      </c>
      <c r="D97" s="88" t="s">
        <v>562</v>
      </c>
      <c r="E97" s="6">
        <v>11000</v>
      </c>
      <c r="F97" s="7">
        <v>10338680</v>
      </c>
      <c r="G97" s="8">
        <f t="shared" si="2"/>
        <v>5.5604072171265614E-3</v>
      </c>
      <c r="H97" s="116"/>
    </row>
    <row r="98" spans="1:8" x14ac:dyDescent="0.25">
      <c r="A98" s="72" t="s">
        <v>568</v>
      </c>
      <c r="B98" s="72" t="s">
        <v>175</v>
      </c>
      <c r="C98" s="117" t="s">
        <v>176</v>
      </c>
      <c r="D98" s="72" t="s">
        <v>566</v>
      </c>
      <c r="E98" s="6">
        <v>13000</v>
      </c>
      <c r="F98" s="7">
        <v>12891190</v>
      </c>
      <c r="G98" s="8">
        <f t="shared" si="2"/>
        <v>6.9332125487344383E-3</v>
      </c>
      <c r="H98" s="116"/>
    </row>
    <row r="99" spans="1:8" x14ac:dyDescent="0.25">
      <c r="A99" s="92" t="s">
        <v>556</v>
      </c>
      <c r="B99" s="92" t="s">
        <v>557</v>
      </c>
      <c r="C99" s="9" t="s">
        <v>558</v>
      </c>
      <c r="D99" s="92" t="s">
        <v>555</v>
      </c>
      <c r="E99" s="39">
        <v>7000</v>
      </c>
      <c r="F99" s="7">
        <v>6910400</v>
      </c>
      <c r="G99" s="8">
        <f t="shared" si="2"/>
        <v>3.7165903222878926E-3</v>
      </c>
      <c r="H99" s="116"/>
    </row>
    <row r="100" spans="1:8" x14ac:dyDescent="0.25">
      <c r="A100" s="72" t="s">
        <v>581</v>
      </c>
      <c r="B100" s="72" t="s">
        <v>532</v>
      </c>
      <c r="C100" s="9" t="s">
        <v>531</v>
      </c>
      <c r="D100" s="72" t="s">
        <v>580</v>
      </c>
      <c r="E100" s="6">
        <v>9000</v>
      </c>
      <c r="F100" s="7">
        <v>8753580</v>
      </c>
      <c r="G100" s="8">
        <f t="shared" si="2"/>
        <v>4.7078997906594196E-3</v>
      </c>
      <c r="H100" s="116"/>
    </row>
    <row r="101" spans="1:8" x14ac:dyDescent="0.25">
      <c r="A101" s="5" t="s">
        <v>585</v>
      </c>
      <c r="B101" s="5" t="s">
        <v>586</v>
      </c>
      <c r="C101" s="9" t="s">
        <v>587</v>
      </c>
      <c r="D101" s="5" t="s">
        <v>584</v>
      </c>
      <c r="E101" s="6">
        <v>4000</v>
      </c>
      <c r="F101" s="7">
        <v>3749040</v>
      </c>
      <c r="G101" s="8">
        <f t="shared" ref="G101:G112" si="3">F101/$F$202</f>
        <v>2.0163298480363225E-3</v>
      </c>
      <c r="H101" s="116"/>
    </row>
    <row r="102" spans="1:8" x14ac:dyDescent="0.25">
      <c r="A102" s="5" t="s">
        <v>603</v>
      </c>
      <c r="B102" s="5" t="s">
        <v>571</v>
      </c>
      <c r="C102" s="9" t="s">
        <v>203</v>
      </c>
      <c r="D102" s="5" t="s">
        <v>602</v>
      </c>
      <c r="E102" s="6">
        <v>4000</v>
      </c>
      <c r="F102" s="7">
        <v>3746160</v>
      </c>
      <c r="G102" s="8">
        <f t="shared" si="3"/>
        <v>2.0147809101849403E-3</v>
      </c>
      <c r="H102" s="116"/>
    </row>
    <row r="103" spans="1:8" ht="30" x14ac:dyDescent="0.25">
      <c r="A103" s="5" t="s">
        <v>604</v>
      </c>
      <c r="B103" s="5" t="s">
        <v>159</v>
      </c>
      <c r="C103" s="117" t="s">
        <v>160</v>
      </c>
      <c r="D103" s="5" t="s">
        <v>594</v>
      </c>
      <c r="E103" s="6">
        <v>15000</v>
      </c>
      <c r="F103" s="7">
        <v>15218700</v>
      </c>
      <c r="G103" s="8">
        <f t="shared" si="3"/>
        <v>8.1850071107031075E-3</v>
      </c>
      <c r="H103" s="116"/>
    </row>
    <row r="104" spans="1:8" x14ac:dyDescent="0.25">
      <c r="A104" s="70" t="s">
        <v>595</v>
      </c>
      <c r="B104" s="70" t="s">
        <v>195</v>
      </c>
      <c r="C104" s="117" t="s">
        <v>196</v>
      </c>
      <c r="D104" s="70" t="s">
        <v>596</v>
      </c>
      <c r="E104" s="6">
        <v>18000</v>
      </c>
      <c r="F104" s="7">
        <v>16888680</v>
      </c>
      <c r="G104" s="8">
        <f t="shared" si="3"/>
        <v>9.0831651777345864E-3</v>
      </c>
      <c r="H104" s="116"/>
    </row>
    <row r="105" spans="1:8" x14ac:dyDescent="0.25">
      <c r="A105" s="5" t="s">
        <v>684</v>
      </c>
      <c r="B105" s="5" t="s">
        <v>109</v>
      </c>
      <c r="C105" s="117" t="s">
        <v>110</v>
      </c>
      <c r="D105" s="5" t="s">
        <v>683</v>
      </c>
      <c r="E105" s="6">
        <v>3300</v>
      </c>
      <c r="F105" s="7">
        <v>3042798</v>
      </c>
      <c r="G105" s="8">
        <f t="shared" si="3"/>
        <v>1.6364947903850654E-3</v>
      </c>
      <c r="H105" s="116"/>
    </row>
    <row r="106" spans="1:8" ht="30" x14ac:dyDescent="0.25">
      <c r="A106" s="92" t="s">
        <v>624</v>
      </c>
      <c r="B106" s="92" t="s">
        <v>179</v>
      </c>
      <c r="C106" s="117" t="s">
        <v>180</v>
      </c>
      <c r="D106" s="92" t="s">
        <v>623</v>
      </c>
      <c r="E106" s="6">
        <v>20000</v>
      </c>
      <c r="F106" s="7">
        <v>19108000</v>
      </c>
      <c r="G106" s="8">
        <f t="shared" si="3"/>
        <v>1.0276772383404296E-2</v>
      </c>
      <c r="H106" s="116"/>
    </row>
    <row r="107" spans="1:8" x14ac:dyDescent="0.25">
      <c r="A107" s="71" t="s">
        <v>621</v>
      </c>
      <c r="B107" s="71" t="s">
        <v>620</v>
      </c>
      <c r="C107" s="9" t="s">
        <v>622</v>
      </c>
      <c r="D107" s="71" t="s">
        <v>619</v>
      </c>
      <c r="E107" s="39">
        <v>10000</v>
      </c>
      <c r="F107" s="7">
        <v>9568200</v>
      </c>
      <c r="G107" s="8">
        <f t="shared" si="3"/>
        <v>5.1460233158304898E-3</v>
      </c>
      <c r="H107" s="116"/>
    </row>
    <row r="108" spans="1:8" x14ac:dyDescent="0.25">
      <c r="A108" s="80" t="s">
        <v>618</v>
      </c>
      <c r="B108" s="80" t="s">
        <v>532</v>
      </c>
      <c r="C108" s="9" t="s">
        <v>531</v>
      </c>
      <c r="D108" s="80" t="s">
        <v>617</v>
      </c>
      <c r="E108" s="6">
        <v>10000</v>
      </c>
      <c r="F108" s="7">
        <v>9844700</v>
      </c>
      <c r="G108" s="8">
        <f t="shared" si="3"/>
        <v>5.2947321060760038E-3</v>
      </c>
      <c r="H108" s="116"/>
    </row>
    <row r="109" spans="1:8" ht="30" x14ac:dyDescent="0.25">
      <c r="A109" s="80" t="s">
        <v>651</v>
      </c>
      <c r="B109" s="80" t="s">
        <v>135</v>
      </c>
      <c r="C109" s="88" t="s">
        <v>136</v>
      </c>
      <c r="D109" s="80" t="s">
        <v>650</v>
      </c>
      <c r="E109" s="6">
        <v>64177</v>
      </c>
      <c r="F109" s="7">
        <v>64998465.600000001</v>
      </c>
      <c r="G109" s="8">
        <f t="shared" si="3"/>
        <v>3.4957841544993415E-2</v>
      </c>
      <c r="H109" s="116"/>
    </row>
    <row r="110" spans="1:8" x14ac:dyDescent="0.25">
      <c r="A110" s="72" t="s">
        <v>665</v>
      </c>
      <c r="B110" s="72" t="s">
        <v>163</v>
      </c>
      <c r="C110" s="117" t="s">
        <v>164</v>
      </c>
      <c r="D110" s="72" t="s">
        <v>664</v>
      </c>
      <c r="E110" s="6">
        <v>8566</v>
      </c>
      <c r="F110" s="7">
        <v>8659883.3599999994</v>
      </c>
      <c r="G110" s="8">
        <f t="shared" si="3"/>
        <v>4.6575073350193846E-3</v>
      </c>
      <c r="H110" s="116"/>
    </row>
    <row r="111" spans="1:8" x14ac:dyDescent="0.25">
      <c r="A111" s="92" t="s">
        <v>685</v>
      </c>
      <c r="B111" s="92" t="s">
        <v>204</v>
      </c>
      <c r="C111" s="117" t="s">
        <v>205</v>
      </c>
      <c r="D111" s="92" t="s">
        <v>666</v>
      </c>
      <c r="E111" s="6">
        <v>10200</v>
      </c>
      <c r="F111" s="7">
        <v>10271400</v>
      </c>
      <c r="G111" s="8">
        <f t="shared" si="3"/>
        <v>5.5242223078762242E-3</v>
      </c>
      <c r="H111" s="116"/>
    </row>
    <row r="112" spans="1:8" ht="16.5" customHeight="1" x14ac:dyDescent="0.25">
      <c r="A112" s="5" t="s">
        <v>210</v>
      </c>
      <c r="B112" s="5"/>
      <c r="C112" s="5"/>
      <c r="D112" s="5"/>
      <c r="E112" s="6"/>
      <c r="F112" s="7">
        <f>SUM(F5:F111)</f>
        <v>1388997771.8099995</v>
      </c>
      <c r="G112" s="8">
        <f t="shared" si="3"/>
        <v>0.74703861952831829</v>
      </c>
      <c r="H112" s="116"/>
    </row>
    <row r="113" spans="1:8" ht="16.5" customHeight="1" x14ac:dyDescent="0.25">
      <c r="A113" s="13"/>
      <c r="B113" s="13"/>
      <c r="C113" s="13"/>
      <c r="D113" s="13"/>
      <c r="E113" s="14"/>
      <c r="F113" s="15"/>
      <c r="G113" s="16"/>
      <c r="H113" s="116"/>
    </row>
    <row r="114" spans="1:8" ht="16.5" customHeight="1" x14ac:dyDescent="0.25">
      <c r="A114" s="17" t="s">
        <v>331</v>
      </c>
      <c r="B114" s="13"/>
      <c r="C114" s="13"/>
      <c r="D114" s="13"/>
      <c r="E114" s="14"/>
      <c r="F114" s="15"/>
      <c r="G114" s="16"/>
      <c r="H114" s="116"/>
    </row>
    <row r="115" spans="1:8" ht="45" x14ac:dyDescent="0.25">
      <c r="A115" s="5" t="s">
        <v>0</v>
      </c>
      <c r="B115" s="5" t="s">
        <v>20</v>
      </c>
      <c r="C115" s="5" t="s">
        <v>1</v>
      </c>
      <c r="D115" s="5" t="s">
        <v>22</v>
      </c>
      <c r="E115" s="5" t="s">
        <v>10</v>
      </c>
      <c r="F115" s="5" t="s">
        <v>6</v>
      </c>
      <c r="G115" s="5" t="s">
        <v>329</v>
      </c>
      <c r="H115" s="116"/>
    </row>
    <row r="116" spans="1:8" ht="30" x14ac:dyDescent="0.25">
      <c r="A116" s="5" t="s">
        <v>270</v>
      </c>
      <c r="B116" s="5" t="s">
        <v>197</v>
      </c>
      <c r="C116" s="5" t="s">
        <v>198</v>
      </c>
      <c r="D116" s="5" t="s">
        <v>100</v>
      </c>
      <c r="E116" s="6">
        <v>5</v>
      </c>
      <c r="F116" s="7">
        <v>325.89999999999998</v>
      </c>
      <c r="G116" s="8">
        <f t="shared" ref="G116:G129" si="4">F116/$F$202</f>
        <v>1.7527737700185578E-7</v>
      </c>
      <c r="H116" s="116"/>
    </row>
    <row r="117" spans="1:8" ht="30" x14ac:dyDescent="0.25">
      <c r="A117" s="5" t="s">
        <v>271</v>
      </c>
      <c r="B117" s="5" t="s">
        <v>159</v>
      </c>
      <c r="C117" s="5" t="s">
        <v>160</v>
      </c>
      <c r="D117" s="5" t="s">
        <v>102</v>
      </c>
      <c r="E117" s="6">
        <v>390</v>
      </c>
      <c r="F117" s="7">
        <v>6526260</v>
      </c>
      <c r="G117" s="8">
        <f t="shared" si="4"/>
        <v>3.5099899798469816E-3</v>
      </c>
      <c r="H117" s="116"/>
    </row>
    <row r="118" spans="1:8" x14ac:dyDescent="0.25">
      <c r="A118" s="5" t="s">
        <v>274</v>
      </c>
      <c r="B118" s="5" t="s">
        <v>167</v>
      </c>
      <c r="C118" s="5" t="s">
        <v>168</v>
      </c>
      <c r="D118" s="5" t="s">
        <v>104</v>
      </c>
      <c r="E118" s="6">
        <v>20000</v>
      </c>
      <c r="F118" s="7">
        <v>5089000</v>
      </c>
      <c r="G118" s="8">
        <f t="shared" si="4"/>
        <v>2.736994696417441E-3</v>
      </c>
      <c r="H118" s="116"/>
    </row>
    <row r="119" spans="1:8" ht="30" x14ac:dyDescent="0.25">
      <c r="A119" s="5" t="s">
        <v>273</v>
      </c>
      <c r="B119" s="5" t="s">
        <v>201</v>
      </c>
      <c r="C119" s="5" t="s">
        <v>202</v>
      </c>
      <c r="D119" s="5" t="s">
        <v>103</v>
      </c>
      <c r="E119" s="6">
        <v>1740</v>
      </c>
      <c r="F119" s="7">
        <v>12585420</v>
      </c>
      <c r="G119" s="8">
        <f t="shared" si="4"/>
        <v>6.7687616019229697E-3</v>
      </c>
      <c r="H119" s="116"/>
    </row>
    <row r="120" spans="1:8" x14ac:dyDescent="0.25">
      <c r="A120" s="5" t="s">
        <v>277</v>
      </c>
      <c r="B120" s="5" t="s">
        <v>316</v>
      </c>
      <c r="C120" s="5" t="s">
        <v>317</v>
      </c>
      <c r="D120" s="5" t="s">
        <v>303</v>
      </c>
      <c r="E120" s="6">
        <v>43</v>
      </c>
      <c r="F120" s="7">
        <v>2513.5700000000002</v>
      </c>
      <c r="G120" s="8">
        <f t="shared" si="4"/>
        <v>1.3518624010756511E-6</v>
      </c>
      <c r="H120" s="116"/>
    </row>
    <row r="121" spans="1:8" ht="16.5" customHeight="1" x14ac:dyDescent="0.25">
      <c r="A121" s="5" t="s">
        <v>280</v>
      </c>
      <c r="B121" s="5" t="s">
        <v>195</v>
      </c>
      <c r="C121" s="5" t="s">
        <v>196</v>
      </c>
      <c r="D121" s="5" t="s">
        <v>107</v>
      </c>
      <c r="E121" s="6">
        <v>55000</v>
      </c>
      <c r="F121" s="7">
        <v>15257550</v>
      </c>
      <c r="G121" s="8">
        <f t="shared" si="4"/>
        <v>8.2059016369274776E-3</v>
      </c>
      <c r="H121" s="116"/>
    </row>
    <row r="122" spans="1:8" ht="30" x14ac:dyDescent="0.25">
      <c r="A122" s="5" t="s">
        <v>278</v>
      </c>
      <c r="B122" s="5" t="s">
        <v>185</v>
      </c>
      <c r="C122" s="5" t="s">
        <v>186</v>
      </c>
      <c r="D122" s="5" t="s">
        <v>108</v>
      </c>
      <c r="E122" s="6">
        <v>4200</v>
      </c>
      <c r="F122" s="7">
        <v>2679600</v>
      </c>
      <c r="G122" s="8">
        <f t="shared" si="4"/>
        <v>1.441157592556529E-3</v>
      </c>
      <c r="H122" s="116"/>
    </row>
    <row r="123" spans="1:8" ht="30" x14ac:dyDescent="0.25">
      <c r="A123" s="5" t="s">
        <v>407</v>
      </c>
      <c r="B123" s="5" t="s">
        <v>406</v>
      </c>
      <c r="C123" s="5" t="s">
        <v>409</v>
      </c>
      <c r="D123" s="5" t="s">
        <v>404</v>
      </c>
      <c r="E123" s="6">
        <v>4900</v>
      </c>
      <c r="F123" s="7">
        <v>846230</v>
      </c>
      <c r="G123" s="8">
        <f t="shared" si="4"/>
        <v>4.5512419374127162E-4</v>
      </c>
      <c r="H123" s="116"/>
    </row>
    <row r="124" spans="1:8" ht="16.5" customHeight="1" x14ac:dyDescent="0.25">
      <c r="A124" s="5" t="s">
        <v>408</v>
      </c>
      <c r="B124" s="5" t="s">
        <v>181</v>
      </c>
      <c r="C124" s="5" t="s">
        <v>182</v>
      </c>
      <c r="D124" s="5" t="s">
        <v>405</v>
      </c>
      <c r="E124" s="6">
        <v>1000</v>
      </c>
      <c r="F124" s="7">
        <v>1268200</v>
      </c>
      <c r="G124" s="8">
        <f t="shared" si="4"/>
        <v>6.8207048025085461E-4</v>
      </c>
      <c r="H124" s="116"/>
    </row>
    <row r="125" spans="1:8" ht="30" x14ac:dyDescent="0.25">
      <c r="A125" s="5" t="s">
        <v>428</v>
      </c>
      <c r="B125" s="5" t="s">
        <v>427</v>
      </c>
      <c r="C125" s="18">
        <v>1027402166835</v>
      </c>
      <c r="D125" s="5" t="s">
        <v>426</v>
      </c>
      <c r="E125" s="6">
        <v>10000</v>
      </c>
      <c r="F125" s="7">
        <v>507100</v>
      </c>
      <c r="G125" s="8">
        <f t="shared" si="4"/>
        <v>2.7273138348463046E-4</v>
      </c>
      <c r="H125" s="116"/>
    </row>
    <row r="126" spans="1:8" ht="30" x14ac:dyDescent="0.25">
      <c r="A126" s="5" t="s">
        <v>275</v>
      </c>
      <c r="B126" s="5" t="s">
        <v>173</v>
      </c>
      <c r="C126" s="5" t="s">
        <v>174</v>
      </c>
      <c r="D126" s="5" t="s">
        <v>106</v>
      </c>
      <c r="E126" s="6">
        <v>2704</v>
      </c>
      <c r="F126" s="7">
        <v>1579136</v>
      </c>
      <c r="G126" s="8">
        <f t="shared" si="4"/>
        <v>8.4929983433323886E-4</v>
      </c>
      <c r="H126" s="116"/>
    </row>
    <row r="127" spans="1:8" x14ac:dyDescent="0.25">
      <c r="A127" s="5" t="s">
        <v>464</v>
      </c>
      <c r="B127" s="5" t="s">
        <v>175</v>
      </c>
      <c r="C127" s="5" t="s">
        <v>176</v>
      </c>
      <c r="D127" s="5" t="s">
        <v>463</v>
      </c>
      <c r="E127" s="6">
        <v>20</v>
      </c>
      <c r="F127" s="7">
        <v>215750</v>
      </c>
      <c r="G127" s="8">
        <f t="shared" si="4"/>
        <v>1.1603588244292846E-4</v>
      </c>
      <c r="H127" s="116"/>
    </row>
    <row r="128" spans="1:8" ht="30" x14ac:dyDescent="0.25">
      <c r="A128" s="5" t="s">
        <v>279</v>
      </c>
      <c r="B128" s="5" t="s">
        <v>318</v>
      </c>
      <c r="C128" s="5" t="s">
        <v>319</v>
      </c>
      <c r="D128" s="5" t="s">
        <v>304</v>
      </c>
      <c r="E128" s="6">
        <v>3</v>
      </c>
      <c r="F128" s="7">
        <v>597.29999999999995</v>
      </c>
      <c r="G128" s="8">
        <f t="shared" si="4"/>
        <v>3.2124325646888143E-7</v>
      </c>
      <c r="H128" s="116"/>
    </row>
    <row r="129" spans="1:8" ht="16.5" customHeight="1" x14ac:dyDescent="0.25">
      <c r="A129" s="5" t="s">
        <v>210</v>
      </c>
      <c r="B129" s="5"/>
      <c r="C129" s="5"/>
      <c r="D129" s="5"/>
      <c r="E129" s="6"/>
      <c r="F129" s="7">
        <f>SUM(F116:F128)</f>
        <v>46557682.769999996</v>
      </c>
      <c r="G129" s="8">
        <f t="shared" si="4"/>
        <v>2.5039915664958869E-2</v>
      </c>
    </row>
    <row r="131" spans="1:8" x14ac:dyDescent="0.25">
      <c r="A131" s="3" t="s">
        <v>332</v>
      </c>
    </row>
    <row r="132" spans="1:8" ht="45" customHeight="1" x14ac:dyDescent="0.25">
      <c r="A132" s="5" t="s">
        <v>3</v>
      </c>
      <c r="B132" s="5" t="s">
        <v>1</v>
      </c>
      <c r="C132" s="5" t="s">
        <v>340</v>
      </c>
      <c r="D132" s="5" t="s">
        <v>7</v>
      </c>
      <c r="E132" s="5" t="s">
        <v>5</v>
      </c>
      <c r="F132" s="5" t="s">
        <v>12</v>
      </c>
      <c r="G132" s="5" t="s">
        <v>329</v>
      </c>
    </row>
    <row r="133" spans="1:8" ht="16.5" customHeight="1" x14ac:dyDescent="0.25">
      <c r="A133" s="104" t="s">
        <v>212</v>
      </c>
      <c r="B133" s="11">
        <v>1027700167110</v>
      </c>
      <c r="C133" s="55" t="s">
        <v>658</v>
      </c>
      <c r="D133" s="56">
        <v>45302</v>
      </c>
      <c r="E133" s="2">
        <v>14600000</v>
      </c>
      <c r="F133" s="57">
        <v>14880000</v>
      </c>
      <c r="G133" s="58">
        <f t="shared" ref="G133:G143" si="5">F133/$F$202</f>
        <v>8.002845565472887E-3</v>
      </c>
      <c r="H133" s="42"/>
    </row>
    <row r="134" spans="1:8" ht="16.5" customHeight="1" x14ac:dyDescent="0.25">
      <c r="A134" s="92" t="s">
        <v>212</v>
      </c>
      <c r="B134" s="11">
        <v>1027700167110</v>
      </c>
      <c r="C134" s="55" t="s">
        <v>659</v>
      </c>
      <c r="D134" s="56">
        <v>45316</v>
      </c>
      <c r="E134" s="2">
        <v>21300000</v>
      </c>
      <c r="F134" s="57">
        <v>21585945.210000001</v>
      </c>
      <c r="G134" s="58">
        <f t="shared" si="5"/>
        <v>1.1609474858897125E-2</v>
      </c>
      <c r="H134" s="42"/>
    </row>
    <row r="135" spans="1:8" ht="16.5" customHeight="1" x14ac:dyDescent="0.25">
      <c r="A135" s="104" t="s">
        <v>212</v>
      </c>
      <c r="B135" s="11">
        <v>1027700167110</v>
      </c>
      <c r="C135" s="55" t="s">
        <v>643</v>
      </c>
      <c r="D135" s="56">
        <v>45286</v>
      </c>
      <c r="E135" s="2">
        <v>20000000</v>
      </c>
      <c r="F135" s="57">
        <v>20470136.989999998</v>
      </c>
      <c r="G135" s="58">
        <f t="shared" si="5"/>
        <v>1.1009364585688441E-2</v>
      </c>
      <c r="H135" s="42"/>
    </row>
    <row r="136" spans="1:8" ht="16.5" customHeight="1" x14ac:dyDescent="0.25">
      <c r="A136" s="59" t="s">
        <v>125</v>
      </c>
      <c r="B136" s="60">
        <v>1027700342890</v>
      </c>
      <c r="C136" s="55" t="s">
        <v>644</v>
      </c>
      <c r="D136" s="56">
        <v>45286</v>
      </c>
      <c r="E136" s="2">
        <v>14700000</v>
      </c>
      <c r="F136" s="57">
        <v>15027814.029999999</v>
      </c>
      <c r="G136" s="58">
        <f t="shared" si="5"/>
        <v>8.0823437411785444E-3</v>
      </c>
      <c r="H136" s="42"/>
    </row>
    <row r="137" spans="1:8" ht="16.5" customHeight="1" x14ac:dyDescent="0.25">
      <c r="A137" s="92" t="s">
        <v>212</v>
      </c>
      <c r="B137" s="11">
        <v>1027700167110</v>
      </c>
      <c r="C137" s="55" t="s">
        <v>645</v>
      </c>
      <c r="D137" s="56">
        <v>45271</v>
      </c>
      <c r="E137" s="2">
        <v>8500000</v>
      </c>
      <c r="F137" s="57">
        <v>8699808.2200000007</v>
      </c>
      <c r="G137" s="58">
        <f t="shared" si="5"/>
        <v>4.6789799485142192E-3</v>
      </c>
      <c r="H137" s="42"/>
    </row>
    <row r="138" spans="1:8" ht="16.5" customHeight="1" x14ac:dyDescent="0.25">
      <c r="A138" s="119" t="s">
        <v>668</v>
      </c>
      <c r="B138" s="11">
        <v>1027739609391</v>
      </c>
      <c r="C138" s="55" t="s">
        <v>686</v>
      </c>
      <c r="D138" s="56">
        <v>45330</v>
      </c>
      <c r="E138" s="2">
        <v>90000000</v>
      </c>
      <c r="F138" s="57">
        <v>90787068.489999995</v>
      </c>
      <c r="G138" s="58">
        <f t="shared" si="5"/>
        <v>4.8827613472276869E-2</v>
      </c>
      <c r="H138" s="42"/>
    </row>
    <row r="139" spans="1:8" ht="16.5" customHeight="1" x14ac:dyDescent="0.25">
      <c r="A139" s="119" t="s">
        <v>668</v>
      </c>
      <c r="B139" s="11">
        <v>1027739609391</v>
      </c>
      <c r="C139" s="120" t="s">
        <v>687</v>
      </c>
      <c r="D139" s="121">
        <v>45279</v>
      </c>
      <c r="E139" s="122">
        <v>16600000</v>
      </c>
      <c r="F139" s="122">
        <v>16766859.57</v>
      </c>
      <c r="G139" s="58">
        <f t="shared" si="5"/>
        <v>9.0176470266586789E-3</v>
      </c>
      <c r="H139" s="42"/>
    </row>
    <row r="140" spans="1:8" ht="16.5" customHeight="1" x14ac:dyDescent="0.25">
      <c r="A140" s="119" t="s">
        <v>676</v>
      </c>
      <c r="B140" s="11">
        <v>1027700132195</v>
      </c>
      <c r="C140" s="55" t="s">
        <v>688</v>
      </c>
      <c r="D140" s="56">
        <v>45275</v>
      </c>
      <c r="E140" s="57">
        <v>15000000</v>
      </c>
      <c r="F140" s="57">
        <v>15018308.220000001</v>
      </c>
      <c r="G140" s="58">
        <f t="shared" si="5"/>
        <v>8.0772312728045713E-3</v>
      </c>
      <c r="H140" s="42"/>
    </row>
    <row r="141" spans="1:8" ht="16.5" customHeight="1" x14ac:dyDescent="0.25">
      <c r="A141" s="59" t="s">
        <v>212</v>
      </c>
      <c r="B141" s="11">
        <v>1027700167110</v>
      </c>
      <c r="C141" s="55" t="s">
        <v>689</v>
      </c>
      <c r="D141" s="56">
        <v>45348</v>
      </c>
      <c r="E141" s="57">
        <v>4500000</v>
      </c>
      <c r="F141" s="57">
        <v>4486101.13</v>
      </c>
      <c r="G141" s="58">
        <f t="shared" si="5"/>
        <v>2.4127402240916272E-3</v>
      </c>
      <c r="H141" s="42"/>
    </row>
    <row r="142" spans="1:8" ht="16.5" customHeight="1" x14ac:dyDescent="0.25">
      <c r="A142" s="59" t="s">
        <v>212</v>
      </c>
      <c r="B142" s="11">
        <v>1027700167110</v>
      </c>
      <c r="C142" s="55" t="s">
        <v>690</v>
      </c>
      <c r="D142" s="56">
        <v>45271</v>
      </c>
      <c r="E142" s="57">
        <v>2200000</v>
      </c>
      <c r="F142" s="57">
        <v>2202388.89</v>
      </c>
      <c r="G142" s="58">
        <f t="shared" si="5"/>
        <v>1.18450122054995E-3</v>
      </c>
      <c r="H142" s="42"/>
    </row>
    <row r="143" spans="1:8" ht="17.25" customHeight="1" x14ac:dyDescent="0.25">
      <c r="A143" s="5" t="s">
        <v>210</v>
      </c>
      <c r="B143" s="5"/>
      <c r="C143" s="5"/>
      <c r="D143" s="5"/>
      <c r="E143" s="6"/>
      <c r="F143" s="7">
        <f>SUM(F133:F142)</f>
        <v>209924430.74999997</v>
      </c>
      <c r="G143" s="8">
        <f t="shared" si="5"/>
        <v>0.11290274191613291</v>
      </c>
      <c r="H143" s="42"/>
    </row>
    <row r="145" spans="1:23" x14ac:dyDescent="0.25">
      <c r="A145" s="3" t="s">
        <v>333</v>
      </c>
    </row>
    <row r="146" spans="1:23" ht="58.5" customHeight="1" x14ac:dyDescent="0.25">
      <c r="A146" s="5" t="s">
        <v>11</v>
      </c>
      <c r="B146" s="5" t="s">
        <v>8</v>
      </c>
      <c r="C146" s="5" t="s">
        <v>9</v>
      </c>
      <c r="D146" s="5" t="s">
        <v>17</v>
      </c>
      <c r="E146" s="5" t="s">
        <v>10</v>
      </c>
      <c r="F146" s="5" t="s">
        <v>6</v>
      </c>
      <c r="G146" s="5" t="s">
        <v>329</v>
      </c>
    </row>
    <row r="147" spans="1:23" ht="45" hidden="1" customHeight="1" x14ac:dyDescent="0.25">
      <c r="A147" s="5"/>
      <c r="B147" s="5"/>
      <c r="C147" s="5"/>
      <c r="D147" s="5"/>
      <c r="E147" s="20"/>
      <c r="F147" s="7"/>
      <c r="G147" s="8">
        <f>F147/$F$202</f>
        <v>0</v>
      </c>
    </row>
    <row r="148" spans="1:23" ht="17.25" customHeight="1" x14ac:dyDescent="0.25">
      <c r="A148" s="5" t="s">
        <v>210</v>
      </c>
      <c r="B148" s="5"/>
      <c r="C148" s="5"/>
      <c r="D148" s="5"/>
      <c r="E148" s="6"/>
      <c r="F148" s="7"/>
      <c r="G148" s="8">
        <f>F148/$F$202</f>
        <v>0</v>
      </c>
    </row>
    <row r="150" spans="1:23" x14ac:dyDescent="0.25">
      <c r="A150" s="3" t="s">
        <v>334</v>
      </c>
    </row>
    <row r="151" spans="1:23" ht="42.75" customHeight="1" x14ac:dyDescent="0.25">
      <c r="A151" s="5" t="s">
        <v>15</v>
      </c>
      <c r="B151" s="5" t="s">
        <v>14</v>
      </c>
      <c r="C151" s="5" t="s">
        <v>16</v>
      </c>
      <c r="D151" s="125" t="s">
        <v>13</v>
      </c>
      <c r="E151" s="126"/>
      <c r="F151" s="5" t="s">
        <v>6</v>
      </c>
      <c r="G151" s="5" t="s">
        <v>329</v>
      </c>
    </row>
    <row r="152" spans="1:23" ht="17.25" customHeight="1" x14ac:dyDescent="0.25">
      <c r="A152" s="5" t="s">
        <v>210</v>
      </c>
      <c r="B152" s="5"/>
      <c r="C152" s="5"/>
      <c r="D152" s="125"/>
      <c r="E152" s="126"/>
      <c r="F152" s="7"/>
      <c r="G152" s="8"/>
    </row>
    <row r="154" spans="1:23" x14ac:dyDescent="0.25">
      <c r="A154" s="3" t="s">
        <v>335</v>
      </c>
    </row>
    <row r="155" spans="1:23" ht="47.25" customHeight="1" x14ac:dyDescent="0.25">
      <c r="A155" s="5" t="s">
        <v>3</v>
      </c>
      <c r="B155" s="5" t="s">
        <v>1</v>
      </c>
      <c r="C155" s="5" t="s">
        <v>340</v>
      </c>
      <c r="D155" s="125" t="s">
        <v>4</v>
      </c>
      <c r="E155" s="126"/>
      <c r="F155" s="10" t="s">
        <v>18</v>
      </c>
      <c r="G155" s="5" t="s">
        <v>329</v>
      </c>
    </row>
    <row r="156" spans="1:23" x14ac:dyDescent="0.25">
      <c r="A156" s="5" t="s">
        <v>212</v>
      </c>
      <c r="B156" s="11">
        <v>1027700167110</v>
      </c>
      <c r="C156" s="23" t="s">
        <v>355</v>
      </c>
      <c r="D156" s="137" t="s">
        <v>211</v>
      </c>
      <c r="E156" s="137"/>
      <c r="F156" s="7">
        <v>426924.57</v>
      </c>
      <c r="G156" s="8">
        <f t="shared" ref="G156:G162" si="6">F156/$F$202</f>
        <v>2.2961098130483331E-4</v>
      </c>
      <c r="V156" s="43"/>
      <c r="W156" s="43"/>
    </row>
    <row r="157" spans="1:23" x14ac:dyDescent="0.25">
      <c r="A157" s="5" t="s">
        <v>212</v>
      </c>
      <c r="B157" s="11">
        <v>1027700167110</v>
      </c>
      <c r="C157" s="23" t="s">
        <v>356</v>
      </c>
      <c r="D157" s="137" t="s">
        <v>211</v>
      </c>
      <c r="E157" s="137"/>
      <c r="F157" s="7">
        <v>97367.89</v>
      </c>
      <c r="G157" s="8">
        <f t="shared" si="6"/>
        <v>5.2366948031313974E-5</v>
      </c>
      <c r="V157" s="43"/>
      <c r="W157" s="43"/>
    </row>
    <row r="158" spans="1:23" ht="30" x14ac:dyDescent="0.25">
      <c r="A158" s="5" t="s">
        <v>320</v>
      </c>
      <c r="B158" s="11">
        <v>1021600000124</v>
      </c>
      <c r="C158" s="23" t="s">
        <v>357</v>
      </c>
      <c r="D158" s="137" t="s">
        <v>211</v>
      </c>
      <c r="E158" s="137"/>
      <c r="F158" s="7">
        <v>23330.33</v>
      </c>
      <c r="G158" s="8">
        <f t="shared" si="6"/>
        <v>1.2547649729940799E-5</v>
      </c>
      <c r="V158" s="43"/>
      <c r="W158" s="43"/>
    </row>
    <row r="159" spans="1:23" ht="30" x14ac:dyDescent="0.25">
      <c r="A159" s="5" t="s">
        <v>320</v>
      </c>
      <c r="B159" s="11">
        <v>1021600000124</v>
      </c>
      <c r="C159" s="23" t="s">
        <v>358</v>
      </c>
      <c r="D159" s="137" t="s">
        <v>211</v>
      </c>
      <c r="E159" s="137"/>
      <c r="F159" s="7">
        <v>2631174.14</v>
      </c>
      <c r="G159" s="8">
        <f t="shared" si="6"/>
        <v>1.4151129232719045E-3</v>
      </c>
      <c r="V159" s="43"/>
      <c r="W159" s="43"/>
    </row>
    <row r="160" spans="1:23" ht="30" x14ac:dyDescent="0.25">
      <c r="A160" s="5" t="s">
        <v>320</v>
      </c>
      <c r="B160" s="11">
        <v>1021600000124</v>
      </c>
      <c r="C160" s="23" t="s">
        <v>359</v>
      </c>
      <c r="D160" s="137" t="s">
        <v>211</v>
      </c>
      <c r="E160" s="137"/>
      <c r="F160" s="7">
        <v>101980</v>
      </c>
      <c r="G160" s="8">
        <f t="shared" si="6"/>
        <v>5.484745905691701E-5</v>
      </c>
      <c r="V160" s="43"/>
      <c r="W160" s="43"/>
    </row>
    <row r="161" spans="1:23" x14ac:dyDescent="0.25">
      <c r="A161" s="104" t="s">
        <v>212</v>
      </c>
      <c r="B161" s="11">
        <v>1027700167110</v>
      </c>
      <c r="C161" s="67" t="s">
        <v>512</v>
      </c>
      <c r="D161" s="137" t="s">
        <v>211</v>
      </c>
      <c r="E161" s="137"/>
      <c r="F161" s="7">
        <v>161557.15</v>
      </c>
      <c r="G161" s="8">
        <f t="shared" si="6"/>
        <v>8.6889578054296922E-5</v>
      </c>
      <c r="V161" s="43"/>
      <c r="W161" s="43"/>
    </row>
    <row r="162" spans="1:23" x14ac:dyDescent="0.25">
      <c r="A162" s="5" t="s">
        <v>210</v>
      </c>
      <c r="B162" s="144"/>
      <c r="C162" s="144"/>
      <c r="D162" s="143"/>
      <c r="E162" s="143"/>
      <c r="F162" s="7">
        <f>SUM(F156:F161)</f>
        <v>3442334.08</v>
      </c>
      <c r="G162" s="8">
        <f t="shared" si="6"/>
        <v>1.8513755394492066E-3</v>
      </c>
    </row>
    <row r="164" spans="1:23" ht="15.75" x14ac:dyDescent="0.25">
      <c r="A164" s="3" t="s">
        <v>336</v>
      </c>
      <c r="B164" s="26"/>
    </row>
    <row r="165" spans="1:23" ht="44.25" customHeight="1" x14ac:dyDescent="0.25">
      <c r="A165" s="5" t="s">
        <v>19</v>
      </c>
      <c r="B165" s="12" t="s">
        <v>1</v>
      </c>
      <c r="C165" s="12" t="s">
        <v>345</v>
      </c>
      <c r="D165" s="139" t="s">
        <v>348</v>
      </c>
      <c r="E165" s="140"/>
      <c r="F165" s="10" t="s">
        <v>18</v>
      </c>
      <c r="G165" s="5" t="s">
        <v>329</v>
      </c>
    </row>
    <row r="166" spans="1:23" ht="29.25" customHeight="1" x14ac:dyDescent="0.25">
      <c r="A166" s="5" t="s">
        <v>321</v>
      </c>
      <c r="B166" s="27">
        <v>1027700075941</v>
      </c>
      <c r="C166" s="5" t="s">
        <v>360</v>
      </c>
      <c r="D166" s="135" t="s">
        <v>361</v>
      </c>
      <c r="E166" s="136"/>
      <c r="F166" s="7">
        <v>1265372.97</v>
      </c>
      <c r="G166" s="8">
        <f>F166/$F$202</f>
        <v>6.8055003102377397E-4</v>
      </c>
    </row>
    <row r="167" spans="1:23" ht="30" x14ac:dyDescent="0.25">
      <c r="A167" s="5" t="s">
        <v>322</v>
      </c>
      <c r="B167" s="27">
        <v>1027708015576</v>
      </c>
      <c r="C167" s="5" t="s">
        <v>346</v>
      </c>
      <c r="D167" s="135" t="s">
        <v>362</v>
      </c>
      <c r="E167" s="136"/>
      <c r="F167" s="7">
        <v>51251.33</v>
      </c>
      <c r="G167" s="8">
        <f>F167/$F$202</f>
        <v>2.7564279503702124E-5</v>
      </c>
    </row>
    <row r="168" spans="1:23" ht="45" x14ac:dyDescent="0.25">
      <c r="A168" s="5" t="s">
        <v>693</v>
      </c>
      <c r="B168" s="27">
        <v>1047796383030</v>
      </c>
      <c r="C168" s="5" t="s">
        <v>347</v>
      </c>
      <c r="D168" s="135" t="s">
        <v>363</v>
      </c>
      <c r="E168" s="136"/>
      <c r="F168" s="7">
        <v>57039.87</v>
      </c>
      <c r="G168" s="8">
        <f>F168/$F$202</f>
        <v>3.0677504750312501E-5</v>
      </c>
    </row>
    <row r="169" spans="1:23" x14ac:dyDescent="0.25">
      <c r="A169" s="5" t="s">
        <v>210</v>
      </c>
      <c r="B169" s="138"/>
      <c r="C169" s="139"/>
      <c r="D169" s="139"/>
      <c r="E169" s="140"/>
      <c r="F169" s="7">
        <f>SUM(F166:F168)</f>
        <v>1373664.1700000002</v>
      </c>
      <c r="G169" s="8">
        <f>F169/$F$202</f>
        <v>7.3879181527778878E-4</v>
      </c>
    </row>
    <row r="171" spans="1:23" x14ac:dyDescent="0.25">
      <c r="A171" s="3" t="s">
        <v>337</v>
      </c>
    </row>
    <row r="172" spans="1:23" ht="47.25" customHeight="1" x14ac:dyDescent="0.25">
      <c r="A172" s="5" t="s">
        <v>20</v>
      </c>
      <c r="B172" s="144" t="s">
        <v>1</v>
      </c>
      <c r="C172" s="144"/>
      <c r="D172" s="144" t="s">
        <v>22</v>
      </c>
      <c r="E172" s="144"/>
      <c r="F172" s="29" t="s">
        <v>21</v>
      </c>
      <c r="G172" s="5" t="s">
        <v>329</v>
      </c>
    </row>
    <row r="173" spans="1:23" hidden="1" x14ac:dyDescent="0.25">
      <c r="A173" s="90" t="s">
        <v>616</v>
      </c>
      <c r="B173" s="123" t="s">
        <v>166</v>
      </c>
      <c r="C173" s="124"/>
      <c r="D173" s="125" t="s">
        <v>489</v>
      </c>
      <c r="E173" s="126"/>
      <c r="F173" s="37">
        <v>0</v>
      </c>
      <c r="G173" s="8">
        <f t="shared" ref="G173:G179" si="7">F173/$F$202</f>
        <v>0</v>
      </c>
    </row>
    <row r="174" spans="1:23" ht="24.75" hidden="1" customHeight="1" x14ac:dyDescent="0.25">
      <c r="A174" s="88" t="s">
        <v>598</v>
      </c>
      <c r="B174" s="123" t="s">
        <v>170</v>
      </c>
      <c r="C174" s="124"/>
      <c r="D174" s="125" t="s">
        <v>430</v>
      </c>
      <c r="E174" s="126"/>
      <c r="F174" s="37"/>
      <c r="G174" s="8">
        <f t="shared" si="7"/>
        <v>0</v>
      </c>
    </row>
    <row r="175" spans="1:23" ht="24.75" hidden="1" customHeight="1" x14ac:dyDescent="0.25">
      <c r="A175" s="88" t="s">
        <v>597</v>
      </c>
      <c r="B175" s="123" t="s">
        <v>315</v>
      </c>
      <c r="C175" s="124"/>
      <c r="D175" s="125" t="s">
        <v>500</v>
      </c>
      <c r="E175" s="126"/>
      <c r="F175" s="37"/>
      <c r="G175" s="8">
        <f t="shared" si="7"/>
        <v>0</v>
      </c>
    </row>
    <row r="176" spans="1:23" ht="24.75" customHeight="1" x14ac:dyDescent="0.25">
      <c r="A176" s="111" t="s">
        <v>678</v>
      </c>
      <c r="B176" s="123" t="s">
        <v>124</v>
      </c>
      <c r="C176" s="124"/>
      <c r="D176" s="125" t="s">
        <v>99</v>
      </c>
      <c r="E176" s="126"/>
      <c r="F176" s="37">
        <v>665700</v>
      </c>
      <c r="G176" s="8">
        <f t="shared" si="7"/>
        <v>3.5803053043920039E-4</v>
      </c>
    </row>
    <row r="177" spans="1:7" ht="24.75" customHeight="1" x14ac:dyDescent="0.25">
      <c r="A177" s="88" t="s">
        <v>677</v>
      </c>
      <c r="B177" s="123" t="s">
        <v>132</v>
      </c>
      <c r="C177" s="124"/>
      <c r="D177" s="125" t="s">
        <v>98</v>
      </c>
      <c r="E177" s="126"/>
      <c r="F177" s="37">
        <v>187480</v>
      </c>
      <c r="G177" s="8">
        <f t="shared" si="7"/>
        <v>1.0083155151981565E-4</v>
      </c>
    </row>
    <row r="178" spans="1:7" ht="25.5" hidden="1" customHeight="1" x14ac:dyDescent="0.25">
      <c r="A178" s="88" t="s">
        <v>605</v>
      </c>
      <c r="B178" s="123" t="s">
        <v>606</v>
      </c>
      <c r="C178" s="124"/>
      <c r="D178" s="125" t="s">
        <v>295</v>
      </c>
      <c r="E178" s="126"/>
      <c r="F178" s="37"/>
      <c r="G178" s="8">
        <f t="shared" si="7"/>
        <v>0</v>
      </c>
    </row>
    <row r="179" spans="1:7" ht="15" customHeight="1" x14ac:dyDescent="0.25">
      <c r="A179" s="5" t="s">
        <v>210</v>
      </c>
      <c r="B179" s="130"/>
      <c r="C179" s="131"/>
      <c r="D179" s="125"/>
      <c r="E179" s="126"/>
      <c r="F179" s="7">
        <f>SUM(F176:F178)</f>
        <v>853180</v>
      </c>
      <c r="G179" s="8">
        <f t="shared" si="7"/>
        <v>4.58862081959016E-4</v>
      </c>
    </row>
    <row r="181" spans="1:7" x14ac:dyDescent="0.25">
      <c r="A181" s="3" t="s">
        <v>338</v>
      </c>
    </row>
    <row r="182" spans="1:7" ht="42" customHeight="1" x14ac:dyDescent="0.25">
      <c r="A182" s="5" t="s">
        <v>23</v>
      </c>
      <c r="B182" s="125" t="s">
        <v>20</v>
      </c>
      <c r="C182" s="126"/>
      <c r="D182" s="5" t="s">
        <v>22</v>
      </c>
      <c r="E182" s="5" t="s">
        <v>24</v>
      </c>
      <c r="F182" s="5" t="s">
        <v>21</v>
      </c>
      <c r="G182" s="5" t="s">
        <v>329</v>
      </c>
    </row>
    <row r="183" spans="1:7" ht="42" customHeight="1" x14ac:dyDescent="0.25">
      <c r="A183" s="70" t="s">
        <v>214</v>
      </c>
      <c r="B183" s="130" t="s">
        <v>109</v>
      </c>
      <c r="C183" s="131"/>
      <c r="D183" s="119" t="s">
        <v>691</v>
      </c>
      <c r="E183" s="6">
        <v>61029</v>
      </c>
      <c r="F183" s="7">
        <v>30038113.210000001</v>
      </c>
      <c r="G183" s="8">
        <f>F183/$F$202</f>
        <v>1.6155267546896578E-2</v>
      </c>
    </row>
    <row r="184" spans="1:7" ht="42" customHeight="1" x14ac:dyDescent="0.25">
      <c r="A184" s="5" t="s">
        <v>214</v>
      </c>
      <c r="B184" s="130" t="s">
        <v>109</v>
      </c>
      <c r="C184" s="131"/>
      <c r="D184" s="119" t="s">
        <v>691</v>
      </c>
      <c r="E184" s="6">
        <v>87468</v>
      </c>
      <c r="F184" s="7">
        <v>98100554.489999995</v>
      </c>
      <c r="G184" s="8">
        <f>F184/$F$202</f>
        <v>5.2760993781634936E-2</v>
      </c>
    </row>
    <row r="185" spans="1:7" ht="42" customHeight="1" x14ac:dyDescent="0.25">
      <c r="A185" s="32" t="s">
        <v>214</v>
      </c>
      <c r="B185" s="130" t="s">
        <v>109</v>
      </c>
      <c r="C185" s="131"/>
      <c r="D185" s="6" t="s">
        <v>465</v>
      </c>
      <c r="E185" s="6">
        <v>22209</v>
      </c>
      <c r="F185" s="7">
        <v>80050909.989999995</v>
      </c>
      <c r="G185" s="8">
        <f>E185/$F$202</f>
        <v>1.194456970185399E-5</v>
      </c>
    </row>
    <row r="186" spans="1:7" x14ac:dyDescent="0.25">
      <c r="A186" s="5" t="s">
        <v>210</v>
      </c>
      <c r="B186" s="150"/>
      <c r="C186" s="150"/>
      <c r="D186" s="30"/>
      <c r="E186" s="1"/>
      <c r="F186" s="7">
        <f>SUM(F183:F185)</f>
        <v>208189577.69</v>
      </c>
      <c r="G186" s="8">
        <f>F186/$F$202</f>
        <v>0.11196969345390388</v>
      </c>
    </row>
    <row r="188" spans="1:7" x14ac:dyDescent="0.25">
      <c r="A188" s="3" t="s">
        <v>339</v>
      </c>
    </row>
    <row r="189" spans="1:7" ht="47.25" customHeight="1" x14ac:dyDescent="0.25">
      <c r="A189" s="151" t="s">
        <v>25</v>
      </c>
      <c r="B189" s="152"/>
      <c r="C189" s="152"/>
      <c r="D189" s="152"/>
      <c r="E189" s="153"/>
      <c r="F189" s="5" t="s">
        <v>21</v>
      </c>
      <c r="G189" s="5" t="s">
        <v>329</v>
      </c>
    </row>
    <row r="190" spans="1:7" ht="15" hidden="1" customHeight="1" x14ac:dyDescent="0.25">
      <c r="A190" s="89" t="s">
        <v>628</v>
      </c>
      <c r="B190" s="52"/>
      <c r="C190" s="52"/>
      <c r="D190" s="52"/>
      <c r="E190" s="53"/>
      <c r="F190" s="7"/>
      <c r="G190" s="8">
        <f t="shared" ref="G190:G199" si="8">F190/$F$202</f>
        <v>0</v>
      </c>
    </row>
    <row r="191" spans="1:7" hidden="1" x14ac:dyDescent="0.25">
      <c r="A191" s="85" t="s">
        <v>629</v>
      </c>
      <c r="B191" s="52"/>
      <c r="C191" s="52"/>
      <c r="D191" s="52"/>
      <c r="E191" s="53"/>
      <c r="F191" s="7"/>
      <c r="G191" s="8">
        <f t="shared" si="8"/>
        <v>0</v>
      </c>
    </row>
    <row r="192" spans="1:7" hidden="1" x14ac:dyDescent="0.25">
      <c r="A192" s="112" t="s">
        <v>656</v>
      </c>
      <c r="B192" s="109"/>
      <c r="C192" s="109"/>
      <c r="D192" s="109"/>
      <c r="E192" s="110"/>
      <c r="F192" s="7"/>
      <c r="G192" s="8">
        <f t="shared" si="8"/>
        <v>0</v>
      </c>
    </row>
    <row r="193" spans="1:7" hidden="1" x14ac:dyDescent="0.25">
      <c r="A193" s="77" t="s">
        <v>554</v>
      </c>
      <c r="B193" s="78"/>
      <c r="C193" s="78"/>
      <c r="D193" s="78"/>
      <c r="E193" s="79"/>
      <c r="F193" s="7"/>
      <c r="G193" s="8">
        <f t="shared" ref="G193:G194" si="9">F193/$F$202</f>
        <v>0</v>
      </c>
    </row>
    <row r="194" spans="1:7" hidden="1" x14ac:dyDescent="0.25">
      <c r="A194" s="132" t="s">
        <v>647</v>
      </c>
      <c r="B194" s="133"/>
      <c r="C194" s="133"/>
      <c r="D194" s="133"/>
      <c r="E194" s="134"/>
      <c r="F194" s="7"/>
      <c r="G194" s="8">
        <f t="shared" si="9"/>
        <v>0</v>
      </c>
    </row>
    <row r="195" spans="1:7" hidden="1" x14ac:dyDescent="0.25">
      <c r="A195" s="132" t="s">
        <v>646</v>
      </c>
      <c r="B195" s="133"/>
      <c r="C195" s="133"/>
      <c r="D195" s="133"/>
      <c r="E195" s="134"/>
      <c r="F195" s="7"/>
      <c r="G195" s="8">
        <f t="shared" si="8"/>
        <v>0</v>
      </c>
    </row>
    <row r="196" spans="1:7" hidden="1" x14ac:dyDescent="0.25">
      <c r="A196" s="77" t="s">
        <v>551</v>
      </c>
      <c r="B196" s="63"/>
      <c r="C196" s="63"/>
      <c r="D196" s="63"/>
      <c r="E196" s="64"/>
      <c r="F196" s="7"/>
      <c r="G196" s="8">
        <f t="shared" si="8"/>
        <v>0</v>
      </c>
    </row>
    <row r="197" spans="1:7" hidden="1" x14ac:dyDescent="0.25">
      <c r="A197" s="77" t="s">
        <v>552</v>
      </c>
      <c r="B197" s="63"/>
      <c r="C197" s="63"/>
      <c r="D197" s="63"/>
      <c r="E197" s="64"/>
      <c r="F197" s="7"/>
      <c r="G197" s="8">
        <f t="shared" si="8"/>
        <v>0</v>
      </c>
    </row>
    <row r="198" spans="1:7" hidden="1" x14ac:dyDescent="0.25">
      <c r="A198" s="112" t="s">
        <v>657</v>
      </c>
      <c r="B198" s="86"/>
      <c r="C198" s="86"/>
      <c r="D198" s="86"/>
      <c r="E198" s="87"/>
      <c r="F198" s="7"/>
      <c r="G198" s="8">
        <f t="shared" si="8"/>
        <v>0</v>
      </c>
    </row>
    <row r="199" spans="1:7" hidden="1" x14ac:dyDescent="0.25">
      <c r="A199" s="112" t="s">
        <v>660</v>
      </c>
      <c r="B199" s="113"/>
      <c r="C199" s="113"/>
      <c r="D199" s="113"/>
      <c r="E199" s="114"/>
      <c r="F199" s="7"/>
      <c r="G199" s="8">
        <f t="shared" si="8"/>
        <v>0</v>
      </c>
    </row>
    <row r="200" spans="1:7" x14ac:dyDescent="0.25">
      <c r="A200" s="125" t="s">
        <v>210</v>
      </c>
      <c r="B200" s="149"/>
      <c r="C200" s="149"/>
      <c r="D200" s="149"/>
      <c r="E200" s="126"/>
      <c r="F200" s="7"/>
      <c r="G200" s="8"/>
    </row>
    <row r="202" spans="1:7" x14ac:dyDescent="0.25">
      <c r="A202" s="146" t="s">
        <v>26</v>
      </c>
      <c r="B202" s="147"/>
      <c r="C202" s="147"/>
      <c r="D202" s="147"/>
      <c r="E202" s="148"/>
      <c r="F202" s="7">
        <f>F112+F129+F143+F148+F162+F169+F186+F179+F200</f>
        <v>1859338641.2699995</v>
      </c>
      <c r="G202" s="8">
        <f>F202/$F$202</f>
        <v>1</v>
      </c>
    </row>
  </sheetData>
  <mergeCells count="43">
    <mergeCell ref="B172:C172"/>
    <mergeCell ref="D172:E172"/>
    <mergeCell ref="B179:C179"/>
    <mergeCell ref="B162:C162"/>
    <mergeCell ref="D162:E162"/>
    <mergeCell ref="B169:E169"/>
    <mergeCell ref="D165:E165"/>
    <mergeCell ref="D166:E166"/>
    <mergeCell ref="D167:E167"/>
    <mergeCell ref="D168:E168"/>
    <mergeCell ref="B178:C178"/>
    <mergeCell ref="D178:E178"/>
    <mergeCell ref="B174:C174"/>
    <mergeCell ref="B176:C176"/>
    <mergeCell ref="B177:C177"/>
    <mergeCell ref="D174:E174"/>
    <mergeCell ref="D157:E157"/>
    <mergeCell ref="D158:E158"/>
    <mergeCell ref="D159:E159"/>
    <mergeCell ref="D160:E160"/>
    <mergeCell ref="D161:E161"/>
    <mergeCell ref="A1:G1"/>
    <mergeCell ref="D151:E151"/>
    <mergeCell ref="D155:E155"/>
    <mergeCell ref="D156:E156"/>
    <mergeCell ref="D152:E152"/>
    <mergeCell ref="D179:E179"/>
    <mergeCell ref="A202:E202"/>
    <mergeCell ref="B182:C182"/>
    <mergeCell ref="B186:C186"/>
    <mergeCell ref="A189:E189"/>
    <mergeCell ref="A200:E200"/>
    <mergeCell ref="B184:C184"/>
    <mergeCell ref="A195:E195"/>
    <mergeCell ref="B183:C183"/>
    <mergeCell ref="B185:C185"/>
    <mergeCell ref="A194:E194"/>
    <mergeCell ref="B173:C173"/>
    <mergeCell ref="D173:E173"/>
    <mergeCell ref="D176:E176"/>
    <mergeCell ref="D177:E177"/>
    <mergeCell ref="B175:C175"/>
    <mergeCell ref="D175:E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2024-05-15T11:53:12Z</dcterms:modified>
</cp:coreProperties>
</file>