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users$\vchikhirev\Мои документы\Раскрытие информации\Состав средств ОПС и ПР\2024\"/>
    </mc:Choice>
  </mc:AlternateContent>
  <bookViews>
    <workbookView xWindow="720" yWindow="645" windowWidth="27555" windowHeight="12060"/>
  </bookViews>
  <sheets>
    <sheet name="Пенсионные накопления" sheetId="1" r:id="rId1"/>
    <sheet name="Пенсионные резервы" sheetId="4" r:id="rId2"/>
  </sheets>
  <definedNames>
    <definedName name="_xlnm._FilterDatabase" localSheetId="0" hidden="1">'Пенсионные накопления'!$A$4:$J$4</definedName>
    <definedName name="_xlnm._FilterDatabase" localSheetId="1" hidden="1">'Пенсионные резервы'!$A$4:$W$4</definedName>
  </definedNames>
  <calcPr calcId="162913"/>
</workbook>
</file>

<file path=xl/calcChain.xml><?xml version="1.0" encoding="utf-8"?>
<calcChain xmlns="http://schemas.openxmlformats.org/spreadsheetml/2006/main">
  <c r="F201" i="4" l="1"/>
  <c r="F135" i="4"/>
  <c r="F117" i="4"/>
  <c r="F169" i="4"/>
  <c r="F148" i="4"/>
  <c r="F177" i="4" l="1"/>
  <c r="F221" i="4"/>
  <c r="F243" i="1" l="1"/>
  <c r="F200" i="1"/>
  <c r="F190" i="1"/>
  <c r="F170" i="1"/>
  <c r="F158" i="1"/>
  <c r="F146" i="1"/>
  <c r="F189" i="4" l="1"/>
  <c r="F223" i="4" s="1"/>
  <c r="G197" i="4" l="1"/>
  <c r="G198" i="4"/>
  <c r="G199" i="4"/>
  <c r="G116" i="4"/>
  <c r="G115" i="4"/>
  <c r="G113" i="4"/>
  <c r="G114" i="4"/>
  <c r="G83" i="4"/>
  <c r="G109" i="4"/>
  <c r="F223" i="1"/>
  <c r="F265" i="1" s="1"/>
  <c r="G214" i="1" s="1"/>
  <c r="G238" i="1" l="1"/>
  <c r="G239" i="1"/>
  <c r="G240" i="1"/>
  <c r="G241" i="1"/>
  <c r="G163" i="1"/>
  <c r="G166" i="1"/>
  <c r="G162" i="1"/>
  <c r="G164" i="1"/>
  <c r="G167" i="1"/>
  <c r="G165" i="1"/>
  <c r="G168" i="1"/>
  <c r="G169" i="1"/>
  <c r="G145" i="1"/>
  <c r="G144" i="1"/>
  <c r="G142" i="1"/>
  <c r="G143" i="1"/>
  <c r="G139" i="1"/>
  <c r="G140" i="1"/>
  <c r="G63" i="1"/>
  <c r="G141" i="1"/>
  <c r="G72" i="1"/>
  <c r="G71" i="1"/>
  <c r="G236" i="1"/>
  <c r="G237" i="1"/>
  <c r="G234" i="1"/>
  <c r="G235" i="1"/>
  <c r="G138" i="1"/>
  <c r="G137" i="1"/>
  <c r="G259" i="1"/>
  <c r="G260" i="1"/>
  <c r="G136" i="1"/>
  <c r="G135" i="1"/>
  <c r="G128" i="1"/>
  <c r="G263" i="1"/>
  <c r="G262" i="1"/>
  <c r="G216" i="1"/>
  <c r="G124" i="1"/>
  <c r="G247" i="1"/>
  <c r="G261" i="1"/>
  <c r="G210" i="1"/>
  <c r="G213" i="1"/>
  <c r="G209" i="1"/>
  <c r="G218" i="1"/>
  <c r="G127" i="1"/>
  <c r="G126" i="1"/>
  <c r="G205" i="1"/>
  <c r="G129" i="1"/>
  <c r="G130" i="1"/>
  <c r="G131" i="1"/>
  <c r="G231" i="1"/>
  <c r="G112" i="1"/>
  <c r="G120" i="1"/>
  <c r="G134" i="1"/>
  <c r="G123" i="1"/>
  <c r="G125" i="1"/>
  <c r="G211" i="1"/>
  <c r="G219" i="1"/>
  <c r="G220" i="1"/>
  <c r="G230" i="1"/>
  <c r="G119" i="1"/>
  <c r="G222" i="1"/>
  <c r="G221" i="1"/>
  <c r="G212" i="1"/>
  <c r="G229" i="1"/>
  <c r="G132" i="1"/>
  <c r="G133" i="1"/>
  <c r="G217" i="1"/>
  <c r="G215" i="1"/>
  <c r="G170" i="1"/>
  <c r="G264" i="1"/>
  <c r="G243" i="1"/>
  <c r="G146" i="1"/>
  <c r="G200" i="1"/>
  <c r="G190" i="1"/>
  <c r="G158" i="1"/>
  <c r="G223" i="1"/>
  <c r="G111" i="4" l="1"/>
  <c r="G112" i="4"/>
  <c r="G99" i="4"/>
  <c r="G110" i="4"/>
  <c r="G176" i="4"/>
  <c r="G196" i="4"/>
  <c r="G200" i="4"/>
  <c r="G108" i="4"/>
  <c r="G142" i="4"/>
  <c r="G143" i="4"/>
  <c r="G144" i="4"/>
  <c r="G106" i="4"/>
  <c r="G107" i="4"/>
  <c r="G104" i="4"/>
  <c r="G105" i="4"/>
  <c r="G92" i="4"/>
  <c r="G96" i="4"/>
  <c r="G205" i="4"/>
  <c r="G207" i="4"/>
  <c r="G167" i="4"/>
  <c r="G188" i="4"/>
  <c r="G81" i="4"/>
  <c r="G103" i="4"/>
  <c r="G90" i="4"/>
  <c r="G102" i="4"/>
  <c r="G210" i="4"/>
  <c r="G220" i="4"/>
  <c r="G101" i="4"/>
  <c r="G130" i="4"/>
  <c r="G100" i="4"/>
  <c r="G117" i="4"/>
  <c r="G121" i="1"/>
  <c r="G122" i="1"/>
  <c r="G256" i="1"/>
  <c r="G249" i="1"/>
  <c r="G208" i="1"/>
  <c r="G207" i="1"/>
  <c r="G115" i="1"/>
  <c r="G204" i="1"/>
  <c r="G117" i="1"/>
  <c r="G116" i="1"/>
  <c r="G118" i="1"/>
  <c r="G155" i="1"/>
  <c r="G206" i="1"/>
  <c r="G50" i="1"/>
  <c r="G228" i="1"/>
  <c r="G106" i="1"/>
  <c r="G113" i="1"/>
  <c r="G114" i="1"/>
  <c r="G111" i="1"/>
  <c r="G189" i="1"/>
  <c r="G185" i="1"/>
  <c r="G188" i="1"/>
  <c r="G184" i="1"/>
  <c r="G187" i="1"/>
  <c r="G183" i="1"/>
  <c r="G186" i="1"/>
  <c r="G182" i="1"/>
  <c r="G107" i="1"/>
  <c r="G109" i="1"/>
  <c r="G108" i="1"/>
  <c r="G110" i="1"/>
  <c r="G253" i="1"/>
  <c r="G252" i="1"/>
  <c r="G250" i="1"/>
  <c r="G56" i="1"/>
  <c r="G105" i="1"/>
  <c r="G102" i="1"/>
  <c r="G104" i="1"/>
  <c r="G101" i="1"/>
  <c r="G103" i="1"/>
  <c r="G98" i="1"/>
  <c r="G100" i="1"/>
  <c r="G97" i="1"/>
  <c r="G86" i="1"/>
  <c r="G99" i="1"/>
  <c r="G257" i="1"/>
  <c r="G258" i="1"/>
  <c r="G21" i="1"/>
  <c r="G85" i="1"/>
  <c r="G242" i="1" l="1"/>
  <c r="G248" i="1"/>
  <c r="G43" i="1"/>
  <c r="G96" i="1"/>
  <c r="G22" i="1"/>
  <c r="G255" i="1"/>
  <c r="G254" i="1"/>
  <c r="G251" i="1"/>
  <c r="G95" i="1"/>
  <c r="G87" i="1"/>
  <c r="G93" i="1"/>
  <c r="G92" i="1"/>
  <c r="G94" i="1"/>
  <c r="G16" i="1"/>
  <c r="G91" i="1"/>
  <c r="G80" i="1"/>
  <c r="G90" i="1"/>
  <c r="G233" i="1"/>
  <c r="G88" i="1"/>
  <c r="G89" i="1"/>
  <c r="G84" i="1"/>
  <c r="G6" i="1"/>
  <c r="G227" i="1" l="1"/>
  <c r="G232" i="1" l="1"/>
  <c r="G82" i="1"/>
  <c r="G81" i="1"/>
  <c r="G66" i="1"/>
  <c r="G62" i="1"/>
  <c r="G51" i="1"/>
  <c r="G29" i="1"/>
  <c r="G31" i="1"/>
  <c r="G34" i="1"/>
  <c r="G70" i="1"/>
  <c r="G69" i="1"/>
  <c r="G23" i="1"/>
  <c r="G65" i="1"/>
  <c r="G36" i="1"/>
  <c r="G32" i="1"/>
  <c r="G33" i="1"/>
  <c r="G44" i="1"/>
  <c r="G59" i="1"/>
  <c r="G58" i="1"/>
  <c r="G37" i="1"/>
  <c r="G53" i="1"/>
  <c r="G18" i="1"/>
  <c r="G47" i="1"/>
  <c r="G77" i="1"/>
  <c r="G49" i="1"/>
  <c r="G35" i="1"/>
  <c r="G75" i="1"/>
  <c r="G17" i="1"/>
  <c r="G40" i="1"/>
  <c r="G45" i="1"/>
  <c r="G14" i="1"/>
  <c r="G27" i="1"/>
  <c r="G41" i="1"/>
  <c r="G52" i="1"/>
  <c r="G7" i="1"/>
  <c r="G67" i="1"/>
  <c r="G74" i="1"/>
  <c r="G10" i="1"/>
  <c r="G76" i="1"/>
  <c r="G12" i="1"/>
  <c r="G61" i="1"/>
  <c r="G73" i="1"/>
  <c r="G8" i="1"/>
  <c r="G42" i="1"/>
  <c r="G20" i="1"/>
  <c r="G60" i="1"/>
  <c r="G28" i="1"/>
  <c r="G68" i="1"/>
  <c r="G64" i="1"/>
  <c r="G79" i="1"/>
  <c r="G55" i="1"/>
  <c r="G15" i="1"/>
  <c r="G57" i="1"/>
  <c r="G9" i="1"/>
  <c r="G13" i="1"/>
  <c r="G54" i="1"/>
  <c r="G11" i="1"/>
  <c r="G48" i="1"/>
  <c r="G78" i="1"/>
  <c r="G25" i="1"/>
  <c r="G39" i="1"/>
  <c r="G19" i="1"/>
  <c r="G30" i="1"/>
  <c r="G24" i="1"/>
  <c r="G46" i="1"/>
  <c r="G26" i="1"/>
  <c r="G38" i="1"/>
  <c r="G83" i="1"/>
  <c r="G150" i="1"/>
  <c r="G151" i="1"/>
  <c r="G154" i="1"/>
  <c r="G157" i="1"/>
  <c r="G152" i="1"/>
  <c r="G153" i="1"/>
  <c r="G156" i="1"/>
  <c r="G5" i="1"/>
  <c r="G265" i="1"/>
  <c r="G196" i="1"/>
  <c r="G198" i="1"/>
  <c r="G197" i="1"/>
  <c r="G195" i="1"/>
  <c r="G194" i="1"/>
  <c r="G199" i="1"/>
  <c r="G166" i="4" l="1"/>
  <c r="G209" i="4"/>
  <c r="G208" i="4"/>
  <c r="G146" i="4"/>
  <c r="G148" i="4"/>
  <c r="G147" i="4"/>
  <c r="G145" i="4"/>
  <c r="G72" i="4"/>
  <c r="G40" i="4"/>
  <c r="G98" i="4"/>
  <c r="G97" i="4"/>
  <c r="G141" i="4"/>
  <c r="G6" i="4"/>
  <c r="G26" i="4"/>
  <c r="G70" i="4"/>
  <c r="G139" i="4"/>
  <c r="G49" i="4"/>
  <c r="G30" i="4"/>
  <c r="G164" i="4"/>
  <c r="G213" i="4"/>
  <c r="G59" i="4"/>
  <c r="G39" i="4"/>
  <c r="G51" i="4"/>
  <c r="G91" i="4"/>
  <c r="G221" i="4"/>
  <c r="G16" i="4"/>
  <c r="G129" i="4"/>
  <c r="G18" i="4"/>
  <c r="G88" i="4"/>
  <c r="G65" i="4"/>
  <c r="G175" i="4"/>
  <c r="G61" i="4"/>
  <c r="G214" i="4"/>
  <c r="G54" i="4"/>
  <c r="G77" i="4"/>
  <c r="G125" i="4"/>
  <c r="G38" i="4"/>
  <c r="G79" i="4"/>
  <c r="G80" i="4"/>
  <c r="G31" i="4"/>
  <c r="G169" i="4"/>
  <c r="G36" i="4"/>
  <c r="G84" i="4"/>
  <c r="G216" i="4"/>
  <c r="G34" i="4"/>
  <c r="G50" i="4"/>
  <c r="G35" i="4"/>
  <c r="G193" i="4"/>
  <c r="G187" i="4"/>
  <c r="G68" i="4"/>
  <c r="G163" i="4"/>
  <c r="G134" i="4"/>
  <c r="G219" i="4"/>
  <c r="G153" i="4"/>
  <c r="G20" i="4"/>
  <c r="G29" i="4"/>
  <c r="G94" i="4"/>
  <c r="G82" i="4"/>
  <c r="G177" i="4"/>
  <c r="G24" i="4"/>
  <c r="G19" i="4"/>
  <c r="G162" i="4"/>
  <c r="G93" i="4"/>
  <c r="G7" i="4"/>
  <c r="G135" i="4"/>
  <c r="G123" i="4"/>
  <c r="G12" i="4"/>
  <c r="G64" i="4"/>
  <c r="G186" i="4"/>
  <c r="G17" i="4"/>
  <c r="G161" i="4"/>
  <c r="G183" i="4"/>
  <c r="G215" i="4"/>
  <c r="G206" i="4"/>
  <c r="G14" i="4"/>
  <c r="G58" i="4"/>
  <c r="G11" i="4"/>
  <c r="G223" i="4"/>
  <c r="G85" i="4"/>
  <c r="G217" i="4"/>
  <c r="G131" i="4"/>
  <c r="G67" i="4"/>
  <c r="G41" i="4"/>
  <c r="G189" i="4"/>
  <c r="G15" i="4"/>
  <c r="G62" i="4"/>
  <c r="G56" i="4"/>
  <c r="G60" i="4"/>
  <c r="G165" i="4"/>
  <c r="G55" i="4"/>
  <c r="G43" i="4"/>
  <c r="G128" i="4"/>
  <c r="G174" i="4"/>
  <c r="G52" i="4"/>
  <c r="G126" i="4"/>
  <c r="G124" i="4"/>
  <c r="G218" i="4"/>
  <c r="G89" i="4"/>
  <c r="G121" i="4"/>
  <c r="G5" i="4"/>
  <c r="G76" i="4"/>
  <c r="G75" i="4"/>
  <c r="G71" i="4"/>
  <c r="G22" i="4"/>
  <c r="G27" i="4"/>
  <c r="G122" i="4"/>
  <c r="G184" i="4"/>
  <c r="G37" i="4"/>
  <c r="G53" i="4"/>
  <c r="G73" i="4"/>
  <c r="G63" i="4"/>
  <c r="G87" i="4"/>
  <c r="G25" i="4"/>
  <c r="G182" i="4"/>
  <c r="G140" i="4"/>
  <c r="G211" i="4"/>
  <c r="G185" i="4"/>
  <c r="G57" i="4"/>
  <c r="G23" i="4"/>
  <c r="G42" i="4"/>
  <c r="G32" i="4"/>
  <c r="G33" i="4"/>
  <c r="G194" i="4"/>
  <c r="G45" i="4"/>
  <c r="G195" i="4"/>
  <c r="G8" i="4"/>
  <c r="G74" i="4"/>
  <c r="G10" i="4"/>
  <c r="G152" i="4"/>
  <c r="G95" i="4"/>
  <c r="G132" i="4"/>
  <c r="G168" i="4"/>
  <c r="G13" i="4"/>
  <c r="G9" i="4"/>
  <c r="G48" i="4"/>
  <c r="G86" i="4"/>
  <c r="G46" i="4"/>
  <c r="G127" i="4"/>
  <c r="G47" i="4"/>
  <c r="G66" i="4"/>
  <c r="G78" i="4"/>
  <c r="G69" i="4"/>
  <c r="G212" i="4"/>
  <c r="G201" i="4"/>
  <c r="G21" i="4"/>
  <c r="G28" i="4"/>
  <c r="G181" i="4"/>
  <c r="G44" i="4"/>
  <c r="G173" i="4"/>
</calcChain>
</file>

<file path=xl/sharedStrings.xml><?xml version="1.0" encoding="utf-8"?>
<sst xmlns="http://schemas.openxmlformats.org/spreadsheetml/2006/main" count="1559" uniqueCount="688">
  <si>
    <t>Наименование ценной бумаги</t>
  </si>
  <si>
    <t>ОГРН</t>
  </si>
  <si>
    <t>Доля от общей стоимости портфеля по ОПС, %</t>
  </si>
  <si>
    <t>Наименование кредитной организации</t>
  </si>
  <si>
    <t>Название валюты</t>
  </si>
  <si>
    <t>Сумма вклада (руб.)</t>
  </si>
  <si>
    <t>Стоимость (руб.)</t>
  </si>
  <si>
    <t>Дата окончания депозита</t>
  </si>
  <si>
    <t>Тип паевого инвестиционного фонда</t>
  </si>
  <si>
    <t>Наименование управляющей компании паевого инвестиционного фонда</t>
  </si>
  <si>
    <t>Количество (шт.)</t>
  </si>
  <si>
    <t>Название паевого инвестиционного фонда</t>
  </si>
  <si>
    <t>Стоимость  (руб.)</t>
  </si>
  <si>
    <t>Кадастровый номер</t>
  </si>
  <si>
    <t>Адрес</t>
  </si>
  <si>
    <t>Вид объекта недвижимого имущества</t>
  </si>
  <si>
    <t>Площадь (кв.м.)</t>
  </si>
  <si>
    <t>Номер государственной регистрации правил доверительного управления паевым инвестиционным фондом</t>
  </si>
  <si>
    <t>Сумма денежных средств (руб.)</t>
  </si>
  <si>
    <t>Наименование брокера</t>
  </si>
  <si>
    <t>Наименование эмитента</t>
  </si>
  <si>
    <t>Сумма дебиторской задолженности (руб.)</t>
  </si>
  <si>
    <t>ISIN</t>
  </si>
  <si>
    <t>Наименование контрагента</t>
  </si>
  <si>
    <t>Количество  (шт.)</t>
  </si>
  <si>
    <t>Наименование дебиторской задолженности</t>
  </si>
  <si>
    <t>Итого рыночная стоимость активов (руб.)</t>
  </si>
  <si>
    <t>облигации федерального займа РФ 26221RMFS</t>
  </si>
  <si>
    <t>облигации федерального займа РФ 26225RMFS</t>
  </si>
  <si>
    <t>облигации федерального займа РФ 26226RMFS</t>
  </si>
  <si>
    <t>облигации федерального займа РФ 26228RMFS</t>
  </si>
  <si>
    <t>облигации федерального займа РФ 26229RMFS</t>
  </si>
  <si>
    <t>облигации федерального займа РФ 26230RMFS</t>
  </si>
  <si>
    <t>облигации федерального займа РФ 26232RMFS</t>
  </si>
  <si>
    <t>облигации федерального займа РФ 26233RMFS</t>
  </si>
  <si>
    <t>облигации федерального займа РФ 29006RMFS</t>
  </si>
  <si>
    <t>облигации федерального займа РФ 29007RMFS</t>
  </si>
  <si>
    <t>облигации федерального займа РФ 52002RMFS</t>
  </si>
  <si>
    <t>облигации федерального займа РФ 52003RMFS</t>
  </si>
  <si>
    <t>государственные ЦБ субъектов РФ RU35016MOO0</t>
  </si>
  <si>
    <t>государственные ЦБ субъектов РФ RU34012LIP0</t>
  </si>
  <si>
    <t>RU000A102H91</t>
  </si>
  <si>
    <t>RU000A100N12</t>
  </si>
  <si>
    <t>RU000A101XN7</t>
  </si>
  <si>
    <t>RU000A1025H2</t>
  </si>
  <si>
    <t>RU000A102G50</t>
  </si>
  <si>
    <t>RU000A0JT6B2</t>
  </si>
  <si>
    <t>RU000A0JS4Z7</t>
  </si>
  <si>
    <t>RU000A1013P1</t>
  </si>
  <si>
    <t>RU000A101QN1</t>
  </si>
  <si>
    <t>RU000A0ZYUW3</t>
  </si>
  <si>
    <t>RU000A101137</t>
  </si>
  <si>
    <t>RU000A0JXPG2</t>
  </si>
  <si>
    <t>RU000A1003A4</t>
  </si>
  <si>
    <t>RU000A0JVA10</t>
  </si>
  <si>
    <t>RU000A0JVWJ6</t>
  </si>
  <si>
    <t>RU000A102598</t>
  </si>
  <si>
    <t>RU000A102G35</t>
  </si>
  <si>
    <t>RU000A100HU7</t>
  </si>
  <si>
    <t>RU000A0ZYZ26</t>
  </si>
  <si>
    <t>RU000A102069</t>
  </si>
  <si>
    <t>RU000A101ZH4</t>
  </si>
  <si>
    <t>RU000A102K39</t>
  </si>
  <si>
    <t>RU000A0JXZB2</t>
  </si>
  <si>
    <t>RU000A0ZZ4P9</t>
  </si>
  <si>
    <t>RU000A0ZZ9R4</t>
  </si>
  <si>
    <t>RU000A101M04</t>
  </si>
  <si>
    <t>RU000A0JWC82</t>
  </si>
  <si>
    <t>RU000A101R09</t>
  </si>
  <si>
    <t>RU000A0ZYT40</t>
  </si>
  <si>
    <t>RU000A0ZYVU5</t>
  </si>
  <si>
    <t>RU000A0JV1X3</t>
  </si>
  <si>
    <t>RU000A0JXFM1</t>
  </si>
  <si>
    <t>RU000A0ZYUB7</t>
  </si>
  <si>
    <t>RU000A0ZZYW2</t>
  </si>
  <si>
    <t>RU000A100A82</t>
  </si>
  <si>
    <t>RU000A100EG3</t>
  </si>
  <si>
    <t>RU000A100EF5</t>
  </si>
  <si>
    <t>RU000A1014N4</t>
  </si>
  <si>
    <t>RU000A101F94</t>
  </si>
  <si>
    <t>RU000A0JV4L2</t>
  </si>
  <si>
    <t>RU000A0JV4M0</t>
  </si>
  <si>
    <t>RU000A0ZYYE3</t>
  </si>
  <si>
    <t>RU000A101FG8</t>
  </si>
  <si>
    <t>RU000A101T64</t>
  </si>
  <si>
    <t>RU000A100DZ5</t>
  </si>
  <si>
    <t>RU000A101CQ4</t>
  </si>
  <si>
    <t>RU000A1029A9</t>
  </si>
  <si>
    <t>RU000A1014S3</t>
  </si>
  <si>
    <t>RU0009024277</t>
  </si>
  <si>
    <t>RU0007775219</t>
  </si>
  <si>
    <t>RU000A0DKVS5</t>
  </si>
  <si>
    <t>RU000A0J2Q06</t>
  </si>
  <si>
    <t>RU0009029540</t>
  </si>
  <si>
    <t>RU0009033591</t>
  </si>
  <si>
    <t>Министерство финансов Российской Федерации</t>
  </si>
  <si>
    <t>1037739085636</t>
  </si>
  <si>
    <t>Министерство экономики и финансов Московской области</t>
  </si>
  <si>
    <t>1025002870837</t>
  </si>
  <si>
    <t>Управление финансов Липецкой области</t>
  </si>
  <si>
    <t>1024840836217</t>
  </si>
  <si>
    <t>Акционерное общество "ДОМ.РФ"</t>
  </si>
  <si>
    <t>1027700262270</t>
  </si>
  <si>
    <t>Акционерное общество "Минерально-химическая компания "ЕвроХим"</t>
  </si>
  <si>
    <t>1027700002659</t>
  </si>
  <si>
    <t>акционерное общество "Почта России"</t>
  </si>
  <si>
    <t>1197746000000</t>
  </si>
  <si>
    <t>Акционерное общество "Росагролизинг"</t>
  </si>
  <si>
    <t>1027700103210</t>
  </si>
  <si>
    <t>Акционерное общество "Российский Сельскохозяйственный банк"</t>
  </si>
  <si>
    <t>1027700342890</t>
  </si>
  <si>
    <t>Акционерное общество "Федеральная пассажирская компания"</t>
  </si>
  <si>
    <t>1097746772738</t>
  </si>
  <si>
    <t>Акционерное общество "Холдинговая компания "МЕТАЛЛОИНВЕСТ"</t>
  </si>
  <si>
    <t>1027700006289</t>
  </si>
  <si>
    <t>Акционерное общество Холдинговая компания "Новотранс"</t>
  </si>
  <si>
    <t>1064205128745</t>
  </si>
  <si>
    <t>Акционерное общество "Всероссийский банк развития регионов"</t>
  </si>
  <si>
    <t>1027739186914</t>
  </si>
  <si>
    <t>открытое акционерное общество "Российские железные дороги"</t>
  </si>
  <si>
    <t>1037739877295</t>
  </si>
  <si>
    <t>Общество с ограниченной ответственностью "Восточная Стивидорная Компания"</t>
  </si>
  <si>
    <t>1042501609039</t>
  </si>
  <si>
    <t>Общество с ограниченной ответственностью "Газпром капитал"</t>
  </si>
  <si>
    <t>1087746212388</t>
  </si>
  <si>
    <t>ООО "Группа Компаний "Сегежа"</t>
  </si>
  <si>
    <t>5137746232839</t>
  </si>
  <si>
    <t>Общество с ограниченной ответственностью "ИКС 5 ФИНАНС"</t>
  </si>
  <si>
    <t>1067761792053</t>
  </si>
  <si>
    <t>Общество с ограниченной ответственностью "О'КЕЙ"</t>
  </si>
  <si>
    <t>1027810304950</t>
  </si>
  <si>
    <t>Общество с ограниченной ответственностью "РЕСО-Лизинг"</t>
  </si>
  <si>
    <t>1037709061015</t>
  </si>
  <si>
    <t>Общество с ограниченной ответственностью "СУЭК-Финанс"</t>
  </si>
  <si>
    <t>1107746282687</t>
  </si>
  <si>
    <t>Публичное акционерное общество "Горно-металлургическая компания "Норильский никель"</t>
  </si>
  <si>
    <t>1028400000298</t>
  </si>
  <si>
    <t>акционерное общество "Государственная транспортная лизинговая компания"</t>
  </si>
  <si>
    <t>1027739407189</t>
  </si>
  <si>
    <t>Публичное акционерное общество "Газпром нефть"</t>
  </si>
  <si>
    <t>1025501701686</t>
  </si>
  <si>
    <t>Публичное акционерное общество "Группа ЛСР"</t>
  </si>
  <si>
    <t>5067847227300</t>
  </si>
  <si>
    <t>Публичное акционерное общество "Мобильные ТелеСистемы"</t>
  </si>
  <si>
    <t>1027700149124</t>
  </si>
  <si>
    <t>1032304945947</t>
  </si>
  <si>
    <t>Публичное акционерное общество "Нефтегазовая компания "Славнефть"</t>
  </si>
  <si>
    <t>1027739026270</t>
  </si>
  <si>
    <t>публичное акционерное общество "Нефтяная компания "Роснефть"</t>
  </si>
  <si>
    <t>1027700043502</t>
  </si>
  <si>
    <t>Публичное акционерное общество "Полюс"</t>
  </si>
  <si>
    <t>1068400002990</t>
  </si>
  <si>
    <t>Публичное акционерное общество "Ростелеком"</t>
  </si>
  <si>
    <t>1027700198767</t>
  </si>
  <si>
    <t>Публичное акционерное общество "Федеральная гидрогенерирующая компания - РусГидро"</t>
  </si>
  <si>
    <t>1042401810494</t>
  </si>
  <si>
    <t>Публичное акционерное общество "Северсталь"</t>
  </si>
  <si>
    <t>1023501236901</t>
  </si>
  <si>
    <t>Публичное акционерное общество "Совкомбанк"</t>
  </si>
  <si>
    <t>1144400000425</t>
  </si>
  <si>
    <t>Публичное акционерное общество "Татнефть" имени В.Д. Шашина</t>
  </si>
  <si>
    <t>1021601623702</t>
  </si>
  <si>
    <t>1027700049486</t>
  </si>
  <si>
    <t>Публичное акционерное общество "Федеральная сетевая компания Единой энергетической системы"</t>
  </si>
  <si>
    <t>1024701893336</t>
  </si>
  <si>
    <t>Публичное акционерное общество "Акционерная нефтяная Компания "Башнефть"</t>
  </si>
  <si>
    <t>1020202555240</t>
  </si>
  <si>
    <t>1027700003891</t>
  </si>
  <si>
    <t>Публичное акционерное общество "Сбербанк России"</t>
  </si>
  <si>
    <t>1027700132195</t>
  </si>
  <si>
    <t>Публичное акционерное общество "Газпром"</t>
  </si>
  <si>
    <t>1027700070518</t>
  </si>
  <si>
    <t>Публичное акционерное общество "Нефтяная компания "ЛУКОЙЛ"</t>
  </si>
  <si>
    <t>1027700035769</t>
  </si>
  <si>
    <t>1026303117642</t>
  </si>
  <si>
    <t>государственная корпорация развития "ВЭБ.РФ"</t>
  </si>
  <si>
    <t>1077711000102</t>
  </si>
  <si>
    <t>Государственная компания "Российские автомобильные дороги"</t>
  </si>
  <si>
    <t>1097799013652</t>
  </si>
  <si>
    <t>Федеральное государственное унитарное предприятие "Росморпорт"</t>
  </si>
  <si>
    <t>1037702023831</t>
  </si>
  <si>
    <t>итого:</t>
  </si>
  <si>
    <t>Российский рубль</t>
  </si>
  <si>
    <t>Газпромбанк (Акционерное общество)</t>
  </si>
  <si>
    <t>Филиал “Газпромбанк” (Акционерное общество) в г. Казани</t>
  </si>
  <si>
    <t>Небанковская кредитная организация-центральный контрагент «Национальный Клиринговый Центр» (Акционерное общество)</t>
  </si>
  <si>
    <t>облигации АО "ДОМ.РФ" 4B02-05-00739-A-001P</t>
  </si>
  <si>
    <t>облигации АО "МХК "ЕвроХим" 4B02-08-31153-H-001P</t>
  </si>
  <si>
    <t>облигации АО "Почта России" 4B02-03-00005-T-001P</t>
  </si>
  <si>
    <t>облигации АО "Почта России" 4B02-06-00005-T-001P</t>
  </si>
  <si>
    <t>облигации АО "Почта России" 4B02-10-16643-A-001P</t>
  </si>
  <si>
    <t>облигации АО "Росагролизинг" 4-01-05886-A-001P</t>
  </si>
  <si>
    <t>облигации АО "Россельхозбанк" 4B020903349B</t>
  </si>
  <si>
    <t>облигации АО ХК "Новотранс" 4B02-01-12414-F-001P</t>
  </si>
  <si>
    <t>облигации Банк "ВБРР" (АО) 4B02-05-03287-B-001P</t>
  </si>
  <si>
    <t>облигации ОАО "РЖД" 4-23-65045-D</t>
  </si>
  <si>
    <t>облигации ОАО "РЖД" 4B02-04-65045-D-001P</t>
  </si>
  <si>
    <t>облигации ОАО "РЖД" 4B02-05-65045-D-001P</t>
  </si>
  <si>
    <t>облигации ОАО "РЖД" 4B02-06-65045-D-001P</t>
  </si>
  <si>
    <t>облигации ОАО "РЖД" 4B02-07-65045-D</t>
  </si>
  <si>
    <t>облигации ОАО "РЖД" 4B02-07-65045-D-001P</t>
  </si>
  <si>
    <t>облигации ОАО "РЖД" 4B02-20-65045-D-001P</t>
  </si>
  <si>
    <t>облигации ООО "ВСК" 4B02-01-36527-R-001P</t>
  </si>
  <si>
    <t>облигации ООО "ГАЗПРОМ КАПИТАЛ" 4B02-02-36400-R</t>
  </si>
  <si>
    <t>облигации ООО "ГАЗПРОМ КАПИТАЛ" 4B02-04-36400-R-001P</t>
  </si>
  <si>
    <t>облигации ООО "О'КЕЙ" 4B02-02-36415-R-001P</t>
  </si>
  <si>
    <t>облигации ООО "РЕСО-Лизинг" 4B02-08-36419-R-001P</t>
  </si>
  <si>
    <t>облигации ООО "СУЭК-Финанс" 4B02-05-36393-R-001P</t>
  </si>
  <si>
    <t>облигации ПАО "ГТЛК" 4B02-03-32432-H-001P</t>
  </si>
  <si>
    <t>облигации ПАО "ГТЛК" 4B02-04-32432-H</t>
  </si>
  <si>
    <t>облигации ПАО "ГТЛК" 4B02-04-32432-H-001P</t>
  </si>
  <si>
    <t>облигации ПАО "ГТЛК" 4B02-06-32432-H</t>
  </si>
  <si>
    <t>облигации ПАО "ГТЛК" 4B02-08-32432-H</t>
  </si>
  <si>
    <t>облигации ПАО "ГТЛК" 4B02-13-32432-H-001P</t>
  </si>
  <si>
    <t>облигации ПАО "Газпром нефть" 4B02-01-00146-A-003P</t>
  </si>
  <si>
    <t>облигации ПАО "МТС" 4B02-06-04715-A-001P</t>
  </si>
  <si>
    <t>облигации ПАО "МТС" 4B02-10-04715-A-001P</t>
  </si>
  <si>
    <t>облигации ПАО "НГК "Славнефть" 4B02-01-00221-A-001P</t>
  </si>
  <si>
    <t>облигации ПАО "НК "Роснефть" 4B02-03-00122-A</t>
  </si>
  <si>
    <t>облигации ПАО "НК "Роснефть" 4B02-04-00122-A-002P</t>
  </si>
  <si>
    <t>облигации ПАО "НК "Роснефть" 4B02-05-00122-A-002P</t>
  </si>
  <si>
    <t>облигации ПАО "НК "Роснефть" 4B02-09-00122-A</t>
  </si>
  <si>
    <t>облигации ПАО "РОСТЕЛЕКОМ" 4B02-01-00124-A-001P</t>
  </si>
  <si>
    <t>облигации ПАО "РОСТЕЛЕКОМ" 4B02-02-00124-A-001P</t>
  </si>
  <si>
    <t>облигации ПАО "РОСТЕЛЕКОМ" 4B02-03-00124-A-002P</t>
  </si>
  <si>
    <t>облигации ПАО "РОСТЕЛЕКОМ" 4B02-04-00124-A-001P</t>
  </si>
  <si>
    <t>облигации ПАО "Совкомбанк" 4B020100963B001P</t>
  </si>
  <si>
    <t>облигации ПАО АФК "Система" 4B02-11-01669-A-001P</t>
  </si>
  <si>
    <t>облигации ПАО АФК "Система" 4B02-12-01669-A-001P</t>
  </si>
  <si>
    <t>облигации ПАО АФК "Система" 4B02-14-01669-A-001P</t>
  </si>
  <si>
    <t>акции обыкновенные ПАО "ЛУКОЙЛ" 1-01-00077-A</t>
  </si>
  <si>
    <t>акции обыкновенные ПАО "МТС" 1-01-04715-A</t>
  </si>
  <si>
    <t>акции обыкновенные ПАО "НК "Роснефть" 1-02-00122-A</t>
  </si>
  <si>
    <t>акции обыкновенные ПАО "НОВАТЭК" 1-02-00268-E</t>
  </si>
  <si>
    <t>акции привилегированные ПАО "Сургутнефтегаз" 2-01-00155-A</t>
  </si>
  <si>
    <t>акции обыкновенные ПАО "Татнефть" им. В.Д. Шашина 1-03-00161-A</t>
  </si>
  <si>
    <t>акции обыкновенные ПАО Сбербанк 10301481B</t>
  </si>
  <si>
    <t>государственные ЦБ субъектов РФ RU35003GSP0</t>
  </si>
  <si>
    <t>государственные ЦБ субъектов РФ RU35003SVS0</t>
  </si>
  <si>
    <t>облигации АО "ДОМ.РФ" 4-30-00739-A</t>
  </si>
  <si>
    <t>облигации ООО "ГАЗПРОМ КАПИТАЛ" 4B02-01-36400-R</t>
  </si>
  <si>
    <t>облигации ООО "ГАЗПРОМ КАПИТАЛ" 4B02-04-36400-R</t>
  </si>
  <si>
    <t>облигации ПАО "БЕЛУГА ГРУПП" 4B02-01-55052-E-002P</t>
  </si>
  <si>
    <t>RU000A102A15</t>
  </si>
  <si>
    <t>RU000A0JWZ77</t>
  </si>
  <si>
    <t>RU000A0JX0Z8</t>
  </si>
  <si>
    <t>RU000A0JUKX4</t>
  </si>
  <si>
    <t>RU000A0ZYUV5</t>
  </si>
  <si>
    <t>RU000A0ZYV04</t>
  </si>
  <si>
    <t>RU000A1015E0</t>
  </si>
  <si>
    <t>RU000A101MG4</t>
  </si>
  <si>
    <t>RU0009029524</t>
  </si>
  <si>
    <t>Комитет финансов Санкт-Петербурга</t>
  </si>
  <si>
    <t>1027810256352</t>
  </si>
  <si>
    <t>Министерство финансов Свердловской области</t>
  </si>
  <si>
    <t>1026605256589</t>
  </si>
  <si>
    <t>Публичное акционерное общество "Белуга Групп"</t>
  </si>
  <si>
    <t>1047796969450</t>
  </si>
  <si>
    <t>1087760000019</t>
  </si>
  <si>
    <t>Публичное акционерное общество "Сургутнефтегаз"</t>
  </si>
  <si>
    <t>1028600584540</t>
  </si>
  <si>
    <t>Акционерный коммерческий банк "АК БАРС" (публичное акционерное общество)</t>
  </si>
  <si>
    <t>Общество с ограниченной ответственностью "АЛОР +"</t>
  </si>
  <si>
    <t>Общество с ограниченной ответственностью «Брокерская компания "​РЕГИОН"</t>
  </si>
  <si>
    <t>облигации  ВЭБ.РФ 4-24-00004-T</t>
  </si>
  <si>
    <t>облигации ВЭБ.РФ 4-26-00004-T</t>
  </si>
  <si>
    <t>облигации ВЭБ.РФ 4B02-227-00004-T-001P</t>
  </si>
  <si>
    <t>облигации Государственная компания "Автодор" 4B02-01-00011-T-003P</t>
  </si>
  <si>
    <t>облигации ФГУП "РОСМОРПОРТ" 4B02-01-00008-T-001P</t>
  </si>
  <si>
    <t>Доля от общей стоимости средств пенсионных резервов фонда, %</t>
  </si>
  <si>
    <t>1. Облигации</t>
  </si>
  <si>
    <t>2. Акции российских акционерных обществ</t>
  </si>
  <si>
    <t>3. Депозиты в кредитных организациях</t>
  </si>
  <si>
    <t xml:space="preserve"> 4. Инвестиционные паи паевых инвестиционных фондов, выданные в соответствии с законодательством Российской Федерации</t>
  </si>
  <si>
    <t>5. Объекты недвижимого имущества</t>
  </si>
  <si>
    <t>6. Денежные средства на счетах</t>
  </si>
  <si>
    <t>7. Денежные средства на специальных брокерских счетах</t>
  </si>
  <si>
    <t>8. Дебиторская задолженность по процентному (купонному) доходу по облигациям</t>
  </si>
  <si>
    <t>9. Дебиторская задолженность по сделкам РЕПО</t>
  </si>
  <si>
    <t>10. Прочая дебиторская задолженность</t>
  </si>
  <si>
    <t>Номер банковского счета</t>
  </si>
  <si>
    <t>40701810700000001615</t>
  </si>
  <si>
    <t>40701810400001434785</t>
  </si>
  <si>
    <t>40701810100001514785</t>
  </si>
  <si>
    <t>40701810200001524785</t>
  </si>
  <si>
    <t>Управляющая компания</t>
  </si>
  <si>
    <t>Акционерное общество "РЕГИОН Эссет Менеджмент"</t>
  </si>
  <si>
    <t>Договор доверительного управления</t>
  </si>
  <si>
    <t>НПФ-16ПН от 07.08.2019</t>
  </si>
  <si>
    <t>010216-2/DU/PN от 01.02.2016</t>
  </si>
  <si>
    <t>260516-1/DU/PN от 26.05.2016</t>
  </si>
  <si>
    <t>260516-2/DU/PN от 26.05.2016</t>
  </si>
  <si>
    <t>3-НПФ от 15.04.2005</t>
  </si>
  <si>
    <t>32-НПФ/ДУ/РОПС от 22.12.2017</t>
  </si>
  <si>
    <t>40701810600000000949</t>
  </si>
  <si>
    <t>40701810900000184785</t>
  </si>
  <si>
    <t>40701810800028000086</t>
  </si>
  <si>
    <t>40701810300020100688</t>
  </si>
  <si>
    <t>40701810400020000086</t>
  </si>
  <si>
    <t>ТКБ Инвестмент партнерс (Акционерное общество)</t>
  </si>
  <si>
    <t>ДУ/17-2 от 23.05.2017</t>
  </si>
  <si>
    <t>240903-1/DU/RAM от 24.09.2003</t>
  </si>
  <si>
    <t>5/06-НПФ от 29.09.2006</t>
  </si>
  <si>
    <t>RU000A101QE0</t>
  </si>
  <si>
    <t>облигации федерального займа РФ 26234RMFS</t>
  </si>
  <si>
    <t>"Акционерная финансовая корпорация "Система", Публичное акционерное общество</t>
  </si>
  <si>
    <t>RU000A0JV219</t>
  </si>
  <si>
    <t>RU000A0JVWB3</t>
  </si>
  <si>
    <t>RU000A0ZYWY5</t>
  </si>
  <si>
    <t>RU000A0JWTN2</t>
  </si>
  <si>
    <t>RU000A100SZ3</t>
  </si>
  <si>
    <t>RU000A0JXS59</t>
  </si>
  <si>
    <t>RU000A101LX1</t>
  </si>
  <si>
    <t>RU000A0JXPN8</t>
  </si>
  <si>
    <t>RU000A0JWST1</t>
  </si>
  <si>
    <t>RU000A0JQRD9</t>
  </si>
  <si>
    <t>RU000A101LJ0</t>
  </si>
  <si>
    <t>RU000A0JXE06</t>
  </si>
  <si>
    <t>RU000A0ZYU05</t>
  </si>
  <si>
    <t>RU000A0ZYJ91</t>
  </si>
  <si>
    <t>RU000A1009Z8</t>
  </si>
  <si>
    <t>RU000A101012</t>
  </si>
  <si>
    <t>RU000A1004W6</t>
  </si>
  <si>
    <t>RU000A0ZZES2</t>
  </si>
  <si>
    <t>RU000A102QP4</t>
  </si>
  <si>
    <t>облигации ОАО "РЖД" 4B02-21-65045-D-001P</t>
  </si>
  <si>
    <t>облигации ПАО "Газпром" 4B02-22-00028-A</t>
  </si>
  <si>
    <t>государственные облигации Санкт-Петербурга RU35003GSP0</t>
  </si>
  <si>
    <t>RU000A101EF3</t>
  </si>
  <si>
    <t>облигации АО "ХК "МЕТАЛЛОИНВЕСТ" 4B02-04-25642-H</t>
  </si>
  <si>
    <t>облигации ВЭБ.РФ 4-23-00004-T</t>
  </si>
  <si>
    <t>RU000A0JT403</t>
  </si>
  <si>
    <t>RU0009046452</t>
  </si>
  <si>
    <t>RU0009046510</t>
  </si>
  <si>
    <t>Публичное акционерное общество "Новолипецкий металлургический комбинат"</t>
  </si>
  <si>
    <t>акции обыкновенные ПАО "НЛМК" 1-01-00102-A</t>
  </si>
  <si>
    <t>акции обыкновенные ПАО "Северсталь" 1-02-00143-A</t>
  </si>
  <si>
    <t>1024800823123</t>
  </si>
  <si>
    <t>RU000A0JWM07</t>
  </si>
  <si>
    <t>RU000A0ZYUA9</t>
  </si>
  <si>
    <t>облигации федерального займа РФ 26219RMFS</t>
  </si>
  <si>
    <t>облигации федерального займа РФ 26224RMFS</t>
  </si>
  <si>
    <t>RU000A1012B3</t>
  </si>
  <si>
    <t>облигации АО "ФПК" 4B02-07-55465-E-001P</t>
  </si>
  <si>
    <t>RU0009084396</t>
  </si>
  <si>
    <t>Публичное акционерное общество "Магнитогорский металлургический комбинат"</t>
  </si>
  <si>
    <t>акции обыкновенные ПАО "ММК" 1-03-00078-A</t>
  </si>
  <si>
    <t>RU000A1036H9</t>
  </si>
  <si>
    <t>RU000A103DS4</t>
  </si>
  <si>
    <t>Публичное акционерное общество "СИБУР Холдинг"</t>
  </si>
  <si>
    <t>облигации ПАО "СИБУР Холдинг" 4B02-03-65134-D</t>
  </si>
  <si>
    <t>1057747421247</t>
  </si>
  <si>
    <t>RU000A103DN5</t>
  </si>
  <si>
    <t>Министерство финансов Республики Башкортостан</t>
  </si>
  <si>
    <t>1030203917622</t>
  </si>
  <si>
    <t>государственные ЦБ субъектов РФ RU34012BAS0</t>
  </si>
  <si>
    <t>облигации федерального займа РФ 26239RMFS</t>
  </si>
  <si>
    <t>облигации федерального займа РФ 26237RMFS</t>
  </si>
  <si>
    <t>RU000A103901</t>
  </si>
  <si>
    <t>RU000A1038Z7</t>
  </si>
  <si>
    <t>RU000A103N84</t>
  </si>
  <si>
    <t>RU000A103QK3</t>
  </si>
  <si>
    <t>облигации АО "Россельхозбанк" 4B02-04-03349-B-002P</t>
  </si>
  <si>
    <t>Общество с ограниченной ответственностью "Мэйл.Ру Финанс"</t>
  </si>
  <si>
    <t>облигации  ООО "Мэйл.Ру Финанс" 4B02-01-00566-R-001P</t>
  </si>
  <si>
    <t>1187746811141</t>
  </si>
  <si>
    <t>RU000A0JNAA8</t>
  </si>
  <si>
    <t>акции обыкновенные ПАО "Полюс" 1-01-55192-E</t>
  </si>
  <si>
    <t>Публичное акционерное общество "РОССЕТИ Московский регион"</t>
  </si>
  <si>
    <t>облигации федерального займа РФ 26207RMFS</t>
  </si>
  <si>
    <t>RU000A0JS3W6</t>
  </si>
  <si>
    <t>RU000A103MX5</t>
  </si>
  <si>
    <t>облигации федерального займа РФ 52004RMFS</t>
  </si>
  <si>
    <t>облигации ПАО "МТС" 4B02-20-04715-A-001P</t>
  </si>
  <si>
    <t>RU000A104SU6</t>
  </si>
  <si>
    <t>облигации ООО "ГК "Сегежа" 4B02-04-87154-H-002P</t>
  </si>
  <si>
    <t>RU000A104UA4</t>
  </si>
  <si>
    <t>облигации ПАО "РОСТЕЛЕКОМ" 4B02-08-00124-A-002P</t>
  </si>
  <si>
    <t>RU000A104VS4</t>
  </si>
  <si>
    <t>облигации АО "Почта России" 4B02-01-16643-A-002P</t>
  </si>
  <si>
    <t>RU000A104V75</t>
  </si>
  <si>
    <t>облигации ПАО "Группа ЛСР" 4B02-06-55234-E-001P</t>
  </si>
  <si>
    <t>RU000A102T63</t>
  </si>
  <si>
    <t>RU000A100WA8</t>
  </si>
  <si>
    <t>облигации ПАО АНК "Башнефть" 4B02-08-00013-A</t>
  </si>
  <si>
    <t>RU000A0JWGD0</t>
  </si>
  <si>
    <t>облигации  ВЭБ.РФ 4B02-227-00004-T-001P</t>
  </si>
  <si>
    <t>облигации Государственная компания "Автодор" 4B02-02-00011-T-003P</t>
  </si>
  <si>
    <t>RU000A104XR2</t>
  </si>
  <si>
    <t>облигации ПАО "СИБУР Холдинг" 4B02-01-65134-D-001P</t>
  </si>
  <si>
    <t>RU000A104XW2</t>
  </si>
  <si>
    <t>облигации  ВЭБ.РФ 4B02-02-00004-T-002P</t>
  </si>
  <si>
    <t>RU000A104Z48</t>
  </si>
  <si>
    <t>Акционерное общество "ААА Управление Капиталом"</t>
  </si>
  <si>
    <t>RU000A105559</t>
  </si>
  <si>
    <t>облигации ПАО "ФСК ЕЭС" 4B02-06-65018-D-001P</t>
  </si>
  <si>
    <t>RU000A104JQ3</t>
  </si>
  <si>
    <t>облигации ПАО "ГК "САМОЛЕТ" 4B02-11-16493-A-001P</t>
  </si>
  <si>
    <t>публичное акционерное общество "ГРУППА КОМПАНИЙ "САМОЛЕТ"</t>
  </si>
  <si>
    <t>1187746590283</t>
  </si>
  <si>
    <t>RU000A0JXN05</t>
  </si>
  <si>
    <t>облигации ОАО "РЖД" 4B02-01-65045-D-001P</t>
  </si>
  <si>
    <t>RU000A1055Q0</t>
  </si>
  <si>
    <t>облигации АО "ДОМ.РФ" 4B02-12-00739-A-001P</t>
  </si>
  <si>
    <t>40701810200000003375</t>
  </si>
  <si>
    <t>RU000A105A61</t>
  </si>
  <si>
    <t>облигации ПАО "ГМК "Норильский никель" 4B02-02-40155-F-001P</t>
  </si>
  <si>
    <t>40701810500000003376</t>
  </si>
  <si>
    <t>40701810700000003370</t>
  </si>
  <si>
    <t>40701810300000003369</t>
  </si>
  <si>
    <t>оплата комиссий по сделкам Т+ (продажа акций ПАО Новатэк 1-02-00268-E)</t>
  </si>
  <si>
    <t>оплата комиссий по сделкам Т+ (продажа акций ПАО ГМК Норильский никель 1-01-40155-F)</t>
  </si>
  <si>
    <t>облигации  ПАО "ГМК "Норильский никель"  4B02-02-40155-F-001P</t>
  </si>
  <si>
    <t>облигации ПАО Сбербанк 4B02-500-01481-B-001P</t>
  </si>
  <si>
    <t>RU000A103WV8</t>
  </si>
  <si>
    <t>RU000A105GE2</t>
  </si>
  <si>
    <t>RU000A1056S4</t>
  </si>
  <si>
    <t>облигации ПАО "РОССЕТИ" 4B02-05-65018-D-001P</t>
  </si>
  <si>
    <t>облигации ПАО "РОССЕТИ" 4B02-05-65018-D</t>
  </si>
  <si>
    <t>RU000A105HJ9</t>
  </si>
  <si>
    <t>облигации ПАО "Альфа-Банк" 4B02-18-01326-B-002P</t>
  </si>
  <si>
    <t>1027700067328</t>
  </si>
  <si>
    <t>Акционерное общество "Альфа-Банк"</t>
  </si>
  <si>
    <t>государственные ЦБ субъектов РФ RU34013MOO0</t>
  </si>
  <si>
    <t>облигации ООО "ИКС 5 ФИНАНС" 4B02-02-36241-R-002P</t>
  </si>
  <si>
    <t>RU000A105JP2</t>
  </si>
  <si>
    <t>RU000A105JU2</t>
  </si>
  <si>
    <t>облигации  ВЭБ.РФ 4B02-439-00004-T-001P</t>
  </si>
  <si>
    <t>RU000A105KP0</t>
  </si>
  <si>
    <t>облигации ПАО "Газпром нефть" 4B02-05-00146-A-003P</t>
  </si>
  <si>
    <t>облигации ПАО "РусГидро" 4B02-08-55038-E-001P</t>
  </si>
  <si>
    <t>RU000A105MW2</t>
  </si>
  <si>
    <t>облигации ПАО "РОССЕТИ" 4B02-07-65018-D-001P</t>
  </si>
  <si>
    <t>RU000A105PH6</t>
  </si>
  <si>
    <t>RU000A101988</t>
  </si>
  <si>
    <t>облигации ПАО "РОССЕТИ Московский регион" 4B02-07-65018-D-001P</t>
  </si>
  <si>
    <t>частичное погашение номинала облигации ПАО АНК "Башнефть" 4-06-00013-A</t>
  </si>
  <si>
    <t>частичное погашение номинала облигации ПАО АНК "Башнефть" 4-08-00013-A</t>
  </si>
  <si>
    <t>RU000A105VU7</t>
  </si>
  <si>
    <t>облигации АО "Эталон-Финанс" 4B02-01-55338-H-002P</t>
  </si>
  <si>
    <t>Акционерное общество "Эталон-Финанс"</t>
  </si>
  <si>
    <t>1047796714646</t>
  </si>
  <si>
    <t>облигации ПАО "РОСТЕЛЕКОМ" 4B02-10-00124-A-002P</t>
  </si>
  <si>
    <t>RU000A105UU9</t>
  </si>
  <si>
    <t>облигации ПАО "РусГидро" 4B02-09-55038-E-001P</t>
  </si>
  <si>
    <t>RU000A105SL2</t>
  </si>
  <si>
    <t>облигации ПАО "Полюс" 4B02-03-55192-E-001P</t>
  </si>
  <si>
    <t>RU000A105VC5</t>
  </si>
  <si>
    <t>облигации обыкновенные ПАО "Полюс" 4B02-03-55192-E-001P</t>
  </si>
  <si>
    <t>Публичное акционерное общество "НОВАТЭК"</t>
  </si>
  <si>
    <t>Публичное акционерное общество "Нефтяная компания "Роснефть"</t>
  </si>
  <si>
    <t>RU000A106268</t>
  </si>
  <si>
    <t>облигации ПАО "Альфа-Банк" 4B02-22-01326-B-002P</t>
  </si>
  <si>
    <t>1027700190572</t>
  </si>
  <si>
    <t>40701810900000003374</t>
  </si>
  <si>
    <t>облигации ПАО "ГМК "Норильский никель" 4B02-09-40155-F</t>
  </si>
  <si>
    <t>RU000A1069N8</t>
  </si>
  <si>
    <t>облигации ПАО Сбербанк 4B02-02-01481-B-002P</t>
  </si>
  <si>
    <t>RU000A1069P3</t>
  </si>
  <si>
    <t>ПАО "РОССЕТИ"</t>
  </si>
  <si>
    <t>ПАО "Магнит"</t>
  </si>
  <si>
    <t>АО "Росагролизинг"</t>
  </si>
  <si>
    <t>частичное погашение номинала облигации АО ХК "Новотранс" 4B02-01-12414-F-001P</t>
  </si>
  <si>
    <t>RU000A106938</t>
  </si>
  <si>
    <t>облигации ПАО "НОВАТЭК" 4B02-01-00268-E-001P</t>
  </si>
  <si>
    <t>облигации  ПАО "ГМК "Норильский никель"  4B02-09-40155-F</t>
  </si>
  <si>
    <t>Правительство ЯНАО</t>
  </si>
  <si>
    <t>1028900508735</t>
  </si>
  <si>
    <t>облигации федерального займа РФ 26242RMFS</t>
  </si>
  <si>
    <t>RU000A105RV3</t>
  </si>
  <si>
    <t>RU000A100YF3</t>
  </si>
  <si>
    <t>облигации АО ХК "Металлоинвест" 4B02-03-25642-H</t>
  </si>
  <si>
    <t>Акционерное общество «Холдинговая компания «МЕТАЛЛОИНВЕСТ»</t>
  </si>
  <si>
    <t>ПАО "Группа ЛСР"</t>
  </si>
  <si>
    <t>RU000A106KV6</t>
  </si>
  <si>
    <t>облигации ПАО "Альфа-Банк" 4B02-24-01326-B-002P</t>
  </si>
  <si>
    <t>RU000A106K27</t>
  </si>
  <si>
    <t>Акционерное общество "Группа компаний "МЕДСИ"</t>
  </si>
  <si>
    <t>облигации АО "Группа компаний "МЕДСИ" 4B02-03-62024-H-001P</t>
  </si>
  <si>
    <t>5067746338732</t>
  </si>
  <si>
    <t>RU000A106GD2</t>
  </si>
  <si>
    <t>облигации ПАО "РусГидро" 4B02-11-55038-E-001P</t>
  </si>
  <si>
    <t>облигации ООО "Газпром капитал" 4B02-07-36400-R-001P</t>
  </si>
  <si>
    <t>начисление дивидендов (акции обыкновенные ПАО "Сургутнефтегаз" 2-01-00155-A )</t>
  </si>
  <si>
    <t>начисление дивидендов (акции обыкновенные ПАО АФК "Система" 1-05-01669-A)</t>
  </si>
  <si>
    <t>облигации ПАО "ЛК "Европлан" 4B02-06-16419-A-001P</t>
  </si>
  <si>
    <t>Публичное акционерное общество «Лизинговая компания «Европлан»</t>
  </si>
  <si>
    <t>1177746637584</t>
  </si>
  <si>
    <t>RU000A106F40</t>
  </si>
  <si>
    <t>АО "Почта России"</t>
  </si>
  <si>
    <t>частичное погашение номинала облигации ПАО "Группа ЛСР" 4B02-04-55234-E-001P</t>
  </si>
  <si>
    <t>RU000A106ZL5</t>
  </si>
  <si>
    <t>облигации ОАО "РЖД" 4B02-28-65045-D-001P</t>
  </si>
  <si>
    <t>RU000A107050</t>
  </si>
  <si>
    <t>облигации ООО "Газпром капитал" 4B02-09-36400-R-002P</t>
  </si>
  <si>
    <t>ПАО АФК "Система"</t>
  </si>
  <si>
    <t>начисление дивидендов (акции обыкновенные АК "АЛРОСА" (ПАО) 1-03-40046-N )</t>
  </si>
  <si>
    <t>погашение номинала облигаций ПАО "ЯТЭК" 4B02-01-20510-F-001P</t>
  </si>
  <si>
    <t>RU000A106Z46</t>
  </si>
  <si>
    <t>облигации ПАО АФК "Система" 4B02-26-01669-A-001P</t>
  </si>
  <si>
    <t>RU000A107605</t>
  </si>
  <si>
    <t>облигации ПАО "Газпром нефть" 4B02-07-00146-A-003P</t>
  </si>
  <si>
    <t>RU000A107AU7</t>
  </si>
  <si>
    <t>облигации ВЭБ.РФ 4B02-12-00004-T-002P</t>
  </si>
  <si>
    <t>Банк ВТБ (ПАО)</t>
  </si>
  <si>
    <t>ПАО Сбербанк</t>
  </si>
  <si>
    <t>облигации  ВЭБ.РФ 4B02-12-00004-T-002P</t>
  </si>
  <si>
    <t>Общество с ограниченной ответственностью Управляющая компания "АКБФ"</t>
  </si>
  <si>
    <t>Акционерное общество Инвестиционная компания "АКБФ"</t>
  </si>
  <si>
    <t>RU000A107ET1</t>
  </si>
  <si>
    <t>облигации ООО "Газпром капитал" 4B02-11-36400-R-002P</t>
  </si>
  <si>
    <t>АО "Россельхозбанк"</t>
  </si>
  <si>
    <t>42005810000037577626</t>
  </si>
  <si>
    <t>42005810338000000403</t>
  </si>
  <si>
    <t>ПАО "МТС"</t>
  </si>
  <si>
    <t>ПАО "ЛК "Европлан"</t>
  </si>
  <si>
    <t>начисление дивидендов (акции обыкновенные ПАО "ГМК "Норильский никель" 1-01-40155-F )</t>
  </si>
  <si>
    <t>RU000A107GX8</t>
  </si>
  <si>
    <t>облигации ПАО АФК "Система" 4B02-27-01669-A-001P</t>
  </si>
  <si>
    <t>RU0009091573</t>
  </si>
  <si>
    <t>Публичное акционерное общество «Транснефть»</t>
  </si>
  <si>
    <t>акции привилегированные ПАО "Транснефть" 2-01-00206-А</t>
  </si>
  <si>
    <t>ПАО "РусГидро"</t>
  </si>
  <si>
    <t>положительная переоценка по сделкам Т+ (покупка облигаций  26243RMFS)</t>
  </si>
  <si>
    <t>RU000A107RZ0</t>
  </si>
  <si>
    <t>облигации ПАО "ГК "САМОЛЕТ" 4B02-13-16493-A-001P</t>
  </si>
  <si>
    <t>RU000A107SM6</t>
  </si>
  <si>
    <t>облигации ПАО АФК "Система" 4B02-28-01669-A-001P</t>
  </si>
  <si>
    <t>42005810500000000985</t>
  </si>
  <si>
    <t>42005810100075277626</t>
  </si>
  <si>
    <t>ВЭБ.РФ</t>
  </si>
  <si>
    <t>оплата комиссий по сделкам Т+  (продажа облигаций 25072RMFS)</t>
  </si>
  <si>
    <t>RU000A107TH4</t>
  </si>
  <si>
    <t>облигации ПАО "Альфа-Банк" 4B02-26-01326-B-002P</t>
  </si>
  <si>
    <t>RU000A100WA9</t>
  </si>
  <si>
    <t>RU000A1083A6</t>
  </si>
  <si>
    <t>облигации ПАО "ГМК "Норильский никель" 4B02-07-40155-F-001P</t>
  </si>
  <si>
    <t>RU000A1083W0</t>
  </si>
  <si>
    <t>облигации ПАО "МТС" 4B02-05-04715-A-002P</t>
  </si>
  <si>
    <t>АО «Банк ДОМ. РФ»</t>
  </si>
  <si>
    <t>начисление дивидендов (акции обыкновенные ПАО Новатэк 1-02-00268-E)</t>
  </si>
  <si>
    <t>RU000A107UA7</t>
  </si>
  <si>
    <t>«Газпромбанк» (Акционерное общество)</t>
  </si>
  <si>
    <t>1027700167110</t>
  </si>
  <si>
    <t>облигации Банк ГПБ (АО) 4B02-03-00354-B-005P</t>
  </si>
  <si>
    <t>RU000A1084B2</t>
  </si>
  <si>
    <t>1027804904445</t>
  </si>
  <si>
    <t>Общество с ограниченной ответственностью "Сэтл Групп"</t>
  </si>
  <si>
    <t>облигации ООО "Сэтл Групп" 4B02-03-36160-R-002P</t>
  </si>
  <si>
    <t>акции привилегированные ПАО «Транснефть» 2-01-00206-A</t>
  </si>
  <si>
    <t>RU000A1085D5</t>
  </si>
  <si>
    <t>облигации ПАО "РОСТЕЛЕКОМ" 4B02-14-00124-A-002P</t>
  </si>
  <si>
    <t>оплата комиссий по сделкам Т+  (покупка облигаций 4B02-10-03349-B-002P)</t>
  </si>
  <si>
    <t>RU000A1082Y8</t>
  </si>
  <si>
    <t>облигации АО "СТМ" 4B02-04-55323-E-001P</t>
  </si>
  <si>
    <t>1076672030820</t>
  </si>
  <si>
    <t>RU000A1089J4</t>
  </si>
  <si>
    <t>облигации АО "Селектел" 4B02-04-00575-R-001P</t>
  </si>
  <si>
    <t>акционерное общество "Синара - Транспортные Машины"</t>
  </si>
  <si>
    <t>акционерное общество "Селектел"</t>
  </si>
  <si>
    <t>1089847357126</t>
  </si>
  <si>
    <t>RU000A0JRH43</t>
  </si>
  <si>
    <t>Публичное акционерное общество "МТС-Банк"</t>
  </si>
  <si>
    <t>акции обыкновенные ПАО «МТС-Банк» 10102268B</t>
  </si>
  <si>
    <t>1027739053704</t>
  </si>
  <si>
    <t>RU000A1068R1</t>
  </si>
  <si>
    <t>облигации АО "Россельхозбанк" 4B02-10-03349-B-002P</t>
  </si>
  <si>
    <t>RU000A108GR8</t>
  </si>
  <si>
    <t>облигации ПАО "РОСТЕЛЕКОМ" 4B02-07-00124-A-001P</t>
  </si>
  <si>
    <t>RU000A108KT6</t>
  </si>
  <si>
    <t>облигации АО "Росагролизинг" 4B02-01-05886-A-001P</t>
  </si>
  <si>
    <t>АО "АЛЬФА-БАНК"</t>
  </si>
  <si>
    <t>АО ХК "Новотранс"</t>
  </si>
  <si>
    <t>RU000A101N52</t>
  </si>
  <si>
    <t>облигации федерального займа РФ 29014RMFS</t>
  </si>
  <si>
    <t>40701810900025000086</t>
  </si>
  <si>
    <t>начисление дивидендов (акции обыкновенные ПАО "НЛМК" 1-01-00102-A)</t>
  </si>
  <si>
    <t>начисление дивидендов (акции обыкновенные АК "АЛРОСА" (ПАО) 1-03-40046-N)</t>
  </si>
  <si>
    <t>RU000A106Z61</t>
  </si>
  <si>
    <t>облигации федерального займа РФ 29025RMFS</t>
  </si>
  <si>
    <t>RU000A108P46</t>
  </si>
  <si>
    <t>облигации ООО "Балтийский лизинг" 4B02-11-36442-R-001P</t>
  </si>
  <si>
    <t>Общество с ограниченной ответственностью "Балтийский лизинг"</t>
  </si>
  <si>
    <t>1027810273545</t>
  </si>
  <si>
    <t>начисление дивидендов (акции обыкновенные ПАО "" (ПАО) 1-02-00143-A)</t>
  </si>
  <si>
    <t>начисление дивидендов (акции обыкновенные Лукойл" (ПАО) 1-01-00077-A )</t>
  </si>
  <si>
    <t xml:space="preserve">начисленный процентный доход по подтверждению №17 от 25.06.2024+ к Генеральному соглашению №М65-4785/2016 от 15.06.2016 о порядке поддержания МНО на счетах </t>
  </si>
  <si>
    <t xml:space="preserve">начисленный процентный доход по подтверждению №13 от 25.06.2024 к Генеральному соглашению №М66-4785/2016 от 15.06.2016 о порядке поддержания МНО на счетах </t>
  </si>
  <si>
    <t>RU000A108Q94</t>
  </si>
  <si>
    <t>облигации ПАО «МегаФон» 4B02-05-00822-J-002P</t>
  </si>
  <si>
    <t>Акционерное общество "МегаФон"</t>
  </si>
  <si>
    <t>1027809169585</t>
  </si>
  <si>
    <t>RU000A0DQZE3</t>
  </si>
  <si>
    <t>RU000A0JP5V6</t>
  </si>
  <si>
    <t>акции обыкновенные ПАО АФК «Система»  1-05-01669-A</t>
  </si>
  <si>
    <t>Публичное акционерное общество Акционерная финансовая корпорация «Система»</t>
  </si>
  <si>
    <t>1027739609391</t>
  </si>
  <si>
    <t>акции обыкновенные Банк «ВТБ» (ПАО) 10401000B</t>
  </si>
  <si>
    <t xml:space="preserve"> Банк ВТБ (публичное акционерное общество)</t>
  </si>
  <si>
    <t>начисление дивидендов (акции обыкновенные ПАО "Московская биржа"  1-05-08443-H)</t>
  </si>
  <si>
    <t>оплата комиссий по сделкам Т+  (покупка облигаций 4B02-01-04715-A-002P)</t>
  </si>
  <si>
    <t>RU000A107XA1</t>
  </si>
  <si>
    <t>облигации ВЭБ.РФ 4B02-47-00004-T-002P</t>
  </si>
  <si>
    <t>облигации АО ХК "Металлоинвест" 4B02-08-25642-H-001P</t>
  </si>
  <si>
    <t>RU000A108WY1</t>
  </si>
  <si>
    <t>RU000A108Y86</t>
  </si>
  <si>
    <t>облигации ПАО "ЛК "Европлан" 4B02-07-16419-A-001P</t>
  </si>
  <si>
    <t>начисление дивидендов (акции обыкновенные ПАО "Транснефть" 2-01-00206-A)</t>
  </si>
  <si>
    <t>RU000A1075E4</t>
  </si>
  <si>
    <t>облигации ПАО "МТС" 4B02-01-04715-A-002P</t>
  </si>
  <si>
    <t>облигации АО "ХК "МЕТАЛЛОИНВЕСТ" 4B02-08-25642-H-001P</t>
  </si>
  <si>
    <t>облигации  ВЭБ.РФ 4B02-47-00004-T-002P</t>
  </si>
  <si>
    <t>Публичное акционерное общество "Лизинговая компания "Европлан"</t>
  </si>
  <si>
    <t>40701810100022780688</t>
  </si>
  <si>
    <t>RU000A109528</t>
  </si>
  <si>
    <t>облигации ПАО "РОССЕТИ" 4B02-13-65018-D-001P</t>
  </si>
  <si>
    <t>RU000A1095L7</t>
  </si>
  <si>
    <t>облигации ПАО "ГК "САМОЛЕТ" 4B02-14-16493-A-001P</t>
  </si>
  <si>
    <t>RU000A108G05</t>
  </si>
  <si>
    <t>облигации ООО "ЕвразХолдинг Финанс" 4B02-01-36383-R-003P</t>
  </si>
  <si>
    <t>Общество с ограниченной ответственностью "ЕвразХолдинг Финанс"</t>
  </si>
  <si>
    <t>1097746549515</t>
  </si>
  <si>
    <t>RU000A109312</t>
  </si>
  <si>
    <t>облигации ПАО "МТС" 4B02-06-04715-A-002P</t>
  </si>
  <si>
    <t>облигации ПАО "Федеральная сетевая компания - Россети" 4B02-13-65018-D-001P</t>
  </si>
  <si>
    <t>Публичное акционерное общество "Федеральная сетевая компания - Россети"</t>
  </si>
  <si>
    <t>облигации ПАО "Федеральная сетевая компания - Россети" 4B02-02-55385-E-001P</t>
  </si>
  <si>
    <t>облигации ПАО "РОСТЕЛЕКОМ" 4B02-10-00124-A-001P</t>
  </si>
  <si>
    <t>RU000A109916</t>
  </si>
  <si>
    <t>RU000A109B33</t>
  </si>
  <si>
    <t>облигации ПАО "Газпром нефть" 4B02-13-00146-A-003P</t>
  </si>
  <si>
    <t>ПАО «Совкомбанк»</t>
  </si>
  <si>
    <t>42004810600002576493</t>
  </si>
  <si>
    <t>42004810500002676493</t>
  </si>
  <si>
    <t>42003810712240000005</t>
  </si>
  <si>
    <t>33-НПФ от 07.06.2024</t>
  </si>
  <si>
    <t>RU000A109E71</t>
  </si>
  <si>
    <t>RU000A109JS8</t>
  </si>
  <si>
    <t>облигации АО "Трансконтейнер" 4B02-01-55194-E-002P</t>
  </si>
  <si>
    <t>Публичное акционерное общество "Центр по перевозке грузов в контейнерах "ТрансКонтейнер"</t>
  </si>
  <si>
    <t>1067746341024</t>
  </si>
  <si>
    <t>облигации ПАО "РОСТЕЛЕКОМ" 4B02-11-00124-A-001P</t>
  </si>
  <si>
    <t>RU000A109K40</t>
  </si>
  <si>
    <t>облигации ПАО "ФосАгро" 4B02-04-06556-A-001P</t>
  </si>
  <si>
    <t>Публичное акционерное общество «ФосАгро»</t>
  </si>
  <si>
    <t xml:space="preserve">начисленный процентный доход по подтверждению №40 от 19.09.2024 к Генеральному соглашению №М61-4785/2016 от 15.02.2016 о порядке поддержания МНО на счетах </t>
  </si>
  <si>
    <t>RU000A108LF3</t>
  </si>
  <si>
    <t>облигации ПАО "РОСТЕЛЕКОМ" 4B02-08-00124-A-001P</t>
  </si>
  <si>
    <t>облигации ПАО "Трансконтейнер" 4B02-01-55194-E-002P</t>
  </si>
  <si>
    <t>облигации ПАО «ФОСАГРО» 4B02-04-06556-A-001P</t>
  </si>
  <si>
    <t>42004810312240000093</t>
  </si>
  <si>
    <t>42004810400002776493</t>
  </si>
  <si>
    <t>RU000A108EH4</t>
  </si>
  <si>
    <t>RU000A105L19</t>
  </si>
  <si>
    <t xml:space="preserve">начисленный процентный доход по подтверждению №25 от 19.09.2024 к Генеральному соглашению №М22-4785/2015 от 12.05.2015 о порядке поддержания МНО на счетах </t>
  </si>
  <si>
    <t>положительная переоценка по сделкам Т+ (покупка облигаций  ПАО «Транснефть» 4B02-08-00206-A-001P)</t>
  </si>
  <si>
    <t>Состав инвестиционного портфеля фонда по обязательному пенсионному страхованию на 31.10.2024</t>
  </si>
  <si>
    <t>RU000A109PF2</t>
  </si>
  <si>
    <t>облигации ОАО "РЖД" 4B02-33-65045-D-001P</t>
  </si>
  <si>
    <t>RU000A109SP5</t>
  </si>
  <si>
    <t>облигации АО "Эталон-Финанс" 4B02-02-55338-H-002P</t>
  </si>
  <si>
    <t>RU000A109TJ6</t>
  </si>
  <si>
    <t>Публичное акционерное общество «Промсвязьбанк»</t>
  </si>
  <si>
    <t>облигации ПАО «Промсвязьбанк» 4B02-09-03251-B-003P</t>
  </si>
  <si>
    <t xml:space="preserve"> 1027739019142</t>
  </si>
  <si>
    <t>RU000A109VL8</t>
  </si>
  <si>
    <t>облигации ПАО "Совкомбанк" 4B02-09-00963-B-001P</t>
  </si>
  <si>
    <t>42003810500480045361</t>
  </si>
  <si>
    <t>42003810900480055359</t>
  </si>
  <si>
    <t>42005810400082177626</t>
  </si>
  <si>
    <t>42003810200006474785</t>
  </si>
  <si>
    <t>RU000A105FZ9</t>
  </si>
  <si>
    <t>RU000A108EF8</t>
  </si>
  <si>
    <t>RU000A1074G2</t>
  </si>
  <si>
    <t>RU000A102BT8</t>
  </si>
  <si>
    <t>АО "ГТЛК"</t>
  </si>
  <si>
    <t>Состав средств пенсионных резервов фонда на 31.10.2024</t>
  </si>
  <si>
    <t>RU000A1079S6</t>
  </si>
  <si>
    <t>облигации АО "ХК "МЕТАЛЛОИНВЕСТ" 4B02-06-25642-H-001P</t>
  </si>
  <si>
    <t>RU000A109DT9</t>
  </si>
  <si>
    <t>облигации АО "Росагролизинг" 4B02-03-05886-A-001P</t>
  </si>
  <si>
    <t>42003810412240000004</t>
  </si>
  <si>
    <t>42004810612240000094</t>
  </si>
  <si>
    <t>42003810500480075564</t>
  </si>
  <si>
    <t>42004810643240000057</t>
  </si>
  <si>
    <t>RU000A1028E3</t>
  </si>
  <si>
    <t>RU000A0JVW48</t>
  </si>
  <si>
    <t>оплата комиссий по сделкам Т+ (продажа облигаций ООО "Сэтл Групп"  4B02-03-36160-R-002P)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</si>
</sst>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00"/>
    <numFmt numFmtId="165" formatCode="000000"/>
    <numFmt numFmtId="166" formatCode="_-* #,##0.00_р_._-;\-* #,##0.0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8"/>
      <name val="Verdana"/>
      <family val="2"/>
      <charset val="204"/>
    </font>
    <font>
      <sz val="14"/>
      <color theme="1"/>
      <name val="Calibri"/>
      <family val="2"/>
      <charset val="204"/>
      <scheme val="minor"/>
    </font>
    <font>
      <sz val="12"/>
      <color rgb="FF303239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7" fillId="0" borderId="0"/>
    <xf numFmtId="166" fontId="7" fillId="0" borderId="0" applyFont="0" applyFill="0" applyBorder="0" applyAlignment="0" applyProtection="0"/>
  </cellStyleXfs>
  <cellXfs count="168">
    <xf numFmtId="0" fontId="0" fillId="0" borderId="0" xfId="0"/>
    <xf numFmtId="0" fontId="3" fillId="0" borderId="1" xfId="0" applyFont="1" applyFill="1" applyBorder="1" applyAlignment="1">
      <alignment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/>
    <xf numFmtId="0" fontId="0" fillId="0" borderId="1" xfId="0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10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3" fontId="0" fillId="0" borderId="0" xfId="0" applyNumberFormat="1" applyFill="1" applyBorder="1" applyAlignment="1">
      <alignment horizontal="center" vertical="center" wrapText="1"/>
    </xf>
    <xf numFmtId="4" fontId="0" fillId="0" borderId="0" xfId="0" applyNumberFormat="1" applyFill="1" applyBorder="1" applyAlignment="1">
      <alignment horizontal="center" vertical="center" wrapText="1"/>
    </xf>
    <xf numFmtId="10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165" fontId="0" fillId="0" borderId="1" xfId="0" applyNumberFormat="1" applyFill="1" applyBorder="1" applyAlignment="1">
      <alignment horizontal="center" vertical="center" wrapText="1"/>
    </xf>
    <xf numFmtId="49" fontId="0" fillId="0" borderId="1" xfId="0" quotePrefix="1" applyNumberForma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" fontId="0" fillId="0" borderId="4" xfId="0" quotePrefix="1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5" fillId="0" borderId="0" xfId="0" applyFont="1" applyFill="1"/>
    <xf numFmtId="1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" fontId="0" fillId="0" borderId="3" xfId="0" applyNumberFormat="1" applyFill="1" applyBorder="1" applyAlignment="1">
      <alignment horizontal="center" vertical="center" wrapText="1"/>
    </xf>
    <xf numFmtId="1" fontId="0" fillId="0" borderId="1" xfId="0" quotePrefix="1" applyNumberFormat="1" applyFill="1" applyBorder="1" applyAlignment="1">
      <alignment horizontal="center" vertical="center" wrapText="1"/>
    </xf>
    <xf numFmtId="1" fontId="0" fillId="0" borderId="3" xfId="0" applyNumberFormat="1" applyFill="1" applyBorder="1" applyAlignment="1">
      <alignment horizontal="center" vertical="center"/>
    </xf>
    <xf numFmtId="4" fontId="0" fillId="0" borderId="5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 wrapText="1"/>
    </xf>
    <xf numFmtId="10" fontId="0" fillId="2" borderId="1" xfId="0" applyNumberFormat="1" applyFill="1" applyBorder="1" applyAlignment="1">
      <alignment horizontal="center" vertical="center" wrapText="1"/>
    </xf>
    <xf numFmtId="14" fontId="0" fillId="0" borderId="0" xfId="0" applyNumberFormat="1" applyFill="1"/>
    <xf numFmtId="4" fontId="0" fillId="0" borderId="0" xfId="0" applyNumberFormat="1" applyFill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3" fontId="0" fillId="0" borderId="1" xfId="0" applyNumberFormat="1" applyFill="1" applyBorder="1" applyAlignment="1">
      <alignment horizontal="center" vertical="center"/>
    </xf>
    <xf numFmtId="0" fontId="0" fillId="0" borderId="5" xfId="0" applyFill="1" applyBorder="1" applyAlignment="1"/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49" fontId="6" fillId="0" borderId="1" xfId="0" quotePrefix="1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4" xfId="0" quotePrefix="1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3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3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5" xfId="0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" fontId="0" fillId="0" borderId="5" xfId="0" applyNumberFormat="1" applyFill="1" applyBorder="1" applyAlignment="1">
      <alignment horizontal="center" vertical="center"/>
    </xf>
    <xf numFmtId="1" fontId="0" fillId="0" borderId="4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</cellXfs>
  <cellStyles count="4">
    <cellStyle name="Обычный" xfId="0" builtinId="0"/>
    <cellStyle name="Обычный 2" xfId="2"/>
    <cellStyle name="Обычный 3" xfId="1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7"/>
  <sheetViews>
    <sheetView tabSelected="1" topLeftCell="A168" zoomScale="80" zoomScaleNormal="80" workbookViewId="0">
      <selection activeCell="H182" sqref="H182"/>
    </sheetView>
  </sheetViews>
  <sheetFormatPr defaultRowHeight="15" x14ac:dyDescent="0.25"/>
  <cols>
    <col min="1" max="1" width="55" style="3" customWidth="1"/>
    <col min="2" max="2" width="56.28515625" style="3" customWidth="1"/>
    <col min="3" max="3" width="50.42578125" style="3" customWidth="1"/>
    <col min="4" max="4" width="31.42578125" style="3" customWidth="1"/>
    <col min="5" max="5" width="18.7109375" style="3" customWidth="1"/>
    <col min="6" max="6" width="25.85546875" style="3" customWidth="1"/>
    <col min="7" max="7" width="27.28515625" style="3" customWidth="1"/>
    <col min="8" max="8" width="22.7109375" style="3" customWidth="1"/>
    <col min="9" max="9" width="13.85546875" style="3" customWidth="1"/>
    <col min="10" max="10" width="20.42578125" style="3" customWidth="1"/>
    <col min="11" max="16384" width="9.140625" style="3"/>
  </cols>
  <sheetData>
    <row r="1" spans="1:8" ht="33.75" customHeight="1" x14ac:dyDescent="0.25">
      <c r="A1" s="150" t="s">
        <v>656</v>
      </c>
      <c r="B1" s="151"/>
      <c r="C1" s="151"/>
      <c r="D1" s="151"/>
      <c r="E1" s="151"/>
      <c r="F1" s="151"/>
      <c r="G1" s="151"/>
    </row>
    <row r="2" spans="1:8" ht="18.75" x14ac:dyDescent="0.3">
      <c r="A2" s="4"/>
      <c r="B2" s="4"/>
      <c r="C2" s="4"/>
    </row>
    <row r="3" spans="1:8" x14ac:dyDescent="0.25">
      <c r="A3" s="3" t="s">
        <v>270</v>
      </c>
    </row>
    <row r="4" spans="1:8" ht="30" x14ac:dyDescent="0.25">
      <c r="A4" s="25" t="s">
        <v>0</v>
      </c>
      <c r="B4" s="25" t="s">
        <v>20</v>
      </c>
      <c r="C4" s="25" t="s">
        <v>1</v>
      </c>
      <c r="D4" s="25" t="s">
        <v>22</v>
      </c>
      <c r="E4" s="25" t="s">
        <v>10</v>
      </c>
      <c r="F4" s="25" t="s">
        <v>6</v>
      </c>
      <c r="G4" s="25" t="s">
        <v>2</v>
      </c>
    </row>
    <row r="5" spans="1:8" ht="30" x14ac:dyDescent="0.25">
      <c r="A5" s="25" t="s">
        <v>195</v>
      </c>
      <c r="B5" s="25" t="s">
        <v>119</v>
      </c>
      <c r="C5" s="25" t="s">
        <v>120</v>
      </c>
      <c r="D5" s="25" t="s">
        <v>315</v>
      </c>
      <c r="E5" s="39">
        <v>5718</v>
      </c>
      <c r="F5" s="7">
        <v>5741901.2400000002</v>
      </c>
      <c r="G5" s="8">
        <f t="shared" ref="G5:G36" si="0">F5/$F$265</f>
        <v>1.0183029652647416E-3</v>
      </c>
      <c r="H5" s="106"/>
    </row>
    <row r="6" spans="1:8" x14ac:dyDescent="0.25">
      <c r="A6" s="99" t="s">
        <v>369</v>
      </c>
      <c r="B6" s="99" t="s">
        <v>95</v>
      </c>
      <c r="C6" s="99" t="s">
        <v>96</v>
      </c>
      <c r="D6" s="99" t="s">
        <v>370</v>
      </c>
      <c r="E6" s="39">
        <v>10000</v>
      </c>
      <c r="F6" s="7">
        <v>8121900</v>
      </c>
      <c r="G6" s="8">
        <f t="shared" si="0"/>
        <v>1.4403861208841873E-3</v>
      </c>
      <c r="H6" s="106"/>
    </row>
    <row r="7" spans="1:8" x14ac:dyDescent="0.25">
      <c r="A7" s="121" t="s">
        <v>265</v>
      </c>
      <c r="B7" s="121" t="s">
        <v>175</v>
      </c>
      <c r="C7" s="9" t="s">
        <v>176</v>
      </c>
      <c r="D7" s="121" t="s">
        <v>47</v>
      </c>
      <c r="E7" s="39">
        <v>4000</v>
      </c>
      <c r="F7" s="7">
        <v>3927344.84</v>
      </c>
      <c r="G7" s="8">
        <f t="shared" si="0"/>
        <v>6.964987256014146E-4</v>
      </c>
      <c r="H7" s="106"/>
    </row>
    <row r="8" spans="1:8" x14ac:dyDescent="0.25">
      <c r="A8" s="76" t="s">
        <v>330</v>
      </c>
      <c r="B8" s="76" t="s">
        <v>175</v>
      </c>
      <c r="C8" s="9" t="s">
        <v>176</v>
      </c>
      <c r="D8" s="76" t="s">
        <v>331</v>
      </c>
      <c r="E8" s="39">
        <v>986</v>
      </c>
      <c r="F8" s="7">
        <v>1011739.3</v>
      </c>
      <c r="G8" s="8">
        <f t="shared" si="0"/>
        <v>1.7942787348687906E-4</v>
      </c>
      <c r="H8" s="106"/>
    </row>
    <row r="9" spans="1:8" x14ac:dyDescent="0.25">
      <c r="A9" s="99" t="s">
        <v>264</v>
      </c>
      <c r="B9" s="99" t="s">
        <v>175</v>
      </c>
      <c r="C9" s="121" t="s">
        <v>176</v>
      </c>
      <c r="D9" s="99" t="s">
        <v>46</v>
      </c>
      <c r="E9" s="39">
        <v>40000</v>
      </c>
      <c r="F9" s="7">
        <v>38504666.799999997</v>
      </c>
      <c r="G9" s="8">
        <f t="shared" si="0"/>
        <v>6.8286469481266881E-3</v>
      </c>
      <c r="H9" s="106"/>
    </row>
    <row r="10" spans="1:8" ht="30" x14ac:dyDescent="0.25">
      <c r="A10" s="25" t="s">
        <v>218</v>
      </c>
      <c r="B10" s="25" t="s">
        <v>148</v>
      </c>
      <c r="C10" s="99" t="s">
        <v>149</v>
      </c>
      <c r="D10" s="25" t="s">
        <v>71</v>
      </c>
      <c r="E10" s="39">
        <v>53130</v>
      </c>
      <c r="F10" s="7">
        <v>54843973.799999997</v>
      </c>
      <c r="G10" s="8">
        <f t="shared" si="0"/>
        <v>9.7263569701247238E-3</v>
      </c>
      <c r="H10" s="106"/>
    </row>
    <row r="11" spans="1:8" ht="30" x14ac:dyDescent="0.25">
      <c r="A11" s="25" t="s">
        <v>221</v>
      </c>
      <c r="B11" s="25" t="s">
        <v>148</v>
      </c>
      <c r="C11" s="25" t="s">
        <v>149</v>
      </c>
      <c r="D11" s="33" t="s">
        <v>306</v>
      </c>
      <c r="E11" s="39">
        <v>18</v>
      </c>
      <c r="F11" s="7">
        <v>18580.68</v>
      </c>
      <c r="G11" s="8">
        <f t="shared" si="0"/>
        <v>3.2952084596695852E-6</v>
      </c>
      <c r="H11" s="106"/>
    </row>
    <row r="12" spans="1:8" x14ac:dyDescent="0.25">
      <c r="A12" s="69" t="s">
        <v>35</v>
      </c>
      <c r="B12" s="69" t="s">
        <v>95</v>
      </c>
      <c r="C12" s="69" t="s">
        <v>96</v>
      </c>
      <c r="D12" s="121" t="s">
        <v>80</v>
      </c>
      <c r="E12" s="39">
        <v>41337</v>
      </c>
      <c r="F12" s="7">
        <v>42914006.549999997</v>
      </c>
      <c r="G12" s="8">
        <f t="shared" si="0"/>
        <v>7.610625521879499E-3</v>
      </c>
      <c r="H12" s="106"/>
    </row>
    <row r="13" spans="1:8" x14ac:dyDescent="0.25">
      <c r="A13" s="58" t="s">
        <v>36</v>
      </c>
      <c r="B13" s="58" t="s">
        <v>95</v>
      </c>
      <c r="C13" s="66" t="s">
        <v>96</v>
      </c>
      <c r="D13" s="58" t="s">
        <v>81</v>
      </c>
      <c r="E13" s="39">
        <v>32000</v>
      </c>
      <c r="F13" s="7">
        <v>32975360</v>
      </c>
      <c r="G13" s="8">
        <f t="shared" si="0"/>
        <v>5.8480467470862227E-3</v>
      </c>
      <c r="H13" s="106"/>
    </row>
    <row r="14" spans="1:8" ht="30" x14ac:dyDescent="0.25">
      <c r="A14" s="131" t="s">
        <v>192</v>
      </c>
      <c r="B14" s="131" t="s">
        <v>109</v>
      </c>
      <c r="C14" s="9" t="s">
        <v>110</v>
      </c>
      <c r="D14" s="131" t="s">
        <v>307</v>
      </c>
      <c r="E14" s="39">
        <v>225</v>
      </c>
      <c r="F14" s="7">
        <v>227358</v>
      </c>
      <c r="G14" s="8">
        <f t="shared" si="0"/>
        <v>4.0321021887980282E-5</v>
      </c>
      <c r="H14" s="106"/>
    </row>
    <row r="15" spans="1:8" ht="30" x14ac:dyDescent="0.25">
      <c r="A15" s="134" t="s">
        <v>211</v>
      </c>
      <c r="B15" s="134" t="s">
        <v>137</v>
      </c>
      <c r="C15" s="134" t="s">
        <v>138</v>
      </c>
      <c r="D15" s="134" t="s">
        <v>55</v>
      </c>
      <c r="E15" s="39">
        <v>34629</v>
      </c>
      <c r="F15" s="7">
        <v>31636708.109999999</v>
      </c>
      <c r="G15" s="8">
        <f t="shared" si="0"/>
        <v>5.6106422477632334E-3</v>
      </c>
      <c r="H15" s="106"/>
    </row>
    <row r="16" spans="1:8" ht="30" x14ac:dyDescent="0.25">
      <c r="A16" s="68" t="s">
        <v>384</v>
      </c>
      <c r="B16" s="68" t="s">
        <v>165</v>
      </c>
      <c r="C16" s="131" t="s">
        <v>166</v>
      </c>
      <c r="D16" s="99" t="s">
        <v>385</v>
      </c>
      <c r="E16" s="39">
        <v>1455</v>
      </c>
      <c r="F16" s="7">
        <v>1380940.5</v>
      </c>
      <c r="G16" s="8">
        <f t="shared" si="0"/>
        <v>2.4490421329576457E-4</v>
      </c>
      <c r="H16" s="106"/>
    </row>
    <row r="17" spans="1:8" x14ac:dyDescent="0.25">
      <c r="A17" s="131" t="s">
        <v>340</v>
      </c>
      <c r="B17" s="131" t="s">
        <v>95</v>
      </c>
      <c r="C17" s="131" t="s">
        <v>96</v>
      </c>
      <c r="D17" s="131" t="s">
        <v>338</v>
      </c>
      <c r="E17" s="39">
        <v>13000</v>
      </c>
      <c r="F17" s="7">
        <v>10684830</v>
      </c>
      <c r="G17" s="8">
        <f t="shared" si="0"/>
        <v>1.8949113921627933E-3</v>
      </c>
      <c r="H17" s="106"/>
    </row>
    <row r="18" spans="1:8" ht="30" x14ac:dyDescent="0.25">
      <c r="A18" s="79" t="s">
        <v>212</v>
      </c>
      <c r="B18" s="79" t="s">
        <v>137</v>
      </c>
      <c r="C18" s="121" t="s">
        <v>138</v>
      </c>
      <c r="D18" s="79" t="s">
        <v>314</v>
      </c>
      <c r="E18" s="39">
        <v>7087</v>
      </c>
      <c r="F18" s="7">
        <v>6835057.1500000004</v>
      </c>
      <c r="G18" s="8">
        <f t="shared" si="0"/>
        <v>1.2121697452948483E-3</v>
      </c>
      <c r="H18" s="106"/>
    </row>
    <row r="19" spans="1:8" x14ac:dyDescent="0.25">
      <c r="A19" s="68" t="s">
        <v>222</v>
      </c>
      <c r="B19" s="68" t="s">
        <v>152</v>
      </c>
      <c r="C19" s="68" t="s">
        <v>153</v>
      </c>
      <c r="D19" s="68" t="s">
        <v>309</v>
      </c>
      <c r="E19" s="39">
        <v>530</v>
      </c>
      <c r="F19" s="7">
        <v>551115.19999999995</v>
      </c>
      <c r="G19" s="8">
        <f t="shared" si="0"/>
        <v>9.7738052067658187E-5</v>
      </c>
      <c r="H19" s="106"/>
    </row>
    <row r="20" spans="1:8" ht="30" x14ac:dyDescent="0.25">
      <c r="A20" s="89" t="s">
        <v>208</v>
      </c>
      <c r="B20" s="89" t="s">
        <v>137</v>
      </c>
      <c r="C20" s="89" t="s">
        <v>138</v>
      </c>
      <c r="D20" s="89" t="s">
        <v>317</v>
      </c>
      <c r="E20" s="39">
        <v>21096</v>
      </c>
      <c r="F20" s="7">
        <v>19229004</v>
      </c>
      <c r="G20" s="8">
        <f t="shared" si="0"/>
        <v>3.4101860993150028E-3</v>
      </c>
      <c r="H20" s="106"/>
    </row>
    <row r="21" spans="1:8" ht="28.5" customHeight="1" x14ac:dyDescent="0.25">
      <c r="A21" s="25" t="s">
        <v>27</v>
      </c>
      <c r="B21" s="25" t="s">
        <v>95</v>
      </c>
      <c r="C21" s="66" t="s">
        <v>96</v>
      </c>
      <c r="D21" s="68" t="s">
        <v>72</v>
      </c>
      <c r="E21" s="39">
        <v>17000</v>
      </c>
      <c r="F21" s="7">
        <v>10085420</v>
      </c>
      <c r="G21" s="8">
        <f t="shared" si="0"/>
        <v>1.7886084526142652E-3</v>
      </c>
      <c r="H21" s="106"/>
    </row>
    <row r="22" spans="1:8" ht="28.5" customHeight="1" x14ac:dyDescent="0.25">
      <c r="A22" s="131" t="s">
        <v>401</v>
      </c>
      <c r="B22" s="131" t="s">
        <v>119</v>
      </c>
      <c r="C22" s="131" t="s">
        <v>120</v>
      </c>
      <c r="D22" s="131" t="s">
        <v>400</v>
      </c>
      <c r="E22" s="39">
        <v>19938</v>
      </c>
      <c r="F22" s="7">
        <v>19425194.640000001</v>
      </c>
      <c r="G22" s="8">
        <f t="shared" si="0"/>
        <v>3.4449797159445336E-3</v>
      </c>
      <c r="H22" s="106"/>
    </row>
    <row r="23" spans="1:8" ht="28.5" customHeight="1" x14ac:dyDescent="0.25">
      <c r="A23" s="113" t="s">
        <v>210</v>
      </c>
      <c r="B23" s="113" t="s">
        <v>137</v>
      </c>
      <c r="C23" s="113" t="s">
        <v>138</v>
      </c>
      <c r="D23" s="113" t="s">
        <v>52</v>
      </c>
      <c r="E23" s="39">
        <v>63997</v>
      </c>
      <c r="F23" s="7">
        <v>53591087.799999997</v>
      </c>
      <c r="G23" s="8">
        <f t="shared" si="0"/>
        <v>9.504162704564929E-3</v>
      </c>
      <c r="H23" s="106"/>
    </row>
    <row r="24" spans="1:8" ht="28.5" customHeight="1" x14ac:dyDescent="0.25">
      <c r="A24" s="131" t="s">
        <v>223</v>
      </c>
      <c r="B24" s="131" t="s">
        <v>152</v>
      </c>
      <c r="C24" s="131" t="s">
        <v>153</v>
      </c>
      <c r="D24" s="131" t="s">
        <v>313</v>
      </c>
      <c r="E24" s="39">
        <v>5501</v>
      </c>
      <c r="F24" s="7">
        <v>5644081.0099999998</v>
      </c>
      <c r="G24" s="8">
        <f t="shared" si="0"/>
        <v>1.0009549430490411E-3</v>
      </c>
      <c r="H24" s="106"/>
    </row>
    <row r="25" spans="1:8" ht="32.25" customHeight="1" x14ac:dyDescent="0.25">
      <c r="A25" s="86" t="s">
        <v>188</v>
      </c>
      <c r="B25" s="86" t="s">
        <v>105</v>
      </c>
      <c r="C25" s="86" t="s">
        <v>106</v>
      </c>
      <c r="D25" s="86" t="s">
        <v>311</v>
      </c>
      <c r="E25" s="39">
        <v>4731</v>
      </c>
      <c r="F25" s="7">
        <v>3993058.62</v>
      </c>
      <c r="G25" s="8">
        <f t="shared" si="0"/>
        <v>7.0815279874474773E-4</v>
      </c>
      <c r="H25" s="106"/>
    </row>
    <row r="26" spans="1:8" ht="33.75" customHeight="1" x14ac:dyDescent="0.25">
      <c r="A26" s="76" t="s">
        <v>196</v>
      </c>
      <c r="B26" s="76" t="s">
        <v>119</v>
      </c>
      <c r="C26" s="76" t="s">
        <v>120</v>
      </c>
      <c r="D26" s="76" t="s">
        <v>63</v>
      </c>
      <c r="E26" s="39">
        <v>17452</v>
      </c>
      <c r="F26" s="7">
        <v>16143344.68</v>
      </c>
      <c r="G26" s="8">
        <f t="shared" si="0"/>
        <v>2.8629568969972029E-3</v>
      </c>
      <c r="H26" s="106"/>
    </row>
    <row r="27" spans="1:8" ht="30" x14ac:dyDescent="0.25">
      <c r="A27" s="62" t="s">
        <v>219</v>
      </c>
      <c r="B27" s="62" t="s">
        <v>148</v>
      </c>
      <c r="C27" s="66" t="s">
        <v>149</v>
      </c>
      <c r="D27" s="62" t="s">
        <v>69</v>
      </c>
      <c r="E27" s="39">
        <v>8520</v>
      </c>
      <c r="F27" s="7">
        <v>8370985.2000000002</v>
      </c>
      <c r="G27" s="8">
        <f t="shared" si="0"/>
        <v>1.4845603738296389E-3</v>
      </c>
      <c r="H27" s="106"/>
    </row>
    <row r="28" spans="1:8" ht="30" x14ac:dyDescent="0.25">
      <c r="A28" s="66" t="s">
        <v>197</v>
      </c>
      <c r="B28" s="66" t="s">
        <v>119</v>
      </c>
      <c r="C28" s="113" t="s">
        <v>120</v>
      </c>
      <c r="D28" s="66" t="s">
        <v>318</v>
      </c>
      <c r="E28" s="39">
        <v>57683</v>
      </c>
      <c r="F28" s="7">
        <v>49555465.299999997</v>
      </c>
      <c r="G28" s="8">
        <f t="shared" si="0"/>
        <v>8.7884613738260682E-3</v>
      </c>
      <c r="H28" s="106"/>
    </row>
    <row r="29" spans="1:8" x14ac:dyDescent="0.25">
      <c r="A29" s="25" t="s">
        <v>341</v>
      </c>
      <c r="B29" s="25" t="s">
        <v>95</v>
      </c>
      <c r="C29" s="25" t="s">
        <v>96</v>
      </c>
      <c r="D29" s="25" t="s">
        <v>339</v>
      </c>
      <c r="E29" s="39">
        <v>5000</v>
      </c>
      <c r="F29" s="7">
        <v>3350950</v>
      </c>
      <c r="G29" s="8">
        <f t="shared" si="0"/>
        <v>5.9427743160798182E-4</v>
      </c>
      <c r="H29" s="106"/>
    </row>
    <row r="30" spans="1:8" x14ac:dyDescent="0.25">
      <c r="A30" s="25" t="s">
        <v>28</v>
      </c>
      <c r="B30" s="25" t="s">
        <v>95</v>
      </c>
      <c r="C30" s="121" t="s">
        <v>96</v>
      </c>
      <c r="D30" s="25" t="s">
        <v>73</v>
      </c>
      <c r="E30" s="39">
        <v>29000</v>
      </c>
      <c r="F30" s="7">
        <v>16831310</v>
      </c>
      <c r="G30" s="8">
        <f t="shared" si="0"/>
        <v>2.9849647644392607E-3</v>
      </c>
      <c r="H30" s="106"/>
    </row>
    <row r="31" spans="1:8" ht="30" x14ac:dyDescent="0.25">
      <c r="A31" s="76" t="s">
        <v>203</v>
      </c>
      <c r="B31" s="76" t="s">
        <v>123</v>
      </c>
      <c r="C31" s="76" t="s">
        <v>124</v>
      </c>
      <c r="D31" s="76" t="s">
        <v>50</v>
      </c>
      <c r="E31" s="39">
        <v>5000</v>
      </c>
      <c r="F31" s="7">
        <v>4872500</v>
      </c>
      <c r="G31" s="8">
        <f t="shared" si="0"/>
        <v>8.641181711186056E-4</v>
      </c>
      <c r="H31" s="106"/>
    </row>
    <row r="32" spans="1:8" ht="30" x14ac:dyDescent="0.25">
      <c r="A32" s="25" t="s">
        <v>220</v>
      </c>
      <c r="B32" s="25" t="s">
        <v>148</v>
      </c>
      <c r="C32" s="25" t="s">
        <v>149</v>
      </c>
      <c r="D32" s="25" t="s">
        <v>70</v>
      </c>
      <c r="E32" s="39">
        <v>15000</v>
      </c>
      <c r="F32" s="7">
        <v>11865150</v>
      </c>
      <c r="G32" s="8">
        <f t="shared" si="0"/>
        <v>2.1042363710719186E-3</v>
      </c>
      <c r="H32" s="106"/>
    </row>
    <row r="33" spans="1:8" ht="30" x14ac:dyDescent="0.25">
      <c r="A33" s="25" t="s">
        <v>373</v>
      </c>
      <c r="B33" s="25" t="s">
        <v>143</v>
      </c>
      <c r="C33" s="9" t="s">
        <v>144</v>
      </c>
      <c r="D33" s="66" t="s">
        <v>308</v>
      </c>
      <c r="E33" s="39">
        <v>1943</v>
      </c>
      <c r="F33" s="7">
        <v>1892890.03</v>
      </c>
      <c r="G33" s="8">
        <f t="shared" si="0"/>
        <v>3.3569639217080399E-4</v>
      </c>
      <c r="H33" s="106"/>
    </row>
    <row r="34" spans="1:8" x14ac:dyDescent="0.25">
      <c r="A34" s="89" t="s">
        <v>225</v>
      </c>
      <c r="B34" s="89" t="s">
        <v>152</v>
      </c>
      <c r="C34" s="134" t="s">
        <v>153</v>
      </c>
      <c r="D34" s="89" t="s">
        <v>82</v>
      </c>
      <c r="E34" s="39">
        <v>52488</v>
      </c>
      <c r="F34" s="7">
        <v>52262301.600000001</v>
      </c>
      <c r="G34" s="8">
        <f t="shared" si="0"/>
        <v>9.26850784546762E-3</v>
      </c>
      <c r="H34" s="106"/>
    </row>
    <row r="35" spans="1:8" x14ac:dyDescent="0.25">
      <c r="A35" s="86" t="s">
        <v>37</v>
      </c>
      <c r="B35" s="86" t="s">
        <v>95</v>
      </c>
      <c r="C35" s="86" t="s">
        <v>96</v>
      </c>
      <c r="D35" s="86" t="s">
        <v>59</v>
      </c>
      <c r="E35" s="39">
        <v>112363</v>
      </c>
      <c r="F35" s="7">
        <v>128970896.56</v>
      </c>
      <c r="G35" s="8">
        <f t="shared" si="0"/>
        <v>2.2872466960072665E-2</v>
      </c>
      <c r="H35" s="106"/>
    </row>
    <row r="36" spans="1:8" ht="30" x14ac:dyDescent="0.25">
      <c r="A36" s="25" t="s">
        <v>198</v>
      </c>
      <c r="B36" s="25" t="s">
        <v>119</v>
      </c>
      <c r="C36" s="79" t="s">
        <v>120</v>
      </c>
      <c r="D36" s="25" t="s">
        <v>64</v>
      </c>
      <c r="E36" s="39">
        <v>26661</v>
      </c>
      <c r="F36" s="7">
        <v>25461255</v>
      </c>
      <c r="G36" s="8">
        <f t="shared" si="0"/>
        <v>4.5154506115924996E-3</v>
      </c>
      <c r="H36" s="106"/>
    </row>
    <row r="37" spans="1:8" ht="30" x14ac:dyDescent="0.25">
      <c r="A37" s="25" t="s">
        <v>200</v>
      </c>
      <c r="B37" s="25" t="s">
        <v>119</v>
      </c>
      <c r="C37" s="131" t="s">
        <v>120</v>
      </c>
      <c r="D37" s="25" t="s">
        <v>65</v>
      </c>
      <c r="E37" s="39">
        <v>28470</v>
      </c>
      <c r="F37" s="7">
        <v>29789584.5</v>
      </c>
      <c r="G37" s="8">
        <f t="shared" ref="G37:G68" si="1">F37/$F$265</f>
        <v>5.2830623451048048E-3</v>
      </c>
      <c r="H37" s="106"/>
    </row>
    <row r="38" spans="1:8" x14ac:dyDescent="0.25">
      <c r="A38" s="25" t="s">
        <v>326</v>
      </c>
      <c r="B38" s="25" t="s">
        <v>170</v>
      </c>
      <c r="C38" s="9" t="s">
        <v>171</v>
      </c>
      <c r="D38" s="25" t="s">
        <v>323</v>
      </c>
      <c r="E38" s="39">
        <v>47</v>
      </c>
      <c r="F38" s="7">
        <v>43864.63</v>
      </c>
      <c r="G38" s="8">
        <f t="shared" si="1"/>
        <v>7.7792147465149968E-6</v>
      </c>
      <c r="H38" s="106"/>
    </row>
    <row r="39" spans="1:8" x14ac:dyDescent="0.25">
      <c r="A39" s="121" t="s">
        <v>29</v>
      </c>
      <c r="B39" s="121" t="s">
        <v>95</v>
      </c>
      <c r="C39" s="134" t="s">
        <v>96</v>
      </c>
      <c r="D39" s="121" t="s">
        <v>74</v>
      </c>
      <c r="E39" s="39">
        <v>110673</v>
      </c>
      <c r="F39" s="7">
        <v>90730832.129999995</v>
      </c>
      <c r="G39" s="8">
        <f t="shared" si="1"/>
        <v>1.609074617224111E-2</v>
      </c>
      <c r="H39" s="106"/>
    </row>
    <row r="40" spans="1:8" ht="30" x14ac:dyDescent="0.25">
      <c r="A40" s="62" t="s">
        <v>213</v>
      </c>
      <c r="B40" s="62" t="s">
        <v>137</v>
      </c>
      <c r="C40" s="131" t="s">
        <v>138</v>
      </c>
      <c r="D40" s="62" t="s">
        <v>53</v>
      </c>
      <c r="E40" s="39">
        <v>9426</v>
      </c>
      <c r="F40" s="7">
        <v>7179784.2000000002</v>
      </c>
      <c r="G40" s="8">
        <f t="shared" si="1"/>
        <v>1.2733056935721417E-3</v>
      </c>
      <c r="H40" s="106"/>
    </row>
    <row r="41" spans="1:8" x14ac:dyDescent="0.25">
      <c r="A41" s="63" t="s">
        <v>186</v>
      </c>
      <c r="B41" s="63" t="s">
        <v>101</v>
      </c>
      <c r="C41" s="9" t="s">
        <v>102</v>
      </c>
      <c r="D41" s="63" t="s">
        <v>322</v>
      </c>
      <c r="E41" s="39">
        <v>2500</v>
      </c>
      <c r="F41" s="7">
        <v>2506050</v>
      </c>
      <c r="G41" s="8">
        <f t="shared" si="1"/>
        <v>4.4443783329538875E-4</v>
      </c>
      <c r="H41" s="106"/>
    </row>
    <row r="42" spans="1:8" x14ac:dyDescent="0.25">
      <c r="A42" s="62" t="s">
        <v>205</v>
      </c>
      <c r="B42" s="62" t="s">
        <v>129</v>
      </c>
      <c r="C42" s="134" t="s">
        <v>130</v>
      </c>
      <c r="D42" s="62" t="s">
        <v>320</v>
      </c>
      <c r="E42" s="39">
        <v>49775</v>
      </c>
      <c r="F42" s="7">
        <v>46749675.5</v>
      </c>
      <c r="G42" s="8">
        <f t="shared" si="1"/>
        <v>8.2908658991171433E-3</v>
      </c>
      <c r="H42" s="106"/>
    </row>
    <row r="43" spans="1:8" x14ac:dyDescent="0.25">
      <c r="A43" s="25" t="s">
        <v>30</v>
      </c>
      <c r="B43" s="25" t="s">
        <v>95</v>
      </c>
      <c r="C43" s="131" t="s">
        <v>96</v>
      </c>
      <c r="D43" s="25" t="s">
        <v>75</v>
      </c>
      <c r="E43" s="39">
        <v>26000</v>
      </c>
      <c r="F43" s="7">
        <v>16736720</v>
      </c>
      <c r="G43" s="8">
        <f t="shared" si="1"/>
        <v>2.968189610451347E-3</v>
      </c>
      <c r="H43" s="106"/>
    </row>
    <row r="44" spans="1:8" x14ac:dyDescent="0.25">
      <c r="A44" s="62" t="s">
        <v>226</v>
      </c>
      <c r="B44" s="62" t="s">
        <v>158</v>
      </c>
      <c r="C44" s="121" t="s">
        <v>159</v>
      </c>
      <c r="D44" s="62" t="s">
        <v>85</v>
      </c>
      <c r="E44" s="39">
        <v>80000</v>
      </c>
      <c r="F44" s="7">
        <v>77989600</v>
      </c>
      <c r="G44" s="8">
        <f t="shared" si="1"/>
        <v>1.383114017819838E-2</v>
      </c>
      <c r="H44" s="106"/>
    </row>
    <row r="45" spans="1:8" x14ac:dyDescent="0.25">
      <c r="A45" s="79" t="s">
        <v>32</v>
      </c>
      <c r="B45" s="79" t="s">
        <v>95</v>
      </c>
      <c r="C45" s="123" t="s">
        <v>96</v>
      </c>
      <c r="D45" s="79" t="s">
        <v>77</v>
      </c>
      <c r="E45" s="39">
        <v>24000</v>
      </c>
      <c r="F45" s="7">
        <v>12651120</v>
      </c>
      <c r="G45" s="8">
        <f t="shared" si="1"/>
        <v>2.2436249721912802E-3</v>
      </c>
      <c r="H45" s="106"/>
    </row>
    <row r="46" spans="1:8" x14ac:dyDescent="0.25">
      <c r="A46" s="134" t="s">
        <v>31</v>
      </c>
      <c r="B46" s="134" t="s">
        <v>95</v>
      </c>
      <c r="C46" s="9" t="s">
        <v>96</v>
      </c>
      <c r="D46" s="134" t="s">
        <v>76</v>
      </c>
      <c r="E46" s="39">
        <v>102469</v>
      </c>
      <c r="F46" s="7">
        <v>93660764.760000005</v>
      </c>
      <c r="G46" s="8">
        <f t="shared" si="1"/>
        <v>1.661035787582989E-2</v>
      </c>
      <c r="H46" s="106"/>
    </row>
    <row r="47" spans="1:8" ht="30" x14ac:dyDescent="0.25">
      <c r="A47" s="79" t="s">
        <v>216</v>
      </c>
      <c r="B47" s="79" t="s">
        <v>143</v>
      </c>
      <c r="C47" s="9" t="s">
        <v>144</v>
      </c>
      <c r="D47" s="79" t="s">
        <v>58</v>
      </c>
      <c r="E47" s="39">
        <v>35060</v>
      </c>
      <c r="F47" s="7">
        <v>32637003.399999999</v>
      </c>
      <c r="G47" s="8">
        <f t="shared" si="1"/>
        <v>5.7880405723549945E-3</v>
      </c>
      <c r="H47" s="106"/>
    </row>
    <row r="48" spans="1:8" ht="30" x14ac:dyDescent="0.25">
      <c r="A48" s="25" t="s">
        <v>227</v>
      </c>
      <c r="B48" s="25" t="s">
        <v>305</v>
      </c>
      <c r="C48" s="9" t="s">
        <v>167</v>
      </c>
      <c r="D48" s="25" t="s">
        <v>42</v>
      </c>
      <c r="E48" s="39">
        <v>23250</v>
      </c>
      <c r="F48" s="7">
        <v>17564445</v>
      </c>
      <c r="G48" s="8">
        <f t="shared" si="1"/>
        <v>3.1149832919678475E-3</v>
      </c>
      <c r="H48" s="106"/>
    </row>
    <row r="49" spans="1:8" x14ac:dyDescent="0.25">
      <c r="A49" s="25" t="s">
        <v>189</v>
      </c>
      <c r="B49" s="25" t="s">
        <v>105</v>
      </c>
      <c r="C49" s="9" t="s">
        <v>106</v>
      </c>
      <c r="D49" s="25" t="s">
        <v>310</v>
      </c>
      <c r="E49" s="39">
        <v>4000</v>
      </c>
      <c r="F49" s="7">
        <v>3664120</v>
      </c>
      <c r="G49" s="8">
        <f t="shared" si="1"/>
        <v>6.4981686468119145E-4</v>
      </c>
      <c r="H49" s="106"/>
    </row>
    <row r="50" spans="1:8" ht="30" x14ac:dyDescent="0.25">
      <c r="A50" s="25" t="s">
        <v>471</v>
      </c>
      <c r="B50" s="25" t="s">
        <v>472</v>
      </c>
      <c r="C50" s="9" t="s">
        <v>114</v>
      </c>
      <c r="D50" s="25" t="s">
        <v>470</v>
      </c>
      <c r="E50" s="39">
        <v>34483</v>
      </c>
      <c r="F50" s="7">
        <v>32170570.02</v>
      </c>
      <c r="G50" s="8">
        <f t="shared" si="1"/>
        <v>5.7053204986198961E-3</v>
      </c>
      <c r="H50" s="106"/>
    </row>
    <row r="51" spans="1:8" ht="30" x14ac:dyDescent="0.25">
      <c r="A51" s="25" t="s">
        <v>228</v>
      </c>
      <c r="B51" s="25" t="s">
        <v>305</v>
      </c>
      <c r="C51" s="9" t="s">
        <v>167</v>
      </c>
      <c r="D51" s="25" t="s">
        <v>321</v>
      </c>
      <c r="E51" s="39">
        <v>55000</v>
      </c>
      <c r="F51" s="7">
        <v>51631250</v>
      </c>
      <c r="G51" s="8">
        <f t="shared" si="1"/>
        <v>9.1565933961144184E-3</v>
      </c>
      <c r="H51" s="106"/>
    </row>
    <row r="52" spans="1:8" x14ac:dyDescent="0.25">
      <c r="A52" s="25" t="s">
        <v>214</v>
      </c>
      <c r="B52" s="25" t="s">
        <v>139</v>
      </c>
      <c r="C52" s="9" t="s">
        <v>140</v>
      </c>
      <c r="D52" s="25" t="s">
        <v>51</v>
      </c>
      <c r="E52" s="39">
        <v>2000</v>
      </c>
      <c r="F52" s="7">
        <v>2029480</v>
      </c>
      <c r="G52" s="8">
        <f t="shared" si="1"/>
        <v>3.5992007099472297E-4</v>
      </c>
      <c r="H52" s="106"/>
    </row>
    <row r="53" spans="1:8" x14ac:dyDescent="0.25">
      <c r="A53" s="25" t="s">
        <v>266</v>
      </c>
      <c r="B53" s="25" t="s">
        <v>175</v>
      </c>
      <c r="C53" s="9" t="s">
        <v>176</v>
      </c>
      <c r="D53" s="25" t="s">
        <v>48</v>
      </c>
      <c r="E53" s="39">
        <v>13459</v>
      </c>
      <c r="F53" s="7">
        <v>10944455.029999999</v>
      </c>
      <c r="G53" s="8">
        <f t="shared" si="1"/>
        <v>1.9409548413367723E-3</v>
      </c>
      <c r="H53" s="106"/>
    </row>
    <row r="54" spans="1:8" x14ac:dyDescent="0.25">
      <c r="A54" s="25" t="s">
        <v>33</v>
      </c>
      <c r="B54" s="25" t="s">
        <v>95</v>
      </c>
      <c r="C54" s="9" t="s">
        <v>96</v>
      </c>
      <c r="D54" s="25" t="s">
        <v>78</v>
      </c>
      <c r="E54" s="39">
        <v>63000</v>
      </c>
      <c r="F54" s="7">
        <v>44643060</v>
      </c>
      <c r="G54" s="8">
        <f t="shared" si="1"/>
        <v>7.9172661591253319E-3</v>
      </c>
      <c r="H54" s="106"/>
    </row>
    <row r="55" spans="1:8" ht="30" x14ac:dyDescent="0.25">
      <c r="A55" s="58" t="s">
        <v>193</v>
      </c>
      <c r="B55" s="58" t="s">
        <v>115</v>
      </c>
      <c r="C55" s="9" t="s">
        <v>116</v>
      </c>
      <c r="D55" s="58" t="s">
        <v>88</v>
      </c>
      <c r="E55" s="39">
        <v>3850</v>
      </c>
      <c r="F55" s="7">
        <v>484792</v>
      </c>
      <c r="G55" s="8">
        <f t="shared" si="1"/>
        <v>8.5975900751755982E-5</v>
      </c>
      <c r="H55" s="106"/>
    </row>
    <row r="56" spans="1:8" x14ac:dyDescent="0.25">
      <c r="A56" s="129" t="s">
        <v>423</v>
      </c>
      <c r="B56" s="129" t="s">
        <v>97</v>
      </c>
      <c r="C56" s="9" t="s">
        <v>98</v>
      </c>
      <c r="D56" s="129" t="s">
        <v>434</v>
      </c>
      <c r="E56" s="39">
        <v>13610</v>
      </c>
      <c r="F56" s="7">
        <v>5406708.5999999996</v>
      </c>
      <c r="G56" s="8">
        <f t="shared" si="1"/>
        <v>9.5885790604478935E-4</v>
      </c>
      <c r="H56" s="106"/>
    </row>
    <row r="57" spans="1:8" ht="30" x14ac:dyDescent="0.25">
      <c r="A57" s="25" t="s">
        <v>207</v>
      </c>
      <c r="B57" s="25" t="s">
        <v>133</v>
      </c>
      <c r="C57" s="9" t="s">
        <v>134</v>
      </c>
      <c r="D57" s="121" t="s">
        <v>86</v>
      </c>
      <c r="E57" s="39">
        <v>15698</v>
      </c>
      <c r="F57" s="7">
        <v>15426738.560000001</v>
      </c>
      <c r="G57" s="8">
        <f t="shared" si="1"/>
        <v>2.735869699495551E-3</v>
      </c>
      <c r="H57" s="106"/>
    </row>
    <row r="58" spans="1:8" x14ac:dyDescent="0.25">
      <c r="A58" s="25" t="s">
        <v>34</v>
      </c>
      <c r="B58" s="25" t="s">
        <v>95</v>
      </c>
      <c r="C58" s="9" t="s">
        <v>96</v>
      </c>
      <c r="D58" s="113" t="s">
        <v>79</v>
      </c>
      <c r="E58" s="39">
        <v>15000</v>
      </c>
      <c r="F58" s="7">
        <v>7581000</v>
      </c>
      <c r="G58" s="8">
        <f t="shared" si="1"/>
        <v>1.3444596932273266E-3</v>
      </c>
      <c r="H58" s="106"/>
    </row>
    <row r="59" spans="1:8" x14ac:dyDescent="0.25">
      <c r="A59" s="25" t="s">
        <v>224</v>
      </c>
      <c r="B59" s="25" t="s">
        <v>152</v>
      </c>
      <c r="C59" s="9" t="s">
        <v>153</v>
      </c>
      <c r="D59" s="25" t="s">
        <v>83</v>
      </c>
      <c r="E59" s="39">
        <v>1310</v>
      </c>
      <c r="F59" s="7">
        <v>1006093.1</v>
      </c>
      <c r="G59" s="8">
        <f t="shared" si="1"/>
        <v>1.7842654274952249E-4</v>
      </c>
      <c r="H59" s="106"/>
    </row>
    <row r="60" spans="1:8" ht="30" x14ac:dyDescent="0.25">
      <c r="A60" s="65" t="s">
        <v>187</v>
      </c>
      <c r="B60" s="65" t="s">
        <v>103</v>
      </c>
      <c r="C60" s="9" t="s">
        <v>104</v>
      </c>
      <c r="D60" s="65" t="s">
        <v>316</v>
      </c>
      <c r="E60" s="39">
        <v>7200</v>
      </c>
      <c r="F60" s="7">
        <v>6815016</v>
      </c>
      <c r="G60" s="8">
        <f t="shared" si="1"/>
        <v>1.208615528386667E-3</v>
      </c>
      <c r="H60" s="106"/>
    </row>
    <row r="61" spans="1:8" ht="30" x14ac:dyDescent="0.25">
      <c r="A61" s="105" t="s">
        <v>417</v>
      </c>
      <c r="B61" s="105" t="s">
        <v>163</v>
      </c>
      <c r="C61" s="9" t="s">
        <v>164</v>
      </c>
      <c r="D61" s="105" t="s">
        <v>312</v>
      </c>
      <c r="E61" s="39">
        <v>7255</v>
      </c>
      <c r="F61" s="7">
        <v>6771132.7800000003</v>
      </c>
      <c r="G61" s="8">
        <f t="shared" si="1"/>
        <v>1.200833016778828E-3</v>
      </c>
      <c r="H61" s="106"/>
    </row>
    <row r="62" spans="1:8" ht="30" x14ac:dyDescent="0.25">
      <c r="A62" s="25" t="s">
        <v>201</v>
      </c>
      <c r="B62" s="25" t="s">
        <v>119</v>
      </c>
      <c r="C62" s="9" t="s">
        <v>120</v>
      </c>
      <c r="D62" s="99" t="s">
        <v>66</v>
      </c>
      <c r="E62" s="39">
        <v>35992</v>
      </c>
      <c r="F62" s="7">
        <v>27883722.239999998</v>
      </c>
      <c r="G62" s="8">
        <f t="shared" si="1"/>
        <v>4.9450653804018448E-3</v>
      </c>
      <c r="H62" s="106"/>
    </row>
    <row r="63" spans="1:8" x14ac:dyDescent="0.25">
      <c r="A63" s="25" t="s">
        <v>574</v>
      </c>
      <c r="B63" s="25" t="s">
        <v>95</v>
      </c>
      <c r="C63" s="134" t="s">
        <v>96</v>
      </c>
      <c r="D63" s="25" t="s">
        <v>573</v>
      </c>
      <c r="E63" s="39">
        <v>1900</v>
      </c>
      <c r="F63" s="7">
        <v>1932300</v>
      </c>
      <c r="G63" s="8">
        <f t="shared" si="1"/>
        <v>3.4268559098049904E-4</v>
      </c>
      <c r="H63" s="106"/>
    </row>
    <row r="64" spans="1:8" x14ac:dyDescent="0.25">
      <c r="A64" s="105" t="s">
        <v>304</v>
      </c>
      <c r="B64" s="105" t="s">
        <v>95</v>
      </c>
      <c r="C64" s="9" t="s">
        <v>96</v>
      </c>
      <c r="D64" s="105" t="s">
        <v>303</v>
      </c>
      <c r="E64" s="39">
        <v>8756</v>
      </c>
      <c r="F64" s="7">
        <v>7974439.4400000004</v>
      </c>
      <c r="G64" s="8">
        <f t="shared" si="1"/>
        <v>1.4142345868832997E-3</v>
      </c>
      <c r="H64" s="106"/>
    </row>
    <row r="65" spans="1:8" ht="30" x14ac:dyDescent="0.25">
      <c r="A65" s="25" t="s">
        <v>204</v>
      </c>
      <c r="B65" s="25" t="s">
        <v>123</v>
      </c>
      <c r="C65" s="9" t="s">
        <v>124</v>
      </c>
      <c r="D65" s="25" t="s">
        <v>49</v>
      </c>
      <c r="E65" s="39">
        <v>220</v>
      </c>
      <c r="F65" s="7">
        <v>162892.4</v>
      </c>
      <c r="G65" s="8">
        <f t="shared" si="1"/>
        <v>2.8888308420137576E-5</v>
      </c>
      <c r="H65" s="106"/>
    </row>
    <row r="66" spans="1:8" x14ac:dyDescent="0.25">
      <c r="A66" s="127" t="s">
        <v>191</v>
      </c>
      <c r="B66" s="127" t="s">
        <v>107</v>
      </c>
      <c r="C66" s="9" t="s">
        <v>108</v>
      </c>
      <c r="D66" s="127" t="s">
        <v>68</v>
      </c>
      <c r="E66" s="39">
        <v>38000</v>
      </c>
      <c r="F66" s="7">
        <v>35655780</v>
      </c>
      <c r="G66" s="8">
        <f t="shared" si="1"/>
        <v>6.3234083947475333E-3</v>
      </c>
      <c r="H66" s="106"/>
    </row>
    <row r="67" spans="1:8" ht="30" x14ac:dyDescent="0.25">
      <c r="A67" s="123" t="s">
        <v>217</v>
      </c>
      <c r="B67" s="123" t="s">
        <v>146</v>
      </c>
      <c r="C67" s="9" t="s">
        <v>147</v>
      </c>
      <c r="D67" s="123" t="s">
        <v>84</v>
      </c>
      <c r="E67" s="39">
        <v>2492</v>
      </c>
      <c r="F67" s="7">
        <v>2309512.71</v>
      </c>
      <c r="G67" s="8">
        <f t="shared" si="1"/>
        <v>4.0958273969017437E-4</v>
      </c>
      <c r="H67" s="106"/>
    </row>
    <row r="68" spans="1:8" ht="30" x14ac:dyDescent="0.25">
      <c r="A68" s="76" t="s">
        <v>229</v>
      </c>
      <c r="B68" s="76" t="s">
        <v>305</v>
      </c>
      <c r="C68" s="9" t="s">
        <v>167</v>
      </c>
      <c r="D68" s="76" t="s">
        <v>43</v>
      </c>
      <c r="E68" s="39">
        <v>13949</v>
      </c>
      <c r="F68" s="7">
        <v>10322538.98</v>
      </c>
      <c r="G68" s="8">
        <f t="shared" si="1"/>
        <v>1.8306605448328613E-3</v>
      </c>
      <c r="H68" s="106"/>
    </row>
    <row r="69" spans="1:8" x14ac:dyDescent="0.25">
      <c r="A69" s="25" t="s">
        <v>190</v>
      </c>
      <c r="B69" s="25" t="s">
        <v>105</v>
      </c>
      <c r="C69" s="9" t="s">
        <v>106</v>
      </c>
      <c r="D69" s="25" t="s">
        <v>61</v>
      </c>
      <c r="E69" s="39">
        <v>1142</v>
      </c>
      <c r="F69" s="7">
        <v>1195765.3600000001</v>
      </c>
      <c r="G69" s="8">
        <f t="shared" ref="G69:G100" si="2">F69/$F$265</f>
        <v>2.1206415104570162E-4</v>
      </c>
      <c r="H69" s="106"/>
    </row>
    <row r="70" spans="1:8" x14ac:dyDescent="0.25">
      <c r="A70" s="25" t="s">
        <v>38</v>
      </c>
      <c r="B70" s="25" t="s">
        <v>95</v>
      </c>
      <c r="C70" s="9" t="s">
        <v>96</v>
      </c>
      <c r="D70" s="25" t="s">
        <v>60</v>
      </c>
      <c r="E70" s="39">
        <v>40301</v>
      </c>
      <c r="F70" s="7">
        <v>36393523.729999997</v>
      </c>
      <c r="G70" s="8">
        <f t="shared" si="2"/>
        <v>6.4542442619043962E-3</v>
      </c>
      <c r="H70" s="106"/>
    </row>
    <row r="71" spans="1:8" x14ac:dyDescent="0.25">
      <c r="A71" s="25" t="s">
        <v>40</v>
      </c>
      <c r="B71" s="25" t="s">
        <v>99</v>
      </c>
      <c r="C71" s="9" t="s">
        <v>100</v>
      </c>
      <c r="D71" s="25" t="s">
        <v>56</v>
      </c>
      <c r="E71" s="39">
        <v>2000</v>
      </c>
      <c r="F71" s="7">
        <v>363395.8</v>
      </c>
      <c r="G71" s="8">
        <f t="shared" si="2"/>
        <v>6.4446775595317096E-5</v>
      </c>
      <c r="H71" s="106"/>
    </row>
    <row r="72" spans="1:8" ht="30" x14ac:dyDescent="0.25">
      <c r="A72" s="25" t="s">
        <v>194</v>
      </c>
      <c r="B72" s="25" t="s">
        <v>117</v>
      </c>
      <c r="C72" s="9" t="s">
        <v>118</v>
      </c>
      <c r="D72" s="25" t="s">
        <v>44</v>
      </c>
      <c r="E72" s="39">
        <v>28650</v>
      </c>
      <c r="F72" s="7">
        <v>28809682.789999999</v>
      </c>
      <c r="G72" s="8">
        <f t="shared" si="2"/>
        <v>5.109280739456535E-3</v>
      </c>
      <c r="H72" s="106"/>
    </row>
    <row r="73" spans="1:8" ht="30" x14ac:dyDescent="0.25">
      <c r="A73" s="45" t="s">
        <v>268</v>
      </c>
      <c r="B73" s="45" t="s">
        <v>179</v>
      </c>
      <c r="C73" s="9" t="s">
        <v>180</v>
      </c>
      <c r="D73" s="45" t="s">
        <v>87</v>
      </c>
      <c r="E73" s="39">
        <v>12000</v>
      </c>
      <c r="F73" s="7">
        <v>2686920</v>
      </c>
      <c r="G73" s="8">
        <f t="shared" si="2"/>
        <v>4.7651439637598844E-4</v>
      </c>
      <c r="H73" s="106"/>
    </row>
    <row r="74" spans="1:8" ht="30" x14ac:dyDescent="0.25">
      <c r="A74" s="125" t="s">
        <v>327</v>
      </c>
      <c r="B74" s="125" t="s">
        <v>252</v>
      </c>
      <c r="C74" s="9" t="s">
        <v>253</v>
      </c>
      <c r="D74" s="125" t="s">
        <v>243</v>
      </c>
      <c r="E74" s="39">
        <v>2780</v>
      </c>
      <c r="F74" s="7">
        <v>1550684</v>
      </c>
      <c r="G74" s="8">
        <f t="shared" si="2"/>
        <v>2.7500753659576887E-4</v>
      </c>
      <c r="H74" s="106"/>
    </row>
    <row r="75" spans="1:8" x14ac:dyDescent="0.25">
      <c r="A75" s="25" t="s">
        <v>39</v>
      </c>
      <c r="B75" s="25" t="s">
        <v>97</v>
      </c>
      <c r="C75" s="9" t="s">
        <v>98</v>
      </c>
      <c r="D75" s="25" t="s">
        <v>57</v>
      </c>
      <c r="E75" s="39">
        <v>10500</v>
      </c>
      <c r="F75" s="7">
        <v>4345215</v>
      </c>
      <c r="G75" s="8">
        <f t="shared" si="2"/>
        <v>7.7060630865410603E-4</v>
      </c>
      <c r="H75" s="106"/>
    </row>
    <row r="76" spans="1:8" ht="30" x14ac:dyDescent="0.25">
      <c r="A76" s="25" t="s">
        <v>202</v>
      </c>
      <c r="B76" s="25" t="s">
        <v>121</v>
      </c>
      <c r="C76" s="9" t="s">
        <v>122</v>
      </c>
      <c r="D76" s="25" t="s">
        <v>45</v>
      </c>
      <c r="E76" s="39">
        <v>7959</v>
      </c>
      <c r="F76" s="7">
        <v>6900930.54</v>
      </c>
      <c r="G76" s="8">
        <f t="shared" si="2"/>
        <v>1.2238521246262352E-3</v>
      </c>
      <c r="H76" s="106"/>
    </row>
    <row r="77" spans="1:8" ht="30" x14ac:dyDescent="0.25">
      <c r="A77" s="25" t="s">
        <v>267</v>
      </c>
      <c r="B77" s="25" t="s">
        <v>177</v>
      </c>
      <c r="C77" s="9" t="s">
        <v>178</v>
      </c>
      <c r="D77" s="25" t="s">
        <v>41</v>
      </c>
      <c r="E77" s="39">
        <v>74800</v>
      </c>
      <c r="F77" s="7">
        <v>58695373</v>
      </c>
      <c r="G77" s="8">
        <f t="shared" si="2"/>
        <v>1.040938704358838E-2</v>
      </c>
      <c r="H77" s="106"/>
    </row>
    <row r="78" spans="1:8" ht="30" x14ac:dyDescent="0.25">
      <c r="A78" s="25" t="s">
        <v>206</v>
      </c>
      <c r="B78" s="25" t="s">
        <v>131</v>
      </c>
      <c r="C78" s="9" t="s">
        <v>132</v>
      </c>
      <c r="D78" s="25" t="s">
        <v>62</v>
      </c>
      <c r="E78" s="39">
        <v>15000</v>
      </c>
      <c r="F78" s="7">
        <v>15657600</v>
      </c>
      <c r="G78" s="8">
        <f t="shared" si="2"/>
        <v>2.7768120422999856E-3</v>
      </c>
      <c r="H78" s="106"/>
    </row>
    <row r="79" spans="1:8" ht="30" x14ac:dyDescent="0.25">
      <c r="A79" s="25" t="s">
        <v>325</v>
      </c>
      <c r="B79" s="25" t="s">
        <v>119</v>
      </c>
      <c r="C79" s="9" t="s">
        <v>120</v>
      </c>
      <c r="D79" s="25" t="s">
        <v>324</v>
      </c>
      <c r="E79" s="39">
        <v>56100</v>
      </c>
      <c r="F79" s="7">
        <v>42781299</v>
      </c>
      <c r="G79" s="8">
        <f t="shared" si="2"/>
        <v>7.587090374542479E-3</v>
      </c>
      <c r="H79" s="106"/>
    </row>
    <row r="80" spans="1:8" x14ac:dyDescent="0.25">
      <c r="A80" s="68" t="s">
        <v>381</v>
      </c>
      <c r="B80" s="68" t="s">
        <v>141</v>
      </c>
      <c r="C80" s="9" t="s">
        <v>142</v>
      </c>
      <c r="D80" s="68" t="s">
        <v>382</v>
      </c>
      <c r="E80" s="49">
        <v>1829</v>
      </c>
      <c r="F80" s="7">
        <v>1307149.72</v>
      </c>
      <c r="G80" s="8">
        <f t="shared" si="2"/>
        <v>2.3181771686497636E-4</v>
      </c>
      <c r="H80" s="106"/>
    </row>
    <row r="81" spans="1:8" x14ac:dyDescent="0.25">
      <c r="A81" s="25" t="s">
        <v>357</v>
      </c>
      <c r="B81" s="25" t="s">
        <v>95</v>
      </c>
      <c r="C81" s="9" t="s">
        <v>96</v>
      </c>
      <c r="D81" s="25" t="s">
        <v>359</v>
      </c>
      <c r="E81" s="39">
        <v>32509</v>
      </c>
      <c r="F81" s="7">
        <v>21229352.27</v>
      </c>
      <c r="G81" s="8">
        <f t="shared" si="2"/>
        <v>3.764939775799901E-3</v>
      </c>
      <c r="H81" s="106"/>
    </row>
    <row r="82" spans="1:8" x14ac:dyDescent="0.25">
      <c r="A82" s="25" t="s">
        <v>356</v>
      </c>
      <c r="B82" s="25" t="s">
        <v>95</v>
      </c>
      <c r="C82" s="9" t="s">
        <v>96</v>
      </c>
      <c r="D82" s="25" t="s">
        <v>358</v>
      </c>
      <c r="E82" s="39">
        <v>30000</v>
      </c>
      <c r="F82" s="7">
        <v>17907600</v>
      </c>
      <c r="G82" s="8">
        <f t="shared" si="2"/>
        <v>3.175840443534847E-3</v>
      </c>
      <c r="H82" s="106"/>
    </row>
    <row r="83" spans="1:8" x14ac:dyDescent="0.25">
      <c r="A83" s="25" t="s">
        <v>350</v>
      </c>
      <c r="B83" s="25" t="s">
        <v>349</v>
      </c>
      <c r="C83" s="9" t="s">
        <v>351</v>
      </c>
      <c r="D83" s="25" t="s">
        <v>348</v>
      </c>
      <c r="E83" s="39">
        <v>10000</v>
      </c>
      <c r="F83" s="7">
        <v>9401900</v>
      </c>
      <c r="G83" s="8">
        <f t="shared" si="2"/>
        <v>1.6673889446977973E-3</v>
      </c>
      <c r="H83" s="106"/>
    </row>
    <row r="84" spans="1:8" x14ac:dyDescent="0.25">
      <c r="A84" s="25" t="s">
        <v>372</v>
      </c>
      <c r="B84" s="25" t="s">
        <v>95</v>
      </c>
      <c r="C84" s="9" t="s">
        <v>96</v>
      </c>
      <c r="D84" s="25" t="s">
        <v>371</v>
      </c>
      <c r="E84" s="39">
        <v>49444</v>
      </c>
      <c r="F84" s="7">
        <v>40464035.399999999</v>
      </c>
      <c r="G84" s="8">
        <f t="shared" si="2"/>
        <v>7.1761330458545948E-3</v>
      </c>
      <c r="H84" s="106"/>
    </row>
    <row r="85" spans="1:8" ht="30" x14ac:dyDescent="0.25">
      <c r="A85" s="58" t="s">
        <v>362</v>
      </c>
      <c r="B85" s="58" t="s">
        <v>109</v>
      </c>
      <c r="C85" s="9" t="s">
        <v>110</v>
      </c>
      <c r="D85" s="58" t="s">
        <v>360</v>
      </c>
      <c r="E85" s="39">
        <v>2562</v>
      </c>
      <c r="F85" s="7">
        <v>2570505.84</v>
      </c>
      <c r="G85" s="8">
        <f t="shared" si="2"/>
        <v>4.5586881586669984E-4</v>
      </c>
      <c r="H85" s="106"/>
    </row>
    <row r="86" spans="1:8" x14ac:dyDescent="0.25">
      <c r="A86" s="25" t="s">
        <v>413</v>
      </c>
      <c r="B86" s="25" t="s">
        <v>168</v>
      </c>
      <c r="C86" s="9" t="s">
        <v>169</v>
      </c>
      <c r="D86" s="25" t="s">
        <v>414</v>
      </c>
      <c r="E86" s="39">
        <v>70000</v>
      </c>
      <c r="F86" s="7">
        <v>72567600</v>
      </c>
      <c r="G86" s="8">
        <f t="shared" si="2"/>
        <v>1.2869570404200415E-2</v>
      </c>
      <c r="H86" s="106"/>
    </row>
    <row r="87" spans="1:8" ht="30" x14ac:dyDescent="0.25">
      <c r="A87" s="25" t="s">
        <v>397</v>
      </c>
      <c r="B87" s="25" t="s">
        <v>398</v>
      </c>
      <c r="C87" s="9" t="s">
        <v>399</v>
      </c>
      <c r="D87" s="25" t="s">
        <v>396</v>
      </c>
      <c r="E87" s="39">
        <v>52444</v>
      </c>
      <c r="F87" s="7">
        <v>51751214.759999998</v>
      </c>
      <c r="G87" s="8">
        <f t="shared" si="2"/>
        <v>9.1778686611754517E-3</v>
      </c>
      <c r="H87" s="106"/>
    </row>
    <row r="88" spans="1:8" ht="30" x14ac:dyDescent="0.25">
      <c r="A88" s="63" t="s">
        <v>215</v>
      </c>
      <c r="B88" s="63" t="s">
        <v>143</v>
      </c>
      <c r="C88" s="9" t="s">
        <v>144</v>
      </c>
      <c r="D88" s="63" t="s">
        <v>374</v>
      </c>
      <c r="E88" s="39">
        <v>45000</v>
      </c>
      <c r="F88" s="7">
        <v>41493150</v>
      </c>
      <c r="G88" s="8">
        <f t="shared" si="2"/>
        <v>7.3586423585325746E-3</v>
      </c>
      <c r="H88" s="106"/>
    </row>
    <row r="89" spans="1:8" x14ac:dyDescent="0.25">
      <c r="A89" s="79" t="s">
        <v>375</v>
      </c>
      <c r="B89" s="79" t="s">
        <v>125</v>
      </c>
      <c r="C89" s="9" t="s">
        <v>126</v>
      </c>
      <c r="D89" s="79" t="s">
        <v>376</v>
      </c>
      <c r="E89" s="39">
        <v>29027</v>
      </c>
      <c r="F89" s="7">
        <v>25259875.940000001</v>
      </c>
      <c r="G89" s="8">
        <f t="shared" si="2"/>
        <v>4.4797368496573972E-3</v>
      </c>
      <c r="H89" s="106"/>
    </row>
    <row r="90" spans="1:8" x14ac:dyDescent="0.25">
      <c r="A90" s="25" t="s">
        <v>379</v>
      </c>
      <c r="B90" s="25" t="s">
        <v>105</v>
      </c>
      <c r="C90" s="9" t="s">
        <v>106</v>
      </c>
      <c r="D90" s="25" t="s">
        <v>380</v>
      </c>
      <c r="E90" s="39">
        <v>36999</v>
      </c>
      <c r="F90" s="7">
        <v>30310320.780000001</v>
      </c>
      <c r="G90" s="8">
        <f t="shared" si="2"/>
        <v>5.375412818559645E-3</v>
      </c>
      <c r="H90" s="106"/>
    </row>
    <row r="91" spans="1:8" x14ac:dyDescent="0.25">
      <c r="A91" s="65" t="s">
        <v>377</v>
      </c>
      <c r="B91" s="65" t="s">
        <v>152</v>
      </c>
      <c r="C91" s="9" t="s">
        <v>153</v>
      </c>
      <c r="D91" s="65" t="s">
        <v>378</v>
      </c>
      <c r="E91" s="39">
        <v>9498</v>
      </c>
      <c r="F91" s="7">
        <v>9320387.4000000004</v>
      </c>
      <c r="G91" s="8">
        <f t="shared" si="2"/>
        <v>1.6529330147162433E-3</v>
      </c>
      <c r="H91" s="106"/>
    </row>
    <row r="92" spans="1:8" ht="30" x14ac:dyDescent="0.25">
      <c r="A92" s="25" t="s">
        <v>387</v>
      </c>
      <c r="B92" s="25" t="s">
        <v>177</v>
      </c>
      <c r="C92" s="9" t="s">
        <v>178</v>
      </c>
      <c r="D92" s="25" t="s">
        <v>388</v>
      </c>
      <c r="E92" s="39">
        <v>10000</v>
      </c>
      <c r="F92" s="7">
        <v>7856700</v>
      </c>
      <c r="G92" s="8">
        <f t="shared" si="2"/>
        <v>1.3933539733253051E-3</v>
      </c>
      <c r="H92" s="106"/>
    </row>
    <row r="93" spans="1:8" x14ac:dyDescent="0.25">
      <c r="A93" s="125" t="s">
        <v>389</v>
      </c>
      <c r="B93" s="125" t="s">
        <v>349</v>
      </c>
      <c r="C93" s="9" t="s">
        <v>351</v>
      </c>
      <c r="D93" s="125" t="s">
        <v>390</v>
      </c>
      <c r="E93" s="39">
        <v>8000</v>
      </c>
      <c r="F93" s="7">
        <v>7120560</v>
      </c>
      <c r="G93" s="8">
        <f t="shared" si="2"/>
        <v>1.2628025211986246E-3</v>
      </c>
      <c r="H93" s="106"/>
    </row>
    <row r="94" spans="1:8" x14ac:dyDescent="0.25">
      <c r="A94" s="25" t="s">
        <v>391</v>
      </c>
      <c r="B94" s="25" t="s">
        <v>175</v>
      </c>
      <c r="C94" s="9" t="s">
        <v>176</v>
      </c>
      <c r="D94" s="25" t="s">
        <v>392</v>
      </c>
      <c r="E94" s="39">
        <v>67000</v>
      </c>
      <c r="F94" s="7">
        <v>53662980</v>
      </c>
      <c r="G94" s="8">
        <f t="shared" si="2"/>
        <v>9.5169124955103764E-3</v>
      </c>
      <c r="H94" s="106"/>
    </row>
    <row r="95" spans="1:8" ht="30" x14ac:dyDescent="0.25">
      <c r="A95" s="25" t="s">
        <v>395</v>
      </c>
      <c r="B95" s="25" t="s">
        <v>163</v>
      </c>
      <c r="C95" s="78" t="s">
        <v>164</v>
      </c>
      <c r="D95" s="25" t="s">
        <v>394</v>
      </c>
      <c r="E95" s="39">
        <v>10000</v>
      </c>
      <c r="F95" s="7">
        <v>8253500</v>
      </c>
      <c r="G95" s="8">
        <f t="shared" si="2"/>
        <v>1.4637248487075242E-3</v>
      </c>
      <c r="H95" s="106"/>
    </row>
    <row r="96" spans="1:8" x14ac:dyDescent="0.25">
      <c r="A96" s="25" t="s">
        <v>403</v>
      </c>
      <c r="B96" s="25" t="s">
        <v>101</v>
      </c>
      <c r="C96" s="9" t="s">
        <v>102</v>
      </c>
      <c r="D96" s="25" t="s">
        <v>402</v>
      </c>
      <c r="E96" s="39">
        <v>25000</v>
      </c>
      <c r="F96" s="7">
        <v>23057750</v>
      </c>
      <c r="G96" s="8">
        <f t="shared" si="2"/>
        <v>4.0891987193658347E-3</v>
      </c>
      <c r="H96" s="106"/>
    </row>
    <row r="97" spans="1:8" ht="30" x14ac:dyDescent="0.25">
      <c r="A97" s="25" t="s">
        <v>418</v>
      </c>
      <c r="B97" s="25" t="s">
        <v>163</v>
      </c>
      <c r="C97" s="9" t="s">
        <v>164</v>
      </c>
      <c r="D97" s="25" t="s">
        <v>416</v>
      </c>
      <c r="E97" s="39">
        <v>19991</v>
      </c>
      <c r="F97" s="7">
        <v>16463588.050000001</v>
      </c>
      <c r="G97" s="8">
        <f t="shared" si="2"/>
        <v>2.9197507636359427E-3</v>
      </c>
      <c r="H97" s="106"/>
    </row>
    <row r="98" spans="1:8" ht="30" x14ac:dyDescent="0.25">
      <c r="A98" s="115" t="s">
        <v>406</v>
      </c>
      <c r="B98" s="115" t="s">
        <v>135</v>
      </c>
      <c r="C98" s="9" t="s">
        <v>136</v>
      </c>
      <c r="D98" s="115" t="s">
        <v>405</v>
      </c>
      <c r="E98" s="39">
        <v>75154</v>
      </c>
      <c r="F98" s="7">
        <v>68340538.359999999</v>
      </c>
      <c r="G98" s="8">
        <f t="shared" si="2"/>
        <v>1.2119918116142454E-2</v>
      </c>
      <c r="H98" s="106"/>
    </row>
    <row r="99" spans="1:8" ht="30" x14ac:dyDescent="0.25">
      <c r="A99" s="25" t="s">
        <v>482</v>
      </c>
      <c r="B99" s="25" t="s">
        <v>123</v>
      </c>
      <c r="C99" s="9" t="s">
        <v>124</v>
      </c>
      <c r="D99" s="25" t="s">
        <v>415</v>
      </c>
      <c r="E99" s="39">
        <v>14987</v>
      </c>
      <c r="F99" s="7">
        <v>13846789.039999999</v>
      </c>
      <c r="G99" s="8">
        <f t="shared" si="2"/>
        <v>2.4556720412744898E-3</v>
      </c>
      <c r="H99" s="106"/>
    </row>
    <row r="100" spans="1:8" x14ac:dyDescent="0.25">
      <c r="A100" s="25" t="s">
        <v>420</v>
      </c>
      <c r="B100" s="25" t="s">
        <v>422</v>
      </c>
      <c r="C100" s="9" t="s">
        <v>421</v>
      </c>
      <c r="D100" s="25" t="s">
        <v>419</v>
      </c>
      <c r="E100" s="39">
        <v>36500</v>
      </c>
      <c r="F100" s="7">
        <v>37588795</v>
      </c>
      <c r="G100" s="8">
        <f t="shared" si="2"/>
        <v>6.6662207880866468E-3</v>
      </c>
      <c r="H100" s="106"/>
    </row>
    <row r="101" spans="1:8" ht="30" x14ac:dyDescent="0.25">
      <c r="A101" s="25" t="s">
        <v>424</v>
      </c>
      <c r="B101" s="25" t="s">
        <v>127</v>
      </c>
      <c r="C101" s="9" t="s">
        <v>128</v>
      </c>
      <c r="D101" s="25" t="s">
        <v>425</v>
      </c>
      <c r="E101" s="39">
        <v>30000</v>
      </c>
      <c r="F101" s="7">
        <v>29761962.300000001</v>
      </c>
      <c r="G101" s="8">
        <f t="shared" ref="G101:G132" si="3">F101/$F$265</f>
        <v>5.2781636596360981E-3</v>
      </c>
      <c r="H101" s="106"/>
    </row>
    <row r="102" spans="1:8" x14ac:dyDescent="0.25">
      <c r="A102" s="45" t="s">
        <v>427</v>
      </c>
      <c r="B102" s="45" t="s">
        <v>175</v>
      </c>
      <c r="C102" s="9" t="s">
        <v>176</v>
      </c>
      <c r="D102" s="45" t="s">
        <v>426</v>
      </c>
      <c r="E102" s="39">
        <v>34761</v>
      </c>
      <c r="F102" s="7">
        <v>35750645.670000002</v>
      </c>
      <c r="G102" s="8">
        <f t="shared" si="3"/>
        <v>6.340232437695166E-3</v>
      </c>
      <c r="H102" s="106"/>
    </row>
    <row r="103" spans="1:8" x14ac:dyDescent="0.25">
      <c r="A103" s="130" t="s">
        <v>429</v>
      </c>
      <c r="B103" s="130" t="s">
        <v>139</v>
      </c>
      <c r="C103" s="9" t="s">
        <v>140</v>
      </c>
      <c r="D103" s="130" t="s">
        <v>428</v>
      </c>
      <c r="E103" s="39">
        <v>48000</v>
      </c>
      <c r="F103" s="7">
        <v>43358400</v>
      </c>
      <c r="G103" s="8">
        <f t="shared" si="3"/>
        <v>7.6894369031562746E-3</v>
      </c>
      <c r="H103" s="106"/>
    </row>
    <row r="104" spans="1:8" ht="30" x14ac:dyDescent="0.25">
      <c r="A104" s="25" t="s">
        <v>430</v>
      </c>
      <c r="B104" s="25" t="s">
        <v>154</v>
      </c>
      <c r="C104" s="9" t="s">
        <v>155</v>
      </c>
      <c r="D104" s="25" t="s">
        <v>431</v>
      </c>
      <c r="E104" s="39">
        <v>47500</v>
      </c>
      <c r="F104" s="7">
        <v>47358925</v>
      </c>
      <c r="G104" s="8">
        <f t="shared" si="3"/>
        <v>8.3989138342007615E-3</v>
      </c>
      <c r="H104" s="106"/>
    </row>
    <row r="105" spans="1:8" ht="30" x14ac:dyDescent="0.25">
      <c r="A105" s="123" t="s">
        <v>432</v>
      </c>
      <c r="B105" s="123" t="s">
        <v>163</v>
      </c>
      <c r="C105" s="9" t="s">
        <v>164</v>
      </c>
      <c r="D105" s="123" t="s">
        <v>433</v>
      </c>
      <c r="E105" s="39">
        <v>72500</v>
      </c>
      <c r="F105" s="7">
        <v>68064450</v>
      </c>
      <c r="G105" s="8">
        <f t="shared" si="3"/>
        <v>1.2070954961968963E-2</v>
      </c>
      <c r="H105" s="106"/>
    </row>
    <row r="106" spans="1:8" x14ac:dyDescent="0.25">
      <c r="A106" s="68" t="s">
        <v>468</v>
      </c>
      <c r="B106" s="68" t="s">
        <v>95</v>
      </c>
      <c r="C106" s="134" t="s">
        <v>96</v>
      </c>
      <c r="D106" s="68" t="s">
        <v>469</v>
      </c>
      <c r="E106" s="39">
        <v>51450</v>
      </c>
      <c r="F106" s="7">
        <v>36265561.5</v>
      </c>
      <c r="G106" s="8">
        <f t="shared" si="3"/>
        <v>6.4315506778797977E-3</v>
      </c>
      <c r="H106" s="106"/>
    </row>
    <row r="107" spans="1:8" ht="30" x14ac:dyDescent="0.25">
      <c r="A107" s="69" t="s">
        <v>444</v>
      </c>
      <c r="B107" s="69" t="s">
        <v>154</v>
      </c>
      <c r="C107" s="9" t="s">
        <v>155</v>
      </c>
      <c r="D107" s="69" t="s">
        <v>445</v>
      </c>
      <c r="E107" s="39">
        <v>38000</v>
      </c>
      <c r="F107" s="7">
        <v>33941220</v>
      </c>
      <c r="G107" s="8">
        <f t="shared" si="3"/>
        <v>6.0193381122492021E-3</v>
      </c>
      <c r="H107" s="106"/>
    </row>
    <row r="108" spans="1:8" x14ac:dyDescent="0.25">
      <c r="A108" s="68" t="s">
        <v>442</v>
      </c>
      <c r="B108" s="68" t="s">
        <v>152</v>
      </c>
      <c r="C108" s="131" t="s">
        <v>153</v>
      </c>
      <c r="D108" s="68" t="s">
        <v>443</v>
      </c>
      <c r="E108" s="39">
        <v>34000</v>
      </c>
      <c r="F108" s="7">
        <v>30177040</v>
      </c>
      <c r="G108" s="8">
        <f t="shared" si="3"/>
        <v>5.3517760112002065E-3</v>
      </c>
      <c r="H108" s="106"/>
    </row>
    <row r="109" spans="1:8" x14ac:dyDescent="0.25">
      <c r="A109" s="25" t="s">
        <v>446</v>
      </c>
      <c r="B109" s="25" t="s">
        <v>150</v>
      </c>
      <c r="C109" s="9" t="s">
        <v>151</v>
      </c>
      <c r="D109" s="25" t="s">
        <v>447</v>
      </c>
      <c r="E109" s="39">
        <v>37000</v>
      </c>
      <c r="F109" s="7">
        <v>29664750</v>
      </c>
      <c r="G109" s="8">
        <f t="shared" si="3"/>
        <v>5.2609234513474922E-3</v>
      </c>
      <c r="H109" s="106"/>
    </row>
    <row r="110" spans="1:8" x14ac:dyDescent="0.25">
      <c r="A110" s="59" t="s">
        <v>439</v>
      </c>
      <c r="B110" s="59" t="s">
        <v>440</v>
      </c>
      <c r="C110" s="9" t="s">
        <v>441</v>
      </c>
      <c r="D110" s="59" t="s">
        <v>438</v>
      </c>
      <c r="E110" s="39">
        <v>23000</v>
      </c>
      <c r="F110" s="7">
        <v>19824850</v>
      </c>
      <c r="G110" s="8">
        <f t="shared" si="3"/>
        <v>3.515856977875975E-3</v>
      </c>
      <c r="H110" s="106"/>
    </row>
    <row r="111" spans="1:8" x14ac:dyDescent="0.25">
      <c r="A111" s="25" t="s">
        <v>452</v>
      </c>
      <c r="B111" s="25" t="s">
        <v>422</v>
      </c>
      <c r="C111" s="9" t="s">
        <v>421</v>
      </c>
      <c r="D111" s="25" t="s">
        <v>451</v>
      </c>
      <c r="E111" s="39">
        <v>22000</v>
      </c>
      <c r="F111" s="7">
        <v>21134080</v>
      </c>
      <c r="G111" s="8">
        <f t="shared" si="3"/>
        <v>3.7480436239865161E-3</v>
      </c>
      <c r="H111" s="106"/>
    </row>
    <row r="112" spans="1:8" ht="30" x14ac:dyDescent="0.25">
      <c r="A112" s="69" t="s">
        <v>566</v>
      </c>
      <c r="B112" s="69" t="s">
        <v>109</v>
      </c>
      <c r="C112" s="9" t="s">
        <v>110</v>
      </c>
      <c r="D112" s="69" t="s">
        <v>565</v>
      </c>
      <c r="E112" s="39">
        <v>83500</v>
      </c>
      <c r="F112" s="7">
        <v>82204915</v>
      </c>
      <c r="G112" s="8">
        <f t="shared" si="3"/>
        <v>1.4578709247154526E-2</v>
      </c>
      <c r="H112" s="106"/>
    </row>
    <row r="113" spans="1:8" ht="30" x14ac:dyDescent="0.25">
      <c r="A113" s="134" t="s">
        <v>455</v>
      </c>
      <c r="B113" s="134" t="s">
        <v>135</v>
      </c>
      <c r="C113" s="9" t="s">
        <v>136</v>
      </c>
      <c r="D113" s="134" t="s">
        <v>456</v>
      </c>
      <c r="E113" s="39">
        <v>48000</v>
      </c>
      <c r="F113" s="7">
        <v>48636960</v>
      </c>
      <c r="G113" s="8">
        <f t="shared" si="3"/>
        <v>8.6255681732106265E-3</v>
      </c>
      <c r="H113" s="106"/>
    </row>
    <row r="114" spans="1:8" x14ac:dyDescent="0.25">
      <c r="A114" s="25" t="s">
        <v>457</v>
      </c>
      <c r="B114" s="25" t="s">
        <v>168</v>
      </c>
      <c r="C114" s="9" t="s">
        <v>169</v>
      </c>
      <c r="D114" s="66" t="s">
        <v>458</v>
      </c>
      <c r="E114" s="39">
        <v>20000</v>
      </c>
      <c r="F114" s="7">
        <v>17736200</v>
      </c>
      <c r="G114" s="8">
        <f t="shared" si="3"/>
        <v>3.1454433466585555E-3</v>
      </c>
      <c r="H114" s="106"/>
    </row>
    <row r="115" spans="1:8" ht="29.25" customHeight="1" x14ac:dyDescent="0.25">
      <c r="A115" s="25" t="s">
        <v>485</v>
      </c>
      <c r="B115" s="25" t="s">
        <v>486</v>
      </c>
      <c r="C115" s="9" t="s">
        <v>487</v>
      </c>
      <c r="D115" s="25" t="s">
        <v>488</v>
      </c>
      <c r="E115" s="39">
        <v>29950</v>
      </c>
      <c r="F115" s="7">
        <v>28437225.5</v>
      </c>
      <c r="G115" s="8">
        <f t="shared" si="3"/>
        <v>5.0432269452534376E-3</v>
      </c>
      <c r="H115" s="106"/>
    </row>
    <row r="116" spans="1:8" ht="36" customHeight="1" x14ac:dyDescent="0.25">
      <c r="A116" s="25" t="s">
        <v>481</v>
      </c>
      <c r="B116" s="25" t="s">
        <v>154</v>
      </c>
      <c r="C116" s="9" t="s">
        <v>155</v>
      </c>
      <c r="D116" s="25" t="s">
        <v>480</v>
      </c>
      <c r="E116" s="39">
        <v>65000</v>
      </c>
      <c r="F116" s="7">
        <v>56518150</v>
      </c>
      <c r="G116" s="8">
        <f t="shared" si="3"/>
        <v>1.0023265349000927E-2</v>
      </c>
      <c r="H116" s="106"/>
    </row>
    <row r="117" spans="1:8" ht="26.25" customHeight="1" x14ac:dyDescent="0.25">
      <c r="A117" s="53" t="s">
        <v>478</v>
      </c>
      <c r="B117" s="53" t="s">
        <v>477</v>
      </c>
      <c r="C117" s="9" t="s">
        <v>479</v>
      </c>
      <c r="D117" s="53" t="s">
        <v>476</v>
      </c>
      <c r="E117" s="39">
        <v>21000</v>
      </c>
      <c r="F117" s="7">
        <v>18896640</v>
      </c>
      <c r="G117" s="8">
        <f t="shared" si="3"/>
        <v>3.3512426879603258E-3</v>
      </c>
      <c r="H117" s="106"/>
    </row>
    <row r="118" spans="1:8" ht="27.75" customHeight="1" x14ac:dyDescent="0.25">
      <c r="A118" s="87" t="s">
        <v>475</v>
      </c>
      <c r="B118" s="87" t="s">
        <v>422</v>
      </c>
      <c r="C118" s="9" t="s">
        <v>421</v>
      </c>
      <c r="D118" s="87" t="s">
        <v>474</v>
      </c>
      <c r="E118" s="39">
        <v>33000</v>
      </c>
      <c r="F118" s="7">
        <v>30134940</v>
      </c>
      <c r="G118" s="8">
        <f t="shared" si="3"/>
        <v>5.3443097464482116E-3</v>
      </c>
      <c r="H118" s="106"/>
    </row>
    <row r="119" spans="1:8" ht="27.75" customHeight="1" x14ac:dyDescent="0.25">
      <c r="A119" s="25" t="s">
        <v>499</v>
      </c>
      <c r="B119" s="25" t="s">
        <v>305</v>
      </c>
      <c r="C119" s="9" t="s">
        <v>167</v>
      </c>
      <c r="D119" s="25" t="s">
        <v>498</v>
      </c>
      <c r="E119" s="39">
        <v>38755</v>
      </c>
      <c r="F119" s="7">
        <v>36157639.899999999</v>
      </c>
      <c r="G119" s="8">
        <f t="shared" si="3"/>
        <v>6.4124112185434826E-3</v>
      </c>
      <c r="H119" s="106"/>
    </row>
    <row r="120" spans="1:8" ht="31.5" customHeight="1" x14ac:dyDescent="0.25">
      <c r="A120" s="87" t="s">
        <v>579</v>
      </c>
      <c r="B120" s="87" t="s">
        <v>95</v>
      </c>
      <c r="C120" s="9" t="s">
        <v>96</v>
      </c>
      <c r="D120" s="87" t="s">
        <v>578</v>
      </c>
      <c r="E120" s="39">
        <v>70532</v>
      </c>
      <c r="F120" s="7">
        <v>67643009.280000001</v>
      </c>
      <c r="G120" s="8">
        <f t="shared" si="3"/>
        <v>1.1996214154539244E-2</v>
      </c>
      <c r="H120" s="106"/>
    </row>
    <row r="121" spans="1:8" ht="31.5" customHeight="1" x14ac:dyDescent="0.25">
      <c r="A121" s="87" t="s">
        <v>492</v>
      </c>
      <c r="B121" s="87" t="s">
        <v>119</v>
      </c>
      <c r="C121" s="134" t="s">
        <v>120</v>
      </c>
      <c r="D121" s="87" t="s">
        <v>491</v>
      </c>
      <c r="E121" s="39">
        <v>104950</v>
      </c>
      <c r="F121" s="7">
        <v>103200483.5</v>
      </c>
      <c r="G121" s="8">
        <f t="shared" si="3"/>
        <v>1.8302188416742089E-2</v>
      </c>
      <c r="H121" s="106"/>
    </row>
    <row r="122" spans="1:8" ht="31.5" customHeight="1" x14ac:dyDescent="0.25">
      <c r="A122" s="58" t="s">
        <v>494</v>
      </c>
      <c r="B122" s="58" t="s">
        <v>123</v>
      </c>
      <c r="C122" s="9" t="s">
        <v>124</v>
      </c>
      <c r="D122" s="58" t="s">
        <v>493</v>
      </c>
      <c r="E122" s="39">
        <v>87635</v>
      </c>
      <c r="F122" s="7">
        <v>84961256.150000006</v>
      </c>
      <c r="G122" s="8">
        <f t="shared" si="3"/>
        <v>1.5067535203751131E-2</v>
      </c>
      <c r="H122" s="106"/>
    </row>
    <row r="123" spans="1:8" ht="31.5" customHeight="1" x14ac:dyDescent="0.25">
      <c r="A123" s="123" t="s">
        <v>501</v>
      </c>
      <c r="B123" s="123" t="s">
        <v>139</v>
      </c>
      <c r="C123" s="9" t="s">
        <v>140</v>
      </c>
      <c r="D123" s="123" t="s">
        <v>500</v>
      </c>
      <c r="E123" s="39">
        <v>64000</v>
      </c>
      <c r="F123" s="7">
        <v>64911360</v>
      </c>
      <c r="G123" s="8">
        <f t="shared" si="3"/>
        <v>1.1511767201235795E-2</v>
      </c>
      <c r="H123" s="106"/>
    </row>
    <row r="124" spans="1:8" ht="31.5" customHeight="1" x14ac:dyDescent="0.25">
      <c r="A124" s="129" t="s">
        <v>503</v>
      </c>
      <c r="B124" s="129" t="s">
        <v>175</v>
      </c>
      <c r="C124" s="9" t="s">
        <v>176</v>
      </c>
      <c r="D124" s="129" t="s">
        <v>502</v>
      </c>
      <c r="E124" s="39">
        <v>15000</v>
      </c>
      <c r="F124" s="7">
        <v>14989050</v>
      </c>
      <c r="G124" s="8">
        <f t="shared" si="3"/>
        <v>2.6582474033464004E-3</v>
      </c>
      <c r="H124" s="106"/>
    </row>
    <row r="125" spans="1:8" ht="31.5" customHeight="1" x14ac:dyDescent="0.25">
      <c r="A125" s="134" t="s">
        <v>510</v>
      </c>
      <c r="B125" s="134" t="s">
        <v>123</v>
      </c>
      <c r="C125" s="9" t="s">
        <v>124</v>
      </c>
      <c r="D125" s="134" t="s">
        <v>509</v>
      </c>
      <c r="E125" s="39">
        <v>65000</v>
      </c>
      <c r="F125" s="7">
        <v>64368200</v>
      </c>
      <c r="G125" s="8">
        <f t="shared" si="3"/>
        <v>1.1415439971718138E-2</v>
      </c>
      <c r="H125" s="106"/>
    </row>
    <row r="126" spans="1:8" ht="30.75" customHeight="1" x14ac:dyDescent="0.25">
      <c r="A126" s="25" t="s">
        <v>525</v>
      </c>
      <c r="B126" s="25" t="s">
        <v>398</v>
      </c>
      <c r="C126" s="9" t="s">
        <v>399</v>
      </c>
      <c r="D126" s="25" t="s">
        <v>524</v>
      </c>
      <c r="E126" s="39">
        <v>49000</v>
      </c>
      <c r="F126" s="7">
        <v>41782300</v>
      </c>
      <c r="G126" s="8">
        <f t="shared" si="3"/>
        <v>7.4099219417401571E-3</v>
      </c>
      <c r="H126" s="106"/>
    </row>
    <row r="127" spans="1:8" ht="30.75" customHeight="1" x14ac:dyDescent="0.25">
      <c r="A127" s="79" t="s">
        <v>527</v>
      </c>
      <c r="B127" s="79" t="s">
        <v>305</v>
      </c>
      <c r="C127" s="9" t="s">
        <v>167</v>
      </c>
      <c r="D127" s="79" t="s">
        <v>526</v>
      </c>
      <c r="E127" s="39">
        <v>13000</v>
      </c>
      <c r="F127" s="7">
        <v>12177620</v>
      </c>
      <c r="G127" s="8">
        <f t="shared" si="3"/>
        <v>2.1596516619758551E-3</v>
      </c>
      <c r="H127" s="106"/>
    </row>
    <row r="128" spans="1:8" ht="30.75" customHeight="1" x14ac:dyDescent="0.25">
      <c r="A128" s="77" t="s">
        <v>602</v>
      </c>
      <c r="B128" s="77" t="s">
        <v>175</v>
      </c>
      <c r="C128" s="9" t="s">
        <v>176</v>
      </c>
      <c r="D128" s="77" t="s">
        <v>601</v>
      </c>
      <c r="E128" s="39">
        <v>50000</v>
      </c>
      <c r="F128" s="7">
        <v>48047500</v>
      </c>
      <c r="G128" s="8">
        <f t="shared" si="3"/>
        <v>8.5210298259253362E-3</v>
      </c>
      <c r="H128" s="106"/>
    </row>
    <row r="129" spans="1:8" ht="30.75" customHeight="1" x14ac:dyDescent="0.25">
      <c r="A129" s="121" t="s">
        <v>536</v>
      </c>
      <c r="B129" s="121" t="s">
        <v>135</v>
      </c>
      <c r="C129" s="9" t="s">
        <v>136</v>
      </c>
      <c r="D129" s="121" t="s">
        <v>535</v>
      </c>
      <c r="E129" s="39">
        <v>24100</v>
      </c>
      <c r="F129" s="7">
        <v>23864061</v>
      </c>
      <c r="G129" s="8">
        <f t="shared" si="3"/>
        <v>4.2321947145783157E-3</v>
      </c>
      <c r="H129" s="106"/>
    </row>
    <row r="130" spans="1:8" ht="30.75" customHeight="1" x14ac:dyDescent="0.25">
      <c r="A130" s="25" t="s">
        <v>538</v>
      </c>
      <c r="B130" s="25" t="s">
        <v>143</v>
      </c>
      <c r="C130" s="9" t="s">
        <v>144</v>
      </c>
      <c r="D130" s="25" t="s">
        <v>537</v>
      </c>
      <c r="E130" s="39">
        <v>27700</v>
      </c>
      <c r="F130" s="7">
        <v>27629919</v>
      </c>
      <c r="G130" s="8">
        <f t="shared" si="3"/>
        <v>4.9000544021416542E-3</v>
      </c>
      <c r="H130" s="106"/>
    </row>
    <row r="131" spans="1:8" ht="30.75" customHeight="1" x14ac:dyDescent="0.25">
      <c r="A131" s="25" t="s">
        <v>551</v>
      </c>
      <c r="B131" s="25" t="s">
        <v>152</v>
      </c>
      <c r="C131" s="9" t="s">
        <v>153</v>
      </c>
      <c r="D131" s="32" t="s">
        <v>550</v>
      </c>
      <c r="E131" s="39">
        <v>98679</v>
      </c>
      <c r="F131" s="7">
        <v>91439908.560000002</v>
      </c>
      <c r="G131" s="8">
        <f t="shared" si="3"/>
        <v>1.6216498009670545E-2</v>
      </c>
      <c r="H131" s="106"/>
    </row>
    <row r="132" spans="1:8" ht="30.75" customHeight="1" x14ac:dyDescent="0.25">
      <c r="A132" s="63" t="s">
        <v>568</v>
      </c>
      <c r="B132" s="63" t="s">
        <v>152</v>
      </c>
      <c r="C132" s="9" t="s">
        <v>153</v>
      </c>
      <c r="D132" s="63" t="s">
        <v>567</v>
      </c>
      <c r="E132" s="39">
        <v>57600</v>
      </c>
      <c r="F132" s="7">
        <v>59027904</v>
      </c>
      <c r="G132" s="8">
        <f t="shared" si="3"/>
        <v>1.0468360071717727E-2</v>
      </c>
      <c r="H132" s="106"/>
    </row>
    <row r="133" spans="1:8" ht="30.75" customHeight="1" x14ac:dyDescent="0.25">
      <c r="A133" s="69" t="s">
        <v>570</v>
      </c>
      <c r="B133" s="69" t="s">
        <v>107</v>
      </c>
      <c r="C133" s="9" t="s">
        <v>108</v>
      </c>
      <c r="D133" s="69" t="s">
        <v>569</v>
      </c>
      <c r="E133" s="39">
        <v>64000</v>
      </c>
      <c r="F133" s="7">
        <v>63141120</v>
      </c>
      <c r="G133" s="8">
        <f t="shared" ref="G133:G146" si="4">F133/$F$265</f>
        <v>1.1197822295901572E-2</v>
      </c>
      <c r="H133" s="106"/>
    </row>
    <row r="134" spans="1:8" ht="30.75" customHeight="1" x14ac:dyDescent="0.25">
      <c r="A134" s="63" t="s">
        <v>581</v>
      </c>
      <c r="B134" s="63" t="s">
        <v>582</v>
      </c>
      <c r="C134" s="9" t="s">
        <v>583</v>
      </c>
      <c r="D134" s="63" t="s">
        <v>580</v>
      </c>
      <c r="E134" s="39">
        <v>48000</v>
      </c>
      <c r="F134" s="7">
        <v>47642400</v>
      </c>
      <c r="G134" s="8">
        <f t="shared" si="4"/>
        <v>8.4491869791074505E-3</v>
      </c>
      <c r="H134" s="106"/>
    </row>
    <row r="135" spans="1:8" ht="30.75" customHeight="1" x14ac:dyDescent="0.25">
      <c r="A135" s="130" t="s">
        <v>603</v>
      </c>
      <c r="B135" s="130" t="s">
        <v>472</v>
      </c>
      <c r="C135" s="9" t="s">
        <v>114</v>
      </c>
      <c r="D135" s="130" t="s">
        <v>604</v>
      </c>
      <c r="E135" s="39">
        <v>65000</v>
      </c>
      <c r="F135" s="7">
        <v>65079950</v>
      </c>
      <c r="G135" s="8">
        <f t="shared" si="4"/>
        <v>1.1541665955975432E-2</v>
      </c>
      <c r="H135" s="106"/>
    </row>
    <row r="136" spans="1:8" ht="30.75" customHeight="1" x14ac:dyDescent="0.25">
      <c r="A136" s="129" t="s">
        <v>606</v>
      </c>
      <c r="B136" s="129" t="s">
        <v>486</v>
      </c>
      <c r="C136" s="9" t="s">
        <v>487</v>
      </c>
      <c r="D136" s="129" t="s">
        <v>605</v>
      </c>
      <c r="E136" s="39">
        <v>59000</v>
      </c>
      <c r="F136" s="7">
        <v>59397660</v>
      </c>
      <c r="G136" s="8">
        <f t="shared" si="4"/>
        <v>1.0533934803063059E-2</v>
      </c>
      <c r="H136" s="106"/>
    </row>
    <row r="137" spans="1:8" ht="15" customHeight="1" x14ac:dyDescent="0.25">
      <c r="A137" s="66" t="s">
        <v>615</v>
      </c>
      <c r="B137" s="66" t="s">
        <v>163</v>
      </c>
      <c r="C137" s="9" t="s">
        <v>164</v>
      </c>
      <c r="D137" s="66" t="s">
        <v>614</v>
      </c>
      <c r="E137" s="39">
        <v>32790</v>
      </c>
      <c r="F137" s="7">
        <v>32429310</v>
      </c>
      <c r="G137" s="8">
        <f t="shared" si="4"/>
        <v>5.7512069877554252E-3</v>
      </c>
      <c r="H137" s="106"/>
    </row>
    <row r="138" spans="1:8" ht="30" x14ac:dyDescent="0.25">
      <c r="A138" s="76" t="s">
        <v>617</v>
      </c>
      <c r="B138" s="76" t="s">
        <v>398</v>
      </c>
      <c r="C138" s="9" t="s">
        <v>399</v>
      </c>
      <c r="D138" s="76" t="s">
        <v>616</v>
      </c>
      <c r="E138" s="39">
        <v>45000</v>
      </c>
      <c r="F138" s="7">
        <v>43177050</v>
      </c>
      <c r="G138" s="8">
        <f t="shared" si="4"/>
        <v>7.6572752140167451E-3</v>
      </c>
      <c r="H138" s="106"/>
    </row>
    <row r="139" spans="1:8" ht="30" x14ac:dyDescent="0.25">
      <c r="A139" s="115" t="s">
        <v>638</v>
      </c>
      <c r="B139" s="115" t="s">
        <v>639</v>
      </c>
      <c r="C139" s="9" t="s">
        <v>640</v>
      </c>
      <c r="D139" s="115" t="s">
        <v>636</v>
      </c>
      <c r="E139" s="39">
        <v>32000</v>
      </c>
      <c r="F139" s="7">
        <v>31576000</v>
      </c>
      <c r="G139" s="8">
        <f t="shared" si="4"/>
        <v>5.5998759099519938E-3</v>
      </c>
      <c r="H139" s="106"/>
    </row>
    <row r="140" spans="1:8" x14ac:dyDescent="0.25">
      <c r="A140" s="79" t="s">
        <v>641</v>
      </c>
      <c r="B140" s="79" t="s">
        <v>152</v>
      </c>
      <c r="C140" s="134" t="s">
        <v>153</v>
      </c>
      <c r="D140" s="79" t="s">
        <v>637</v>
      </c>
      <c r="E140" s="39">
        <v>33000</v>
      </c>
      <c r="F140" s="7">
        <v>33420420</v>
      </c>
      <c r="G140" s="8">
        <f t="shared" si="4"/>
        <v>5.9269763383100402E-3</v>
      </c>
      <c r="H140" s="106"/>
    </row>
    <row r="141" spans="1:8" x14ac:dyDescent="0.25">
      <c r="A141" s="80" t="s">
        <v>643</v>
      </c>
      <c r="B141" s="80" t="s">
        <v>644</v>
      </c>
      <c r="C141" s="9" t="s">
        <v>453</v>
      </c>
      <c r="D141" s="80" t="s">
        <v>642</v>
      </c>
      <c r="E141" s="39">
        <v>50000</v>
      </c>
      <c r="F141" s="7">
        <v>50208000</v>
      </c>
      <c r="G141" s="8">
        <f t="shared" si="4"/>
        <v>8.9041857640888549E-3</v>
      </c>
      <c r="H141" s="106"/>
    </row>
    <row r="142" spans="1:8" ht="30" x14ac:dyDescent="0.25">
      <c r="A142" s="127" t="s">
        <v>658</v>
      </c>
      <c r="B142" s="127" t="s">
        <v>119</v>
      </c>
      <c r="C142" s="134" t="s">
        <v>120</v>
      </c>
      <c r="D142" s="127" t="s">
        <v>657</v>
      </c>
      <c r="E142" s="39">
        <v>36500</v>
      </c>
      <c r="F142" s="7">
        <v>37090570</v>
      </c>
      <c r="G142" s="8">
        <f t="shared" si="4"/>
        <v>6.5778625991065407E-3</v>
      </c>
      <c r="H142" s="106"/>
    </row>
    <row r="143" spans="1:8" x14ac:dyDescent="0.25">
      <c r="A143" s="86" t="s">
        <v>660</v>
      </c>
      <c r="B143" s="86" t="s">
        <v>440</v>
      </c>
      <c r="C143" s="9" t="s">
        <v>441</v>
      </c>
      <c r="D143" s="86" t="s">
        <v>659</v>
      </c>
      <c r="E143" s="39">
        <v>27000</v>
      </c>
      <c r="F143" s="7">
        <v>26371980</v>
      </c>
      <c r="G143" s="8">
        <f t="shared" si="4"/>
        <v>4.6769640074656631E-3</v>
      </c>
      <c r="H143" s="106"/>
    </row>
    <row r="144" spans="1:8" x14ac:dyDescent="0.25">
      <c r="A144" s="89" t="s">
        <v>663</v>
      </c>
      <c r="B144" s="89" t="s">
        <v>662</v>
      </c>
      <c r="C144" s="9" t="s">
        <v>664</v>
      </c>
      <c r="D144" s="89" t="s">
        <v>661</v>
      </c>
      <c r="E144" s="39">
        <v>45000</v>
      </c>
      <c r="F144" s="7">
        <v>45220500</v>
      </c>
      <c r="G144" s="8">
        <f t="shared" si="4"/>
        <v>8.0196728080182463E-3</v>
      </c>
      <c r="H144" s="106"/>
    </row>
    <row r="145" spans="1:8" x14ac:dyDescent="0.25">
      <c r="A145" s="69" t="s">
        <v>666</v>
      </c>
      <c r="B145" s="69" t="s">
        <v>158</v>
      </c>
      <c r="C145" s="134" t="s">
        <v>159</v>
      </c>
      <c r="D145" s="69" t="s">
        <v>665</v>
      </c>
      <c r="E145" s="39">
        <v>60000</v>
      </c>
      <c r="F145" s="7">
        <v>59859000</v>
      </c>
      <c r="G145" s="8">
        <f t="shared" si="4"/>
        <v>1.0615751586452254E-2</v>
      </c>
      <c r="H145" s="106"/>
    </row>
    <row r="146" spans="1:8" x14ac:dyDescent="0.25">
      <c r="A146" s="25" t="s">
        <v>181</v>
      </c>
      <c r="B146" s="25"/>
      <c r="C146" s="66"/>
      <c r="D146" s="25"/>
      <c r="E146" s="39"/>
      <c r="F146" s="7">
        <f>SUM(F5:F145)</f>
        <v>4145811190.73</v>
      </c>
      <c r="G146" s="8">
        <f t="shared" si="4"/>
        <v>0.7352428494482619</v>
      </c>
      <c r="H146" s="106"/>
    </row>
    <row r="147" spans="1:8" x14ac:dyDescent="0.25">
      <c r="A147" s="13"/>
      <c r="B147" s="13"/>
      <c r="C147" s="13"/>
      <c r="D147" s="13"/>
      <c r="E147" s="14"/>
      <c r="F147" s="15"/>
      <c r="G147" s="16"/>
    </row>
    <row r="148" spans="1:8" x14ac:dyDescent="0.25">
      <c r="A148" s="17" t="s">
        <v>271</v>
      </c>
      <c r="B148" s="13"/>
      <c r="C148" s="13"/>
      <c r="D148" s="13"/>
      <c r="E148" s="14"/>
      <c r="F148" s="15"/>
      <c r="G148" s="16"/>
    </row>
    <row r="149" spans="1:8" ht="30" x14ac:dyDescent="0.25">
      <c r="A149" s="25" t="s">
        <v>0</v>
      </c>
      <c r="B149" s="25" t="s">
        <v>20</v>
      </c>
      <c r="C149" s="66" t="s">
        <v>1</v>
      </c>
      <c r="D149" s="25" t="s">
        <v>22</v>
      </c>
      <c r="E149" s="66" t="s">
        <v>10</v>
      </c>
      <c r="F149" s="66" t="s">
        <v>6</v>
      </c>
      <c r="G149" s="66" t="s">
        <v>2</v>
      </c>
    </row>
    <row r="150" spans="1:8" ht="30" x14ac:dyDescent="0.25">
      <c r="A150" s="25" t="s">
        <v>231</v>
      </c>
      <c r="B150" s="25" t="s">
        <v>143</v>
      </c>
      <c r="C150" s="130" t="s">
        <v>144</v>
      </c>
      <c r="D150" s="130" t="s">
        <v>90</v>
      </c>
      <c r="E150" s="6">
        <v>34100</v>
      </c>
      <c r="F150" s="7">
        <v>6214725</v>
      </c>
      <c r="G150" s="8">
        <f t="shared" ref="G150:G158" si="5">F150/$F$265</f>
        <v>1.1021563470508108E-3</v>
      </c>
      <c r="H150" s="106"/>
    </row>
    <row r="151" spans="1:8" ht="30" x14ac:dyDescent="0.25">
      <c r="A151" s="25" t="s">
        <v>230</v>
      </c>
      <c r="B151" s="25" t="s">
        <v>172</v>
      </c>
      <c r="C151" s="66" t="s">
        <v>173</v>
      </c>
      <c r="D151" s="25" t="s">
        <v>89</v>
      </c>
      <c r="E151" s="6">
        <v>6407</v>
      </c>
      <c r="F151" s="7">
        <v>43532361.5</v>
      </c>
      <c r="G151" s="8">
        <f t="shared" si="5"/>
        <v>7.7202882716991272E-3</v>
      </c>
      <c r="H151" s="106"/>
    </row>
    <row r="152" spans="1:8" x14ac:dyDescent="0.25">
      <c r="A152" s="25" t="s">
        <v>236</v>
      </c>
      <c r="B152" s="25" t="s">
        <v>168</v>
      </c>
      <c r="C152" s="25" t="s">
        <v>169</v>
      </c>
      <c r="D152" s="25" t="s">
        <v>93</v>
      </c>
      <c r="E152" s="6">
        <v>205600</v>
      </c>
      <c r="F152" s="7">
        <v>48912240</v>
      </c>
      <c r="G152" s="8">
        <f t="shared" si="5"/>
        <v>8.6743879680070413E-3</v>
      </c>
      <c r="H152" s="106"/>
    </row>
    <row r="153" spans="1:8" ht="26.25" customHeight="1" x14ac:dyDescent="0.25">
      <c r="A153" s="25" t="s">
        <v>235</v>
      </c>
      <c r="B153" s="25" t="s">
        <v>160</v>
      </c>
      <c r="C153" s="25" t="s">
        <v>161</v>
      </c>
      <c r="D153" s="25" t="s">
        <v>94</v>
      </c>
      <c r="E153" s="6">
        <v>16395</v>
      </c>
      <c r="F153" s="7">
        <v>8786080.5</v>
      </c>
      <c r="G153" s="8">
        <f t="shared" si="5"/>
        <v>1.5581758466825745E-3</v>
      </c>
      <c r="H153" s="106"/>
    </row>
    <row r="154" spans="1:8" ht="30.75" customHeight="1" x14ac:dyDescent="0.25">
      <c r="A154" s="25" t="s">
        <v>336</v>
      </c>
      <c r="B154" s="25" t="s">
        <v>156</v>
      </c>
      <c r="C154" s="123" t="s">
        <v>157</v>
      </c>
      <c r="D154" s="123" t="s">
        <v>333</v>
      </c>
      <c r="E154" s="6">
        <v>4175</v>
      </c>
      <c r="F154" s="7">
        <v>4528205</v>
      </c>
      <c r="G154" s="8">
        <f t="shared" si="5"/>
        <v>8.030588451616471E-4</v>
      </c>
      <c r="H154" s="106"/>
    </row>
    <row r="155" spans="1:8" ht="30" x14ac:dyDescent="0.25">
      <c r="A155" s="77" t="s">
        <v>521</v>
      </c>
      <c r="B155" s="77" t="s">
        <v>520</v>
      </c>
      <c r="C155" s="9" t="s">
        <v>162</v>
      </c>
      <c r="D155" s="9" t="s">
        <v>519</v>
      </c>
      <c r="E155" s="6">
        <v>7245</v>
      </c>
      <c r="F155" s="7">
        <v>9001912.5</v>
      </c>
      <c r="G155" s="8">
        <f t="shared" si="5"/>
        <v>1.5964527790804956E-3</v>
      </c>
      <c r="H155" s="106"/>
    </row>
    <row r="156" spans="1:8" x14ac:dyDescent="0.25">
      <c r="A156" s="123" t="s">
        <v>233</v>
      </c>
      <c r="B156" s="123" t="s">
        <v>449</v>
      </c>
      <c r="C156" s="123" t="s">
        <v>174</v>
      </c>
      <c r="D156" s="123" t="s">
        <v>91</v>
      </c>
      <c r="E156" s="6">
        <v>6000</v>
      </c>
      <c r="F156" s="7">
        <v>5062800</v>
      </c>
      <c r="G156" s="8">
        <f t="shared" si="5"/>
        <v>8.9786710656526963E-4</v>
      </c>
      <c r="H156" s="106"/>
    </row>
    <row r="157" spans="1:8" ht="30" x14ac:dyDescent="0.25">
      <c r="A157" s="129" t="s">
        <v>232</v>
      </c>
      <c r="B157" s="113" t="s">
        <v>450</v>
      </c>
      <c r="C157" s="129" t="s">
        <v>149</v>
      </c>
      <c r="D157" s="129" t="s">
        <v>92</v>
      </c>
      <c r="E157" s="6">
        <v>25920</v>
      </c>
      <c r="F157" s="7">
        <v>11251872</v>
      </c>
      <c r="G157" s="8">
        <f t="shared" si="5"/>
        <v>1.9954739978041347E-3</v>
      </c>
      <c r="H157" s="106"/>
    </row>
    <row r="158" spans="1:8" ht="33.75" customHeight="1" x14ac:dyDescent="0.25">
      <c r="A158" s="25" t="s">
        <v>181</v>
      </c>
      <c r="B158" s="25"/>
      <c r="C158" s="25"/>
      <c r="D158" s="66"/>
      <c r="E158" s="6"/>
      <c r="F158" s="7">
        <f>SUM(F150:F157)</f>
        <v>137290196.5</v>
      </c>
      <c r="G158" s="8">
        <f t="shared" si="5"/>
        <v>2.43478611620511E-2</v>
      </c>
      <c r="H158" s="106"/>
    </row>
    <row r="159" spans="1:8" x14ac:dyDescent="0.25">
      <c r="A159" s="13"/>
      <c r="B159" s="13"/>
      <c r="C159" s="13"/>
      <c r="D159" s="13"/>
      <c r="E159" s="14"/>
      <c r="F159" s="15"/>
      <c r="G159" s="16"/>
      <c r="H159" s="106"/>
    </row>
    <row r="160" spans="1:8" x14ac:dyDescent="0.25">
      <c r="A160" s="3" t="s">
        <v>272</v>
      </c>
    </row>
    <row r="161" spans="1:10" ht="30" x14ac:dyDescent="0.25">
      <c r="A161" s="25" t="s">
        <v>3</v>
      </c>
      <c r="B161" s="25" t="s">
        <v>1</v>
      </c>
      <c r="C161" s="25" t="s">
        <v>280</v>
      </c>
      <c r="D161" s="25" t="s">
        <v>7</v>
      </c>
      <c r="E161" s="25" t="s">
        <v>5</v>
      </c>
      <c r="F161" s="25" t="s">
        <v>12</v>
      </c>
      <c r="G161" s="25" t="s">
        <v>2</v>
      </c>
    </row>
    <row r="162" spans="1:10" ht="28.5" customHeight="1" x14ac:dyDescent="0.25">
      <c r="A162" s="115" t="s">
        <v>511</v>
      </c>
      <c r="B162" s="11">
        <v>1027700342890</v>
      </c>
      <c r="C162" s="9" t="s">
        <v>528</v>
      </c>
      <c r="D162" s="117">
        <v>45643</v>
      </c>
      <c r="E162" s="6">
        <v>103000000</v>
      </c>
      <c r="F162" s="56">
        <v>112250444.31999999</v>
      </c>
      <c r="G162" s="57">
        <f t="shared" ref="G162:G170" si="6">F162/$F$265</f>
        <v>1.9907162371072193E-2</v>
      </c>
    </row>
    <row r="163" spans="1:10" ht="28.5" customHeight="1" x14ac:dyDescent="0.25">
      <c r="A163" s="115" t="s">
        <v>183</v>
      </c>
      <c r="B163" s="11">
        <v>1027700167110</v>
      </c>
      <c r="C163" s="9" t="s">
        <v>529</v>
      </c>
      <c r="D163" s="117">
        <v>45644</v>
      </c>
      <c r="E163" s="6">
        <v>50000000</v>
      </c>
      <c r="F163" s="7">
        <v>55316450.039999999</v>
      </c>
      <c r="G163" s="57">
        <f t="shared" si="6"/>
        <v>9.8101487206441289E-3</v>
      </c>
    </row>
    <row r="164" spans="1:10" ht="28.5" customHeight="1" x14ac:dyDescent="0.25">
      <c r="A164" s="105" t="s">
        <v>183</v>
      </c>
      <c r="B164" s="11">
        <v>1027700167110</v>
      </c>
      <c r="C164" s="54" t="s">
        <v>512</v>
      </c>
      <c r="D164" s="55">
        <v>45636</v>
      </c>
      <c r="E164" s="2">
        <v>30000000</v>
      </c>
      <c r="F164" s="56">
        <v>33841818.25</v>
      </c>
      <c r="G164" s="57">
        <f t="shared" si="6"/>
        <v>6.0017096138570035E-3</v>
      </c>
    </row>
    <row r="165" spans="1:10" ht="28.5" customHeight="1" x14ac:dyDescent="0.25">
      <c r="A165" s="105" t="s">
        <v>505</v>
      </c>
      <c r="B165" s="11">
        <v>1027700132195</v>
      </c>
      <c r="C165" s="54" t="s">
        <v>513</v>
      </c>
      <c r="D165" s="55">
        <v>45645</v>
      </c>
      <c r="E165" s="2">
        <v>100000000</v>
      </c>
      <c r="F165" s="56">
        <v>113636276.58</v>
      </c>
      <c r="G165" s="57">
        <f t="shared" si="6"/>
        <v>2.0152934118222193E-2</v>
      </c>
    </row>
    <row r="166" spans="1:10" ht="28.5" customHeight="1" x14ac:dyDescent="0.25">
      <c r="A166" s="132" t="s">
        <v>539</v>
      </c>
      <c r="B166" s="11">
        <v>1037739527077</v>
      </c>
      <c r="C166" s="54" t="s">
        <v>667</v>
      </c>
      <c r="D166" s="55">
        <v>45642</v>
      </c>
      <c r="E166" s="2">
        <v>1600000</v>
      </c>
      <c r="F166" s="56">
        <v>1600963.93</v>
      </c>
      <c r="G166" s="57">
        <f t="shared" si="6"/>
        <v>2.8392447885448028E-4</v>
      </c>
    </row>
    <row r="167" spans="1:10" ht="28.5" customHeight="1" x14ac:dyDescent="0.25">
      <c r="A167" s="132" t="s">
        <v>539</v>
      </c>
      <c r="B167" s="11">
        <v>1037739527077</v>
      </c>
      <c r="C167" s="54" t="s">
        <v>668</v>
      </c>
      <c r="D167" s="55">
        <v>45642</v>
      </c>
      <c r="E167" s="2">
        <v>3200000</v>
      </c>
      <c r="F167" s="56">
        <v>3201927.87</v>
      </c>
      <c r="G167" s="57">
        <f t="shared" si="6"/>
        <v>5.6784895948242019E-4</v>
      </c>
      <c r="I167" s="43"/>
      <c r="J167" s="43"/>
    </row>
    <row r="168" spans="1:10" ht="28.5" customHeight="1" x14ac:dyDescent="0.25">
      <c r="A168" s="132" t="s">
        <v>183</v>
      </c>
      <c r="B168" s="11">
        <v>1027700167110</v>
      </c>
      <c r="C168" s="54" t="s">
        <v>669</v>
      </c>
      <c r="D168" s="55">
        <v>45947</v>
      </c>
      <c r="E168" s="2">
        <v>20000000</v>
      </c>
      <c r="F168" s="56">
        <v>20165519.129999999</v>
      </c>
      <c r="G168" s="57">
        <f t="shared" si="6"/>
        <v>3.576273270451073E-3</v>
      </c>
      <c r="I168" s="43"/>
      <c r="J168" s="43"/>
    </row>
    <row r="169" spans="1:10" ht="28.5" customHeight="1" x14ac:dyDescent="0.25">
      <c r="A169" s="132" t="s">
        <v>183</v>
      </c>
      <c r="B169" s="11">
        <v>1027700167110</v>
      </c>
      <c r="C169" s="54" t="s">
        <v>670</v>
      </c>
      <c r="D169" s="55">
        <v>45642</v>
      </c>
      <c r="E169" s="2">
        <v>38300000</v>
      </c>
      <c r="F169" s="56">
        <v>38300000</v>
      </c>
      <c r="G169" s="57">
        <f t="shared" si="6"/>
        <v>6.7923501187978647E-3</v>
      </c>
      <c r="I169" s="43"/>
      <c r="J169" s="43"/>
    </row>
    <row r="170" spans="1:10" ht="28.5" customHeight="1" x14ac:dyDescent="0.25">
      <c r="A170" s="25" t="s">
        <v>181</v>
      </c>
      <c r="B170" s="25"/>
      <c r="C170" s="25"/>
      <c r="D170" s="25"/>
      <c r="E170" s="6"/>
      <c r="F170" s="7">
        <f>SUM(F162:F169)</f>
        <v>378313400.12</v>
      </c>
      <c r="G170" s="8">
        <f t="shared" si="6"/>
        <v>6.709235165138136E-2</v>
      </c>
      <c r="I170" s="43"/>
      <c r="J170" s="43"/>
    </row>
    <row r="171" spans="1:10" ht="16.5" customHeight="1" x14ac:dyDescent="0.25"/>
    <row r="172" spans="1:10" x14ac:dyDescent="0.25">
      <c r="A172" s="3" t="s">
        <v>273</v>
      </c>
    </row>
    <row r="173" spans="1:10" ht="45" customHeight="1" x14ac:dyDescent="0.25">
      <c r="A173" s="25" t="s">
        <v>11</v>
      </c>
      <c r="B173" s="25" t="s">
        <v>8</v>
      </c>
      <c r="C173" s="25" t="s">
        <v>9</v>
      </c>
      <c r="D173" s="25" t="s">
        <v>17</v>
      </c>
      <c r="E173" s="25" t="s">
        <v>10</v>
      </c>
      <c r="F173" s="25" t="s">
        <v>6</v>
      </c>
      <c r="G173" s="25" t="s">
        <v>2</v>
      </c>
    </row>
    <row r="174" spans="1:10" x14ac:dyDescent="0.25">
      <c r="A174" s="25" t="s">
        <v>181</v>
      </c>
      <c r="B174" s="25"/>
      <c r="C174" s="25"/>
      <c r="D174" s="25"/>
      <c r="E174" s="6"/>
      <c r="F174" s="7"/>
      <c r="G174" s="8"/>
    </row>
    <row r="176" spans="1:10" x14ac:dyDescent="0.25">
      <c r="A176" s="3" t="s">
        <v>274</v>
      </c>
    </row>
    <row r="177" spans="1:7" ht="58.5" customHeight="1" x14ac:dyDescent="0.25">
      <c r="A177" s="25" t="s">
        <v>15</v>
      </c>
      <c r="B177" s="25" t="s">
        <v>14</v>
      </c>
      <c r="C177" s="25" t="s">
        <v>16</v>
      </c>
      <c r="D177" s="137" t="s">
        <v>13</v>
      </c>
      <c r="E177" s="138"/>
      <c r="F177" s="25" t="s">
        <v>6</v>
      </c>
      <c r="G177" s="25" t="s">
        <v>2</v>
      </c>
    </row>
    <row r="178" spans="1:7" ht="17.25" customHeight="1" x14ac:dyDescent="0.25">
      <c r="A178" s="25" t="s">
        <v>181</v>
      </c>
      <c r="B178" s="25"/>
      <c r="C178" s="25"/>
      <c r="D178" s="137"/>
      <c r="E178" s="138"/>
      <c r="F178" s="7"/>
      <c r="G178" s="8"/>
    </row>
    <row r="180" spans="1:7" x14ac:dyDescent="0.25">
      <c r="A180" s="3" t="s">
        <v>275</v>
      </c>
    </row>
    <row r="181" spans="1:7" ht="42.75" customHeight="1" x14ac:dyDescent="0.25">
      <c r="A181" s="25" t="s">
        <v>3</v>
      </c>
      <c r="B181" s="21" t="s">
        <v>1</v>
      </c>
      <c r="C181" s="25" t="s">
        <v>280</v>
      </c>
      <c r="D181" s="137" t="s">
        <v>4</v>
      </c>
      <c r="E181" s="138"/>
      <c r="F181" s="22" t="s">
        <v>18</v>
      </c>
      <c r="G181" s="44" t="s">
        <v>2</v>
      </c>
    </row>
    <row r="182" spans="1:7" ht="32.25" customHeight="1" x14ac:dyDescent="0.25">
      <c r="A182" s="25" t="s">
        <v>183</v>
      </c>
      <c r="B182" s="34">
        <v>1027700167110</v>
      </c>
      <c r="C182" s="35" t="s">
        <v>283</v>
      </c>
      <c r="D182" s="154" t="s">
        <v>182</v>
      </c>
      <c r="E182" s="154"/>
      <c r="F182" s="7">
        <v>3085360.47</v>
      </c>
      <c r="G182" s="8">
        <f t="shared" ref="G182:G190" si="7">F182/$F$265</f>
        <v>5.4717620247881813E-4</v>
      </c>
    </row>
    <row r="183" spans="1:7" x14ac:dyDescent="0.25">
      <c r="A183" s="25" t="s">
        <v>183</v>
      </c>
      <c r="B183" s="34">
        <v>1027700167110</v>
      </c>
      <c r="C183" s="35" t="s">
        <v>284</v>
      </c>
      <c r="D183" s="154" t="s">
        <v>182</v>
      </c>
      <c r="E183" s="154"/>
      <c r="F183" s="7">
        <v>1289495.77</v>
      </c>
      <c r="G183" s="8">
        <f t="shared" si="7"/>
        <v>2.2868686022320742E-4</v>
      </c>
    </row>
    <row r="184" spans="1:7" x14ac:dyDescent="0.25">
      <c r="A184" s="25" t="s">
        <v>183</v>
      </c>
      <c r="B184" s="34">
        <v>1027700167110</v>
      </c>
      <c r="C184" s="35" t="s">
        <v>282</v>
      </c>
      <c r="D184" s="154" t="s">
        <v>182</v>
      </c>
      <c r="E184" s="154"/>
      <c r="F184" s="7">
        <v>13482076.960000001</v>
      </c>
      <c r="G184" s="8">
        <f t="shared" si="7"/>
        <v>2.3909918287440719E-3</v>
      </c>
    </row>
    <row r="185" spans="1:7" ht="28.5" customHeight="1" x14ac:dyDescent="0.25">
      <c r="A185" s="25" t="s">
        <v>183</v>
      </c>
      <c r="B185" s="34">
        <v>1027700167110</v>
      </c>
      <c r="C185" s="35" t="s">
        <v>281</v>
      </c>
      <c r="D185" s="154" t="s">
        <v>182</v>
      </c>
      <c r="E185" s="154"/>
      <c r="F185" s="7">
        <v>2168.65</v>
      </c>
      <c r="G185" s="8">
        <f t="shared" si="7"/>
        <v>3.8460130770576995E-7</v>
      </c>
    </row>
    <row r="186" spans="1:7" ht="30" hidden="1" x14ac:dyDescent="0.25">
      <c r="A186" s="25" t="s">
        <v>184</v>
      </c>
      <c r="B186" s="34">
        <v>1027700167110</v>
      </c>
      <c r="C186" s="19" t="s">
        <v>407</v>
      </c>
      <c r="D186" s="155" t="s">
        <v>182</v>
      </c>
      <c r="E186" s="155"/>
      <c r="F186" s="7">
        <v>0</v>
      </c>
      <c r="G186" s="8">
        <f t="shared" si="7"/>
        <v>0</v>
      </c>
    </row>
    <row r="187" spans="1:7" ht="30" x14ac:dyDescent="0.25">
      <c r="A187" s="62" t="s">
        <v>184</v>
      </c>
      <c r="B187" s="34">
        <v>1027700167111</v>
      </c>
      <c r="C187" s="19" t="s">
        <v>454</v>
      </c>
      <c r="D187" s="155" t="s">
        <v>182</v>
      </c>
      <c r="E187" s="155"/>
      <c r="F187" s="7">
        <v>9113.18</v>
      </c>
      <c r="G187" s="8">
        <f t="shared" si="7"/>
        <v>1.6161856202513401E-6</v>
      </c>
    </row>
    <row r="188" spans="1:7" ht="30" customHeight="1" x14ac:dyDescent="0.25">
      <c r="A188" s="25" t="s">
        <v>183</v>
      </c>
      <c r="B188" s="34">
        <v>1027700167110</v>
      </c>
      <c r="C188" s="35" t="s">
        <v>409</v>
      </c>
      <c r="D188" s="155" t="s">
        <v>182</v>
      </c>
      <c r="E188" s="155"/>
      <c r="F188" s="7">
        <v>1996205.24</v>
      </c>
      <c r="G188" s="8">
        <f t="shared" si="7"/>
        <v>3.5401892686837908E-4</v>
      </c>
    </row>
    <row r="189" spans="1:7" x14ac:dyDescent="0.25">
      <c r="A189" s="25" t="s">
        <v>183</v>
      </c>
      <c r="B189" s="34">
        <v>1027700167110</v>
      </c>
      <c r="C189" s="35" t="s">
        <v>408</v>
      </c>
      <c r="D189" s="155" t="s">
        <v>182</v>
      </c>
      <c r="E189" s="155"/>
      <c r="F189" s="7">
        <v>109274.87</v>
      </c>
      <c r="G189" s="8">
        <f t="shared" si="7"/>
        <v>1.9379456298332146E-5</v>
      </c>
    </row>
    <row r="190" spans="1:7" ht="30" customHeight="1" x14ac:dyDescent="0.25">
      <c r="A190" s="25" t="s">
        <v>181</v>
      </c>
      <c r="B190" s="153"/>
      <c r="C190" s="153"/>
      <c r="D190" s="152"/>
      <c r="E190" s="152"/>
      <c r="F190" s="7">
        <f>SUM(F182:F189)</f>
        <v>19973695.140000001</v>
      </c>
      <c r="G190" s="8">
        <f t="shared" si="7"/>
        <v>3.5422540615407659E-3</v>
      </c>
    </row>
    <row r="191" spans="1:7" ht="30" customHeight="1" x14ac:dyDescent="0.25"/>
    <row r="192" spans="1:7" ht="15.75" x14ac:dyDescent="0.25">
      <c r="A192" s="3" t="s">
        <v>276</v>
      </c>
      <c r="B192" s="26"/>
    </row>
    <row r="193" spans="1:7" ht="30" x14ac:dyDescent="0.25">
      <c r="A193" s="25" t="s">
        <v>19</v>
      </c>
      <c r="B193" s="28" t="s">
        <v>1</v>
      </c>
      <c r="C193" s="24" t="s">
        <v>285</v>
      </c>
      <c r="D193" s="159" t="s">
        <v>287</v>
      </c>
      <c r="E193" s="160"/>
      <c r="F193" s="22" t="s">
        <v>18</v>
      </c>
      <c r="G193" s="25" t="s">
        <v>2</v>
      </c>
    </row>
    <row r="194" spans="1:7" ht="30" x14ac:dyDescent="0.25">
      <c r="A194" s="25" t="s">
        <v>183</v>
      </c>
      <c r="B194" s="36">
        <v>1027700167110</v>
      </c>
      <c r="C194" s="25" t="s">
        <v>286</v>
      </c>
      <c r="D194" s="156" t="s">
        <v>289</v>
      </c>
      <c r="E194" s="157"/>
      <c r="F194" s="40">
        <v>76046.05</v>
      </c>
      <c r="G194" s="41">
        <f t="shared" ref="G194:G200" si="8">F194/$F$265</f>
        <v>1.3486459445211706E-5</v>
      </c>
    </row>
    <row r="195" spans="1:7" ht="30" x14ac:dyDescent="0.25">
      <c r="A195" s="25" t="s">
        <v>183</v>
      </c>
      <c r="B195" s="36">
        <v>1027700167110</v>
      </c>
      <c r="C195" s="25" t="s">
        <v>286</v>
      </c>
      <c r="D195" s="156" t="s">
        <v>290</v>
      </c>
      <c r="E195" s="157"/>
      <c r="F195" s="40">
        <v>5052.2</v>
      </c>
      <c r="G195" s="41">
        <f t="shared" si="8"/>
        <v>8.9598723943056321E-7</v>
      </c>
    </row>
    <row r="196" spans="1:7" ht="30" x14ac:dyDescent="0.25">
      <c r="A196" s="25" t="s">
        <v>183</v>
      </c>
      <c r="B196" s="36">
        <v>1027700167110</v>
      </c>
      <c r="C196" s="25" t="s">
        <v>286</v>
      </c>
      <c r="D196" s="156" t="s">
        <v>291</v>
      </c>
      <c r="E196" s="157"/>
      <c r="F196" s="40">
        <v>3562.94</v>
      </c>
      <c r="G196" s="41">
        <f t="shared" si="8"/>
        <v>6.3187300084254996E-7</v>
      </c>
    </row>
    <row r="197" spans="1:7" ht="30" x14ac:dyDescent="0.25">
      <c r="A197" s="25" t="s">
        <v>393</v>
      </c>
      <c r="B197" s="36">
        <v>1027700067328</v>
      </c>
      <c r="C197" s="25" t="s">
        <v>393</v>
      </c>
      <c r="D197" s="156" t="s">
        <v>288</v>
      </c>
      <c r="E197" s="157"/>
      <c r="F197" s="40">
        <v>88426.99</v>
      </c>
      <c r="G197" s="41">
        <f t="shared" si="8"/>
        <v>1.5682169086982707E-5</v>
      </c>
    </row>
    <row r="198" spans="1:7" ht="30" x14ac:dyDescent="0.25">
      <c r="A198" s="25" t="s">
        <v>508</v>
      </c>
      <c r="B198" s="36">
        <v>1047796383030</v>
      </c>
      <c r="C198" s="25" t="s">
        <v>507</v>
      </c>
      <c r="D198" s="156" t="s">
        <v>292</v>
      </c>
      <c r="E198" s="157"/>
      <c r="F198" s="40">
        <v>49959.1</v>
      </c>
      <c r="G198" s="41">
        <f t="shared" si="8"/>
        <v>8.8600443556144741E-6</v>
      </c>
    </row>
    <row r="199" spans="1:7" ht="30" x14ac:dyDescent="0.25">
      <c r="A199" s="25" t="s">
        <v>508</v>
      </c>
      <c r="B199" s="36">
        <v>1047796383030</v>
      </c>
      <c r="C199" s="108" t="s">
        <v>507</v>
      </c>
      <c r="D199" s="156" t="s">
        <v>293</v>
      </c>
      <c r="E199" s="157"/>
      <c r="F199" s="40">
        <v>15588.8</v>
      </c>
      <c r="G199" s="41">
        <f t="shared" si="8"/>
        <v>2.7646106405200039E-6</v>
      </c>
    </row>
    <row r="200" spans="1:7" ht="30.75" customHeight="1" x14ac:dyDescent="0.25">
      <c r="A200" s="25" t="s">
        <v>181</v>
      </c>
      <c r="B200" s="158"/>
      <c r="C200" s="159"/>
      <c r="D200" s="159"/>
      <c r="E200" s="160"/>
      <c r="F200" s="7">
        <f>SUM(F194:F199)</f>
        <v>238636.08</v>
      </c>
      <c r="G200" s="8">
        <f t="shared" si="8"/>
        <v>4.2321143768602001E-5</v>
      </c>
    </row>
    <row r="201" spans="1:7" ht="34.5" customHeight="1" x14ac:dyDescent="0.25"/>
    <row r="202" spans="1:7" x14ac:dyDescent="0.25">
      <c r="A202" s="3" t="s">
        <v>277</v>
      </c>
    </row>
    <row r="203" spans="1:7" ht="30" x14ac:dyDescent="0.25">
      <c r="A203" s="25" t="s">
        <v>20</v>
      </c>
      <c r="B203" s="153" t="s">
        <v>1</v>
      </c>
      <c r="C203" s="153"/>
      <c r="D203" s="153" t="s">
        <v>22</v>
      </c>
      <c r="E203" s="153"/>
      <c r="F203" s="31" t="s">
        <v>21</v>
      </c>
      <c r="G203" s="25" t="s">
        <v>2</v>
      </c>
    </row>
    <row r="204" spans="1:7" hidden="1" x14ac:dyDescent="0.25">
      <c r="A204" s="87" t="s">
        <v>489</v>
      </c>
      <c r="B204" s="139" t="s">
        <v>106</v>
      </c>
      <c r="C204" s="140"/>
      <c r="D204" s="137" t="s">
        <v>310</v>
      </c>
      <c r="E204" s="138"/>
      <c r="F204" s="37"/>
      <c r="G204" s="41">
        <f t="shared" ref="G204:G223" si="9">F204/$F$265</f>
        <v>0</v>
      </c>
    </row>
    <row r="205" spans="1:7" hidden="1" x14ac:dyDescent="0.25">
      <c r="A205" s="115" t="s">
        <v>530</v>
      </c>
      <c r="B205" s="139" t="s">
        <v>176</v>
      </c>
      <c r="C205" s="140"/>
      <c r="D205" s="137" t="s">
        <v>331</v>
      </c>
      <c r="E205" s="138"/>
      <c r="F205" s="37"/>
      <c r="G205" s="41">
        <f t="shared" si="9"/>
        <v>0</v>
      </c>
    </row>
    <row r="206" spans="1:7" hidden="1" x14ac:dyDescent="0.25">
      <c r="A206" s="86" t="s">
        <v>495</v>
      </c>
      <c r="B206" s="139" t="s">
        <v>167</v>
      </c>
      <c r="C206" s="140"/>
      <c r="D206" s="137" t="s">
        <v>321</v>
      </c>
      <c r="E206" s="138"/>
      <c r="F206" s="37"/>
      <c r="G206" s="41">
        <f t="shared" si="9"/>
        <v>0</v>
      </c>
    </row>
    <row r="207" spans="1:7" hidden="1" x14ac:dyDescent="0.25">
      <c r="A207" s="80" t="s">
        <v>459</v>
      </c>
      <c r="B207" s="139" t="s">
        <v>142</v>
      </c>
      <c r="C207" s="140"/>
      <c r="D207" s="137" t="s">
        <v>319</v>
      </c>
      <c r="E207" s="138"/>
      <c r="F207" s="37"/>
      <c r="G207" s="41">
        <f t="shared" si="9"/>
        <v>0</v>
      </c>
    </row>
    <row r="208" spans="1:7" ht="15" hidden="1" customHeight="1" x14ac:dyDescent="0.25">
      <c r="A208" s="80" t="s">
        <v>95</v>
      </c>
      <c r="B208" s="139" t="s">
        <v>142</v>
      </c>
      <c r="C208" s="140"/>
      <c r="D208" s="137" t="s">
        <v>79</v>
      </c>
      <c r="E208" s="138"/>
      <c r="F208" s="37">
        <v>0</v>
      </c>
      <c r="G208" s="41">
        <f t="shared" si="9"/>
        <v>0</v>
      </c>
    </row>
    <row r="209" spans="1:7" ht="15" hidden="1" customHeight="1" x14ac:dyDescent="0.25">
      <c r="A209" s="113" t="s">
        <v>95</v>
      </c>
      <c r="B209" s="139" t="s">
        <v>142</v>
      </c>
      <c r="C209" s="140"/>
      <c r="D209" s="137" t="s">
        <v>358</v>
      </c>
      <c r="E209" s="138"/>
      <c r="F209" s="37">
        <v>0</v>
      </c>
      <c r="G209" s="41">
        <f t="shared" si="9"/>
        <v>0</v>
      </c>
    </row>
    <row r="210" spans="1:7" ht="15" hidden="1" customHeight="1" x14ac:dyDescent="0.25">
      <c r="A210" s="113" t="s">
        <v>95</v>
      </c>
      <c r="B210" s="139" t="s">
        <v>142</v>
      </c>
      <c r="C210" s="140"/>
      <c r="D210" s="137" t="s">
        <v>80</v>
      </c>
      <c r="E210" s="138"/>
      <c r="F210" s="37">
        <v>0</v>
      </c>
      <c r="G210" s="41">
        <f t="shared" si="9"/>
        <v>0</v>
      </c>
    </row>
    <row r="211" spans="1:7" ht="15" hidden="1" customHeight="1" x14ac:dyDescent="0.25">
      <c r="A211" s="113" t="s">
        <v>522</v>
      </c>
      <c r="B211" s="139" t="s">
        <v>155</v>
      </c>
      <c r="C211" s="140"/>
      <c r="D211" s="137" t="s">
        <v>445</v>
      </c>
      <c r="E211" s="138"/>
      <c r="F211" s="37">
        <v>0</v>
      </c>
      <c r="G211" s="41">
        <f t="shared" si="9"/>
        <v>0</v>
      </c>
    </row>
    <row r="212" spans="1:7" ht="15" hidden="1" customHeight="1" x14ac:dyDescent="0.25">
      <c r="A212" s="80" t="s">
        <v>460</v>
      </c>
      <c r="B212" s="139"/>
      <c r="C212" s="140"/>
      <c r="D212" s="137" t="s">
        <v>347</v>
      </c>
      <c r="E212" s="138"/>
      <c r="F212" s="37"/>
      <c r="G212" s="41">
        <f t="shared" si="9"/>
        <v>0</v>
      </c>
    </row>
    <row r="213" spans="1:7" ht="15" customHeight="1" x14ac:dyDescent="0.25">
      <c r="A213" s="80" t="s">
        <v>459</v>
      </c>
      <c r="B213" s="139" t="s">
        <v>164</v>
      </c>
      <c r="C213" s="140"/>
      <c r="D213" s="137" t="s">
        <v>614</v>
      </c>
      <c r="E213" s="138"/>
      <c r="F213" s="37">
        <v>539067.6</v>
      </c>
      <c r="G213" s="41">
        <f t="shared" si="9"/>
        <v>9.560145892689503E-5</v>
      </c>
    </row>
    <row r="214" spans="1:7" ht="15" customHeight="1" x14ac:dyDescent="0.25">
      <c r="A214" s="134" t="s">
        <v>675</v>
      </c>
      <c r="B214" s="139" t="s">
        <v>138</v>
      </c>
      <c r="C214" s="140"/>
      <c r="D214" s="137" t="s">
        <v>317</v>
      </c>
      <c r="E214" s="138"/>
      <c r="F214" s="37">
        <v>957336.48</v>
      </c>
      <c r="G214" s="41">
        <f t="shared" si="9"/>
        <v>1.6977975335920442E-4</v>
      </c>
    </row>
    <row r="215" spans="1:7" ht="15" hidden="1" customHeight="1" x14ac:dyDescent="0.25">
      <c r="A215" s="126" t="s">
        <v>571</v>
      </c>
      <c r="B215" s="139" t="s">
        <v>421</v>
      </c>
      <c r="C215" s="140"/>
      <c r="D215" s="137" t="s">
        <v>419</v>
      </c>
      <c r="E215" s="138"/>
      <c r="F215" s="37"/>
      <c r="G215" s="8">
        <f t="shared" si="9"/>
        <v>0</v>
      </c>
    </row>
    <row r="216" spans="1:7" ht="15" hidden="1" customHeight="1" x14ac:dyDescent="0.25">
      <c r="A216" s="126" t="s">
        <v>461</v>
      </c>
      <c r="B216" s="139" t="s">
        <v>108</v>
      </c>
      <c r="C216" s="140"/>
      <c r="D216" s="137" t="s">
        <v>68</v>
      </c>
      <c r="E216" s="138"/>
      <c r="F216" s="37"/>
      <c r="G216" s="8">
        <f t="shared" si="9"/>
        <v>0</v>
      </c>
    </row>
    <row r="217" spans="1:7" ht="15" hidden="1" customHeight="1" x14ac:dyDescent="0.25">
      <c r="A217" s="126" t="s">
        <v>572</v>
      </c>
      <c r="B217" s="139" t="s">
        <v>116</v>
      </c>
      <c r="C217" s="140"/>
      <c r="D217" s="137" t="s">
        <v>88</v>
      </c>
      <c r="E217" s="138"/>
      <c r="F217" s="37"/>
      <c r="G217" s="8">
        <f t="shared" si="9"/>
        <v>0</v>
      </c>
    </row>
    <row r="218" spans="1:7" ht="15" hidden="1" customHeight="1" x14ac:dyDescent="0.25">
      <c r="A218" s="126" t="s">
        <v>505</v>
      </c>
      <c r="B218" s="139" t="s">
        <v>169</v>
      </c>
      <c r="C218" s="140"/>
      <c r="D218" s="137" t="s">
        <v>458</v>
      </c>
      <c r="E218" s="138"/>
      <c r="F218" s="37"/>
      <c r="G218" s="8">
        <f t="shared" si="9"/>
        <v>0</v>
      </c>
    </row>
    <row r="219" spans="1:7" ht="15" hidden="1" customHeight="1" x14ac:dyDescent="0.25">
      <c r="A219" s="105" t="s">
        <v>473</v>
      </c>
      <c r="B219" s="139" t="s">
        <v>142</v>
      </c>
      <c r="C219" s="140"/>
      <c r="D219" s="137" t="s">
        <v>383</v>
      </c>
      <c r="E219" s="138"/>
      <c r="F219" s="37"/>
      <c r="G219" s="41">
        <f t="shared" si="9"/>
        <v>0</v>
      </c>
    </row>
    <row r="220" spans="1:7" ht="15" hidden="1" customHeight="1" x14ac:dyDescent="0.25">
      <c r="A220" s="105" t="s">
        <v>459</v>
      </c>
      <c r="B220" s="139" t="s">
        <v>164</v>
      </c>
      <c r="C220" s="140"/>
      <c r="D220" s="137" t="s">
        <v>433</v>
      </c>
      <c r="E220" s="138"/>
      <c r="F220" s="37"/>
      <c r="G220" s="41">
        <f t="shared" si="9"/>
        <v>0</v>
      </c>
    </row>
    <row r="221" spans="1:7" ht="15" hidden="1" customHeight="1" x14ac:dyDescent="0.25">
      <c r="A221" s="105" t="s">
        <v>514</v>
      </c>
      <c r="B221" s="139" t="s">
        <v>144</v>
      </c>
      <c r="C221" s="140"/>
      <c r="D221" s="137" t="s">
        <v>58</v>
      </c>
      <c r="E221" s="138"/>
      <c r="F221" s="37"/>
      <c r="G221" s="41">
        <f t="shared" si="9"/>
        <v>0</v>
      </c>
    </row>
    <row r="222" spans="1:7" ht="15" hidden="1" customHeight="1" x14ac:dyDescent="0.25">
      <c r="A222" s="62" t="s">
        <v>515</v>
      </c>
      <c r="B222" s="139" t="s">
        <v>487</v>
      </c>
      <c r="C222" s="140"/>
      <c r="D222" s="137" t="s">
        <v>488</v>
      </c>
      <c r="E222" s="138"/>
      <c r="F222" s="37"/>
      <c r="G222" s="41">
        <f t="shared" si="9"/>
        <v>0</v>
      </c>
    </row>
    <row r="223" spans="1:7" ht="15" customHeight="1" x14ac:dyDescent="0.25">
      <c r="A223" s="25" t="s">
        <v>181</v>
      </c>
      <c r="B223" s="144"/>
      <c r="C223" s="145"/>
      <c r="D223" s="137"/>
      <c r="E223" s="138"/>
      <c r="F223" s="7">
        <f>SUM(F204:F222)</f>
        <v>1496404.08</v>
      </c>
      <c r="G223" s="41">
        <f t="shared" si="9"/>
        <v>2.6538121228609948E-4</v>
      </c>
    </row>
    <row r="225" spans="1:7" x14ac:dyDescent="0.25">
      <c r="A225" s="3" t="s">
        <v>278</v>
      </c>
    </row>
    <row r="226" spans="1:7" ht="30" x14ac:dyDescent="0.25">
      <c r="A226" s="25" t="s">
        <v>23</v>
      </c>
      <c r="B226" s="137" t="s">
        <v>20</v>
      </c>
      <c r="C226" s="138"/>
      <c r="D226" s="25" t="s">
        <v>22</v>
      </c>
      <c r="E226" s="25" t="s">
        <v>24</v>
      </c>
      <c r="F226" s="25" t="s">
        <v>21</v>
      </c>
      <c r="G226" s="25" t="s">
        <v>2</v>
      </c>
    </row>
    <row r="227" spans="1:7" ht="34.5" customHeight="1" x14ac:dyDescent="0.25">
      <c r="A227" s="25" t="s">
        <v>185</v>
      </c>
      <c r="B227" s="144" t="s">
        <v>95</v>
      </c>
      <c r="C227" s="145"/>
      <c r="D227" s="134" t="s">
        <v>671</v>
      </c>
      <c r="E227" s="2">
        <v>1526</v>
      </c>
      <c r="F227" s="7">
        <v>1001617.14</v>
      </c>
      <c r="G227" s="8">
        <f t="shared" ref="G227:G243" si="10">F227/$F$265</f>
        <v>1.7763274934383752E-4</v>
      </c>
    </row>
    <row r="228" spans="1:7" ht="45" x14ac:dyDescent="0.25">
      <c r="A228" s="80" t="s">
        <v>185</v>
      </c>
      <c r="B228" s="144" t="s">
        <v>95</v>
      </c>
      <c r="C228" s="145"/>
      <c r="D228" s="134" t="s">
        <v>671</v>
      </c>
      <c r="E228" s="2">
        <v>77829</v>
      </c>
      <c r="F228" s="7">
        <v>51084443.280000001</v>
      </c>
      <c r="G228" s="8">
        <f t="shared" si="10"/>
        <v>9.0596194355517176E-3</v>
      </c>
    </row>
    <row r="229" spans="1:7" ht="45" x14ac:dyDescent="0.25">
      <c r="A229" s="115" t="s">
        <v>185</v>
      </c>
      <c r="B229" s="144" t="s">
        <v>95</v>
      </c>
      <c r="C229" s="145"/>
      <c r="D229" s="134" t="s">
        <v>672</v>
      </c>
      <c r="E229" s="2">
        <v>73928</v>
      </c>
      <c r="F229" s="7">
        <v>55060552.600000001</v>
      </c>
      <c r="G229" s="8">
        <f t="shared" si="10"/>
        <v>9.7647663444826657E-3</v>
      </c>
    </row>
    <row r="230" spans="1:7" ht="45" x14ac:dyDescent="0.25">
      <c r="A230" s="115" t="s">
        <v>185</v>
      </c>
      <c r="B230" s="144" t="s">
        <v>95</v>
      </c>
      <c r="C230" s="145"/>
      <c r="D230" s="134" t="s">
        <v>652</v>
      </c>
      <c r="E230" s="2">
        <v>75663</v>
      </c>
      <c r="F230" s="7">
        <v>56031917.850000001</v>
      </c>
      <c r="G230" s="8">
        <f t="shared" si="10"/>
        <v>9.9370340434704885E-3</v>
      </c>
    </row>
    <row r="231" spans="1:7" ht="45" x14ac:dyDescent="0.25">
      <c r="A231" s="115" t="s">
        <v>185</v>
      </c>
      <c r="B231" s="144" t="s">
        <v>95</v>
      </c>
      <c r="C231" s="145"/>
      <c r="D231" s="134" t="s">
        <v>653</v>
      </c>
      <c r="E231" s="2">
        <v>466173</v>
      </c>
      <c r="F231" s="7">
        <v>428300829.77999997</v>
      </c>
      <c r="G231" s="8">
        <f t="shared" si="10"/>
        <v>7.5957420157634639E-2</v>
      </c>
    </row>
    <row r="232" spans="1:7" ht="45" x14ac:dyDescent="0.25">
      <c r="A232" s="25" t="s">
        <v>185</v>
      </c>
      <c r="B232" s="144" t="s">
        <v>95</v>
      </c>
      <c r="C232" s="145"/>
      <c r="D232" s="134" t="s">
        <v>72</v>
      </c>
      <c r="E232" s="2">
        <v>15919</v>
      </c>
      <c r="F232" s="7">
        <v>8794942.0099999998</v>
      </c>
      <c r="G232" s="8">
        <f t="shared" si="10"/>
        <v>1.559747399646053E-3</v>
      </c>
    </row>
    <row r="233" spans="1:7" ht="52.5" customHeight="1" x14ac:dyDescent="0.25">
      <c r="A233" s="53" t="s">
        <v>185</v>
      </c>
      <c r="B233" s="144" t="s">
        <v>95</v>
      </c>
      <c r="C233" s="145"/>
      <c r="D233" s="134" t="s">
        <v>72</v>
      </c>
      <c r="E233" s="2">
        <v>5300</v>
      </c>
      <c r="F233" s="7">
        <v>2928148.29</v>
      </c>
      <c r="G233" s="8">
        <f t="shared" si="10"/>
        <v>5.1929525810546378E-4</v>
      </c>
    </row>
    <row r="234" spans="1:7" ht="52.5" customHeight="1" x14ac:dyDescent="0.25">
      <c r="A234" s="130" t="s">
        <v>185</v>
      </c>
      <c r="B234" s="144" t="s">
        <v>95</v>
      </c>
      <c r="C234" s="145"/>
      <c r="D234" s="134" t="s">
        <v>72</v>
      </c>
      <c r="E234" s="2">
        <v>20891</v>
      </c>
      <c r="F234" s="7">
        <v>11541876.59</v>
      </c>
      <c r="G234" s="8">
        <f t="shared" si="10"/>
        <v>2.0469051390923443E-3</v>
      </c>
    </row>
    <row r="235" spans="1:7" ht="52.5" customHeight="1" x14ac:dyDescent="0.25">
      <c r="A235" s="130" t="s">
        <v>185</v>
      </c>
      <c r="B235" s="144" t="s">
        <v>95</v>
      </c>
      <c r="C235" s="145"/>
      <c r="D235" s="134" t="s">
        <v>672</v>
      </c>
      <c r="E235" s="2">
        <v>1340</v>
      </c>
      <c r="F235" s="7">
        <v>999486.14</v>
      </c>
      <c r="G235" s="8">
        <f t="shared" si="10"/>
        <v>1.7725482511137908E-4</v>
      </c>
    </row>
    <row r="236" spans="1:7" ht="52.5" customHeight="1" x14ac:dyDescent="0.25">
      <c r="A236" s="130" t="s">
        <v>185</v>
      </c>
      <c r="B236" s="144" t="s">
        <v>95</v>
      </c>
      <c r="C236" s="145"/>
      <c r="D236" s="134" t="s">
        <v>72</v>
      </c>
      <c r="E236" s="2">
        <v>363181</v>
      </c>
      <c r="F236" s="7">
        <v>200650533.02000001</v>
      </c>
      <c r="G236" s="8">
        <f t="shared" si="10"/>
        <v>3.5584560621285947E-2</v>
      </c>
    </row>
    <row r="237" spans="1:7" ht="52.5" customHeight="1" x14ac:dyDescent="0.25">
      <c r="A237" s="130" t="s">
        <v>185</v>
      </c>
      <c r="B237" s="144" t="s">
        <v>95</v>
      </c>
      <c r="C237" s="145"/>
      <c r="D237" s="134" t="s">
        <v>303</v>
      </c>
      <c r="E237" s="2">
        <v>49803</v>
      </c>
      <c r="F237" s="7">
        <v>43299489.799999997</v>
      </c>
      <c r="G237" s="8">
        <f t="shared" si="10"/>
        <v>7.6789894174129738E-3</v>
      </c>
    </row>
    <row r="238" spans="1:7" ht="52.5" customHeight="1" x14ac:dyDescent="0.25">
      <c r="A238" s="134" t="s">
        <v>185</v>
      </c>
      <c r="B238" s="144" t="s">
        <v>95</v>
      </c>
      <c r="C238" s="145"/>
      <c r="D238" s="134" t="s">
        <v>673</v>
      </c>
      <c r="E238" s="2">
        <v>2157</v>
      </c>
      <c r="F238" s="7">
        <v>1489734.89</v>
      </c>
      <c r="G238" s="8">
        <f t="shared" si="10"/>
        <v>2.6419845840910765E-4</v>
      </c>
    </row>
    <row r="239" spans="1:7" ht="52.5" customHeight="1" x14ac:dyDescent="0.25">
      <c r="A239" s="134" t="s">
        <v>185</v>
      </c>
      <c r="B239" s="144" t="s">
        <v>95</v>
      </c>
      <c r="C239" s="145"/>
      <c r="D239" s="134" t="s">
        <v>60</v>
      </c>
      <c r="E239" s="2">
        <v>47261</v>
      </c>
      <c r="F239" s="7">
        <v>40381286.369999997</v>
      </c>
      <c r="G239" s="8">
        <f t="shared" si="10"/>
        <v>7.1614578400125339E-3</v>
      </c>
    </row>
    <row r="240" spans="1:7" ht="52.5" customHeight="1" x14ac:dyDescent="0.25">
      <c r="A240" s="134" t="s">
        <v>185</v>
      </c>
      <c r="B240" s="144" t="s">
        <v>95</v>
      </c>
      <c r="C240" s="145"/>
      <c r="D240" s="134" t="s">
        <v>74</v>
      </c>
      <c r="E240" s="2">
        <v>66999</v>
      </c>
      <c r="F240" s="7">
        <v>52408550.329999998</v>
      </c>
      <c r="G240" s="8">
        <f t="shared" si="10"/>
        <v>9.2944444663185209E-3</v>
      </c>
    </row>
    <row r="241" spans="1:7" ht="52.5" customHeight="1" x14ac:dyDescent="0.25">
      <c r="A241" s="132" t="s">
        <v>185</v>
      </c>
      <c r="B241" s="144" t="s">
        <v>95</v>
      </c>
      <c r="C241" s="145"/>
      <c r="D241" s="134" t="s">
        <v>673</v>
      </c>
      <c r="E241" s="2">
        <v>434</v>
      </c>
      <c r="F241" s="7">
        <v>299742.67</v>
      </c>
      <c r="G241" s="8">
        <f t="shared" si="10"/>
        <v>5.315815039643052E-5</v>
      </c>
    </row>
    <row r="242" spans="1:7" ht="45" customHeight="1" x14ac:dyDescent="0.25">
      <c r="A242" s="63" t="s">
        <v>185</v>
      </c>
      <c r="B242" s="144" t="s">
        <v>95</v>
      </c>
      <c r="C242" s="145"/>
      <c r="D242" s="134" t="s">
        <v>674</v>
      </c>
      <c r="E242" s="2">
        <v>2005</v>
      </c>
      <c r="F242" s="7">
        <v>1299702.68</v>
      </c>
      <c r="G242" s="8">
        <f t="shared" si="10"/>
        <v>2.3049701443602879E-4</v>
      </c>
    </row>
    <row r="243" spans="1:7" ht="45" customHeight="1" x14ac:dyDescent="0.25">
      <c r="A243" s="25" t="s">
        <v>181</v>
      </c>
      <c r="B243" s="164"/>
      <c r="C243" s="164"/>
      <c r="D243" s="30"/>
      <c r="E243" s="1"/>
      <c r="F243" s="7">
        <f>SUM(F227:F242)</f>
        <v>955572853.43999982</v>
      </c>
      <c r="G243" s="8">
        <f t="shared" si="10"/>
        <v>0.16946698132071011</v>
      </c>
    </row>
    <row r="244" spans="1:7" ht="45" customHeight="1" x14ac:dyDescent="0.25"/>
    <row r="245" spans="1:7" ht="12.75" customHeight="1" x14ac:dyDescent="0.25">
      <c r="A245" s="3" t="s">
        <v>279</v>
      </c>
    </row>
    <row r="246" spans="1:7" ht="14.25" customHeight="1" x14ac:dyDescent="0.25">
      <c r="A246" s="165" t="s">
        <v>25</v>
      </c>
      <c r="B246" s="166"/>
      <c r="C246" s="166"/>
      <c r="D246" s="166"/>
      <c r="E246" s="167"/>
      <c r="F246" s="25" t="s">
        <v>21</v>
      </c>
      <c r="G246" s="25" t="s">
        <v>2</v>
      </c>
    </row>
    <row r="247" spans="1:7" hidden="1" x14ac:dyDescent="0.25">
      <c r="A247" s="98" t="s">
        <v>497</v>
      </c>
      <c r="B247" s="100"/>
      <c r="C247" s="100"/>
      <c r="D247" s="100"/>
      <c r="E247" s="101"/>
      <c r="F247" s="7"/>
      <c r="G247" s="8">
        <f t="shared" ref="G247:G260" si="11">F247/$F$265</f>
        <v>0</v>
      </c>
    </row>
    <row r="248" spans="1:7" hidden="1" x14ac:dyDescent="0.25">
      <c r="A248" s="46" t="s">
        <v>462</v>
      </c>
      <c r="B248" s="47"/>
      <c r="C248" s="47"/>
      <c r="D248" s="47"/>
      <c r="E248" s="48"/>
      <c r="F248" s="7"/>
      <c r="G248" s="8">
        <f t="shared" si="11"/>
        <v>0</v>
      </c>
    </row>
    <row r="249" spans="1:7" hidden="1" x14ac:dyDescent="0.25">
      <c r="A249" s="91" t="s">
        <v>490</v>
      </c>
      <c r="B249" s="95"/>
      <c r="C249" s="95"/>
      <c r="D249" s="95"/>
      <c r="E249" s="96"/>
      <c r="F249" s="7"/>
      <c r="G249" s="8">
        <f t="shared" si="11"/>
        <v>0</v>
      </c>
    </row>
    <row r="250" spans="1:7" hidden="1" x14ac:dyDescent="0.25">
      <c r="A250" s="70" t="s">
        <v>437</v>
      </c>
      <c r="B250" s="71"/>
      <c r="C250" s="71"/>
      <c r="D250" s="71"/>
      <c r="E250" s="72"/>
      <c r="F250" s="7"/>
      <c r="G250" s="8">
        <f t="shared" si="11"/>
        <v>0</v>
      </c>
    </row>
    <row r="251" spans="1:7" hidden="1" x14ac:dyDescent="0.25">
      <c r="A251" s="46" t="s">
        <v>586</v>
      </c>
      <c r="B251" s="50"/>
      <c r="C251" s="47"/>
      <c r="D251" s="47"/>
      <c r="E251" s="48"/>
      <c r="F251" s="7"/>
      <c r="G251" s="8">
        <f t="shared" si="11"/>
        <v>0</v>
      </c>
    </row>
    <row r="252" spans="1:7" hidden="1" x14ac:dyDescent="0.25">
      <c r="A252" s="70" t="s">
        <v>645</v>
      </c>
      <c r="B252" s="50"/>
      <c r="C252" s="71"/>
      <c r="D252" s="71"/>
      <c r="E252" s="72"/>
      <c r="F252" s="7"/>
      <c r="G252" s="8">
        <f t="shared" si="11"/>
        <v>0</v>
      </c>
    </row>
    <row r="253" spans="1:7" hidden="1" x14ac:dyDescent="0.25">
      <c r="A253" s="70" t="s">
        <v>587</v>
      </c>
      <c r="B253" s="50"/>
      <c r="C253" s="71"/>
      <c r="D253" s="71"/>
      <c r="E253" s="72"/>
      <c r="F253" s="7"/>
      <c r="G253" s="8">
        <f t="shared" si="11"/>
        <v>0</v>
      </c>
    </row>
    <row r="254" spans="1:7" hidden="1" x14ac:dyDescent="0.25">
      <c r="A254" s="161" t="s">
        <v>552</v>
      </c>
      <c r="B254" s="162"/>
      <c r="C254" s="162"/>
      <c r="D254" s="162"/>
      <c r="E254" s="163"/>
      <c r="F254" s="7"/>
      <c r="G254" s="8">
        <f t="shared" si="11"/>
        <v>0</v>
      </c>
    </row>
    <row r="255" spans="1:7" hidden="1" x14ac:dyDescent="0.25">
      <c r="A255" s="161" t="s">
        <v>531</v>
      </c>
      <c r="B255" s="162"/>
      <c r="C255" s="162"/>
      <c r="D255" s="162"/>
      <c r="E255" s="163"/>
      <c r="F255" s="7"/>
      <c r="G255" s="8">
        <f t="shared" si="11"/>
        <v>0</v>
      </c>
    </row>
    <row r="256" spans="1:7" hidden="1" x14ac:dyDescent="0.25">
      <c r="A256" s="92" t="s">
        <v>523</v>
      </c>
      <c r="B256" s="93"/>
      <c r="C256" s="93"/>
      <c r="D256" s="93"/>
      <c r="E256" s="94"/>
      <c r="F256" s="7"/>
      <c r="G256" s="8">
        <f t="shared" si="11"/>
        <v>0</v>
      </c>
    </row>
    <row r="257" spans="1:7" hidden="1" x14ac:dyDescent="0.25">
      <c r="A257" s="146" t="s">
        <v>410</v>
      </c>
      <c r="B257" s="147"/>
      <c r="C257" s="147"/>
      <c r="D257" s="147"/>
      <c r="E257" s="148"/>
      <c r="F257" s="129"/>
      <c r="G257" s="8">
        <f t="shared" si="11"/>
        <v>0</v>
      </c>
    </row>
    <row r="258" spans="1:7" hidden="1" x14ac:dyDescent="0.25">
      <c r="A258" s="146" t="s">
        <v>411</v>
      </c>
      <c r="B258" s="147"/>
      <c r="C258" s="147"/>
      <c r="D258" s="147"/>
      <c r="E258" s="148"/>
      <c r="F258" s="53"/>
      <c r="G258" s="8">
        <f t="shared" si="11"/>
        <v>0</v>
      </c>
    </row>
    <row r="259" spans="1:7" hidden="1" x14ac:dyDescent="0.25">
      <c r="A259" s="118" t="s">
        <v>540</v>
      </c>
      <c r="B259" s="119"/>
      <c r="C259" s="119"/>
      <c r="D259" s="119"/>
      <c r="E259" s="120"/>
      <c r="F259" s="7"/>
      <c r="G259" s="8">
        <f t="shared" si="11"/>
        <v>0</v>
      </c>
    </row>
    <row r="260" spans="1:7" hidden="1" x14ac:dyDescent="0.25">
      <c r="A260" s="146" t="s">
        <v>607</v>
      </c>
      <c r="B260" s="147"/>
      <c r="C260" s="147"/>
      <c r="D260" s="147"/>
      <c r="E260" s="148"/>
      <c r="F260" s="7"/>
      <c r="G260" s="8">
        <f t="shared" si="11"/>
        <v>0</v>
      </c>
    </row>
    <row r="261" spans="1:7" ht="15" hidden="1" customHeight="1" x14ac:dyDescent="0.25">
      <c r="A261" s="146" t="s">
        <v>516</v>
      </c>
      <c r="B261" s="147"/>
      <c r="C261" s="147"/>
      <c r="D261" s="147"/>
      <c r="E261" s="148"/>
      <c r="F261" s="7"/>
      <c r="G261" s="8">
        <f>F261/$F$265</f>
        <v>0</v>
      </c>
    </row>
    <row r="262" spans="1:7" ht="15" hidden="1" customHeight="1" x14ac:dyDescent="0.25">
      <c r="A262" s="146" t="s">
        <v>584</v>
      </c>
      <c r="B262" s="147"/>
      <c r="C262" s="147"/>
      <c r="D262" s="147"/>
      <c r="E262" s="148"/>
      <c r="F262" s="7"/>
      <c r="G262" s="8">
        <f>F262/$F$265</f>
        <v>0</v>
      </c>
    </row>
    <row r="263" spans="1:7" ht="15" hidden="1" customHeight="1" x14ac:dyDescent="0.25">
      <c r="A263" s="146" t="s">
        <v>585</v>
      </c>
      <c r="B263" s="147"/>
      <c r="C263" s="147"/>
      <c r="D263" s="147"/>
      <c r="E263" s="148"/>
      <c r="F263" s="7"/>
      <c r="G263" s="8">
        <f>F263/$F$265</f>
        <v>0</v>
      </c>
    </row>
    <row r="264" spans="1:7" ht="15" customHeight="1" x14ac:dyDescent="0.25">
      <c r="A264" s="137" t="s">
        <v>181</v>
      </c>
      <c r="B264" s="149"/>
      <c r="C264" s="149"/>
      <c r="D264" s="149"/>
      <c r="E264" s="138"/>
      <c r="F264" s="7"/>
      <c r="G264" s="8">
        <f>F264/$F$265</f>
        <v>0</v>
      </c>
    </row>
    <row r="265" spans="1:7" ht="34.5" customHeight="1" x14ac:dyDescent="0.25">
      <c r="A265" s="141" t="s">
        <v>26</v>
      </c>
      <c r="B265" s="142"/>
      <c r="C265" s="142"/>
      <c r="D265" s="142"/>
      <c r="E265" s="143"/>
      <c r="F265" s="7">
        <f>F146+F170+F174+F178+F190+F200+F223+F243+F264+F158</f>
        <v>5638696376.0900002</v>
      </c>
      <c r="G265" s="8">
        <f>F265/$F$265</f>
        <v>1</v>
      </c>
    </row>
    <row r="266" spans="1:7" ht="15" customHeight="1" x14ac:dyDescent="0.25"/>
    <row r="267" spans="1:7" ht="15" customHeight="1" x14ac:dyDescent="0.25"/>
  </sheetData>
  <mergeCells count="93">
    <mergeCell ref="D214:E214"/>
    <mergeCell ref="B214:C214"/>
    <mergeCell ref="B234:C234"/>
    <mergeCell ref="B235:C235"/>
    <mergeCell ref="B236:C236"/>
    <mergeCell ref="B218:C218"/>
    <mergeCell ref="D218:E218"/>
    <mergeCell ref="B215:C215"/>
    <mergeCell ref="B232:C232"/>
    <mergeCell ref="B227:C227"/>
    <mergeCell ref="D215:E215"/>
    <mergeCell ref="B216:C216"/>
    <mergeCell ref="D216:E216"/>
    <mergeCell ref="B217:C217"/>
    <mergeCell ref="D217:E217"/>
    <mergeCell ref="B233:C233"/>
    <mergeCell ref="B237:C237"/>
    <mergeCell ref="A262:E262"/>
    <mergeCell ref="A260:E260"/>
    <mergeCell ref="A255:E255"/>
    <mergeCell ref="B241:C241"/>
    <mergeCell ref="B238:C238"/>
    <mergeCell ref="B239:C239"/>
    <mergeCell ref="B240:C240"/>
    <mergeCell ref="A254:E254"/>
    <mergeCell ref="B243:C243"/>
    <mergeCell ref="A246:E246"/>
    <mergeCell ref="B200:E200"/>
    <mergeCell ref="B206:C206"/>
    <mergeCell ref="D206:E206"/>
    <mergeCell ref="D193:E193"/>
    <mergeCell ref="D194:E194"/>
    <mergeCell ref="D195:E195"/>
    <mergeCell ref="D196:E196"/>
    <mergeCell ref="D197:E197"/>
    <mergeCell ref="B204:C204"/>
    <mergeCell ref="D204:E204"/>
    <mergeCell ref="B205:C205"/>
    <mergeCell ref="D199:E199"/>
    <mergeCell ref="D205:E205"/>
    <mergeCell ref="D178:E178"/>
    <mergeCell ref="D187:E187"/>
    <mergeCell ref="D198:E198"/>
    <mergeCell ref="D188:E188"/>
    <mergeCell ref="D189:E189"/>
    <mergeCell ref="A1:G1"/>
    <mergeCell ref="B226:C226"/>
    <mergeCell ref="D190:E190"/>
    <mergeCell ref="B203:C203"/>
    <mergeCell ref="D203:E203"/>
    <mergeCell ref="B190:C190"/>
    <mergeCell ref="D182:E182"/>
    <mergeCell ref="D177:E177"/>
    <mergeCell ref="D181:E181"/>
    <mergeCell ref="D183:E183"/>
    <mergeCell ref="D184:E184"/>
    <mergeCell ref="D186:E186"/>
    <mergeCell ref="D185:E185"/>
    <mergeCell ref="B219:C219"/>
    <mergeCell ref="D220:E220"/>
    <mergeCell ref="B221:C221"/>
    <mergeCell ref="A265:E265"/>
    <mergeCell ref="B242:C242"/>
    <mergeCell ref="B222:C222"/>
    <mergeCell ref="D219:E219"/>
    <mergeCell ref="B229:C229"/>
    <mergeCell ref="B230:C230"/>
    <mergeCell ref="B231:C231"/>
    <mergeCell ref="A261:E261"/>
    <mergeCell ref="B228:C228"/>
    <mergeCell ref="A257:E257"/>
    <mergeCell ref="A258:E258"/>
    <mergeCell ref="D222:E222"/>
    <mergeCell ref="A264:E264"/>
    <mergeCell ref="A263:E263"/>
    <mergeCell ref="B223:C223"/>
    <mergeCell ref="D223:E223"/>
    <mergeCell ref="D221:E221"/>
    <mergeCell ref="B220:C220"/>
    <mergeCell ref="B207:C207"/>
    <mergeCell ref="B211:C211"/>
    <mergeCell ref="B208:C208"/>
    <mergeCell ref="D207:E207"/>
    <mergeCell ref="D208:E208"/>
    <mergeCell ref="B212:C212"/>
    <mergeCell ref="B213:C213"/>
    <mergeCell ref="D213:E213"/>
    <mergeCell ref="D212:E212"/>
    <mergeCell ref="B209:C209"/>
    <mergeCell ref="B210:C210"/>
    <mergeCell ref="D209:E209"/>
    <mergeCell ref="D210:E210"/>
    <mergeCell ref="D211:E2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5"/>
  <sheetViews>
    <sheetView zoomScale="80" zoomScaleNormal="80" workbookViewId="0">
      <selection activeCell="H199" sqref="H199"/>
    </sheetView>
  </sheetViews>
  <sheetFormatPr defaultRowHeight="15" x14ac:dyDescent="0.25"/>
  <cols>
    <col min="1" max="1" width="73.140625" style="3" customWidth="1"/>
    <col min="2" max="2" width="62.5703125" style="3" customWidth="1"/>
    <col min="3" max="3" width="37.85546875" style="3" customWidth="1"/>
    <col min="4" max="4" width="28.5703125" style="3" customWidth="1"/>
    <col min="5" max="6" width="25.85546875" style="3" customWidth="1"/>
    <col min="7" max="7" width="27.28515625" style="3" customWidth="1"/>
    <col min="8" max="8" width="17.7109375" style="3" customWidth="1"/>
    <col min="9" max="9" width="14.42578125" style="3" customWidth="1"/>
    <col min="10" max="17" width="9.140625" style="3" customWidth="1"/>
    <col min="18" max="18" width="34.5703125" style="3" customWidth="1"/>
    <col min="19" max="21" width="9.140625" style="3" customWidth="1"/>
    <col min="22" max="22" width="18" style="3" customWidth="1"/>
    <col min="23" max="23" width="19.7109375" style="3" customWidth="1"/>
    <col min="24" max="48" width="0" style="3" hidden="1" customWidth="1"/>
    <col min="49" max="49" width="43.42578125" style="3" bestFit="1" customWidth="1"/>
    <col min="50" max="16384" width="9.140625" style="3"/>
  </cols>
  <sheetData>
    <row r="1" spans="1:8" ht="33.75" customHeight="1" x14ac:dyDescent="0.25">
      <c r="A1" s="150" t="s">
        <v>676</v>
      </c>
      <c r="B1" s="151"/>
      <c r="C1" s="151"/>
      <c r="D1" s="151"/>
      <c r="E1" s="151"/>
      <c r="F1" s="151"/>
      <c r="G1" s="151"/>
    </row>
    <row r="2" spans="1:8" ht="18.75" x14ac:dyDescent="0.3">
      <c r="A2" s="4"/>
      <c r="B2" s="4"/>
      <c r="C2" s="4"/>
    </row>
    <row r="3" spans="1:8" x14ac:dyDescent="0.25">
      <c r="A3" s="3" t="s">
        <v>270</v>
      </c>
    </row>
    <row r="4" spans="1:8" ht="45" x14ac:dyDescent="0.25">
      <c r="A4" s="5" t="s">
        <v>0</v>
      </c>
      <c r="B4" s="5" t="s">
        <v>20</v>
      </c>
      <c r="C4" s="5" t="s">
        <v>1</v>
      </c>
      <c r="D4" s="5" t="s">
        <v>22</v>
      </c>
      <c r="E4" s="5" t="s">
        <v>10</v>
      </c>
      <c r="F4" s="5" t="s">
        <v>6</v>
      </c>
      <c r="G4" s="5" t="s">
        <v>269</v>
      </c>
    </row>
    <row r="5" spans="1:8" x14ac:dyDescent="0.25">
      <c r="A5" s="124" t="s">
        <v>369</v>
      </c>
      <c r="B5" s="124" t="s">
        <v>95</v>
      </c>
      <c r="C5" s="124" t="s">
        <v>96</v>
      </c>
      <c r="D5" s="124" t="s">
        <v>370</v>
      </c>
      <c r="E5" s="6">
        <v>30800</v>
      </c>
      <c r="F5" s="7">
        <v>25015452</v>
      </c>
      <c r="G5" s="8">
        <f t="shared" ref="G5:G36" si="0">F5/$F$223</f>
        <v>1.3743983100874803E-2</v>
      </c>
      <c r="H5" s="106"/>
    </row>
    <row r="6" spans="1:8" x14ac:dyDescent="0.25">
      <c r="A6" s="5" t="s">
        <v>264</v>
      </c>
      <c r="B6" s="5" t="s">
        <v>175</v>
      </c>
      <c r="C6" s="9" t="s">
        <v>176</v>
      </c>
      <c r="D6" s="84" t="s">
        <v>46</v>
      </c>
      <c r="E6" s="6">
        <v>9840</v>
      </c>
      <c r="F6" s="7">
        <v>9472148.0299999993</v>
      </c>
      <c r="G6" s="8">
        <f t="shared" si="0"/>
        <v>5.2041850954084121E-3</v>
      </c>
      <c r="H6" s="106"/>
    </row>
    <row r="7" spans="1:8" x14ac:dyDescent="0.25">
      <c r="A7" s="135" t="s">
        <v>239</v>
      </c>
      <c r="B7" s="135" t="s">
        <v>101</v>
      </c>
      <c r="C7" s="135" t="s">
        <v>102</v>
      </c>
      <c r="D7" s="135" t="s">
        <v>246</v>
      </c>
      <c r="E7" s="6">
        <v>5000</v>
      </c>
      <c r="F7" s="7">
        <v>5011118.25</v>
      </c>
      <c r="G7" s="8">
        <f t="shared" si="0"/>
        <v>2.7532072794241463E-3</v>
      </c>
      <c r="H7" s="106"/>
    </row>
    <row r="8" spans="1:8" ht="30" x14ac:dyDescent="0.25">
      <c r="A8" s="122" t="s">
        <v>218</v>
      </c>
      <c r="B8" s="122" t="s">
        <v>148</v>
      </c>
      <c r="C8" s="122" t="s">
        <v>149</v>
      </c>
      <c r="D8" s="122" t="s">
        <v>71</v>
      </c>
      <c r="E8" s="6">
        <v>4000</v>
      </c>
      <c r="F8" s="7">
        <v>4129040</v>
      </c>
      <c r="G8" s="8">
        <f t="shared" si="0"/>
        <v>2.2685760778112705E-3</v>
      </c>
      <c r="H8" s="106"/>
    </row>
    <row r="9" spans="1:8" x14ac:dyDescent="0.25">
      <c r="A9" s="122" t="s">
        <v>35</v>
      </c>
      <c r="B9" s="122" t="s">
        <v>95</v>
      </c>
      <c r="C9" s="124" t="s">
        <v>96</v>
      </c>
      <c r="D9" s="122" t="s">
        <v>80</v>
      </c>
      <c r="E9" s="6">
        <v>14500</v>
      </c>
      <c r="F9" s="7">
        <v>15053175</v>
      </c>
      <c r="G9" s="8">
        <f t="shared" si="0"/>
        <v>8.2705114748480683E-3</v>
      </c>
      <c r="H9" s="106"/>
    </row>
    <row r="10" spans="1:8" ht="30" x14ac:dyDescent="0.25">
      <c r="A10" s="76" t="s">
        <v>209</v>
      </c>
      <c r="B10" s="76" t="s">
        <v>137</v>
      </c>
      <c r="C10" s="76" t="s">
        <v>138</v>
      </c>
      <c r="D10" s="76" t="s">
        <v>54</v>
      </c>
      <c r="E10" s="6">
        <v>741</v>
      </c>
      <c r="F10" s="7">
        <v>737717.37</v>
      </c>
      <c r="G10" s="8">
        <f t="shared" si="0"/>
        <v>4.0531648464724141E-4</v>
      </c>
      <c r="H10" s="106"/>
    </row>
    <row r="11" spans="1:8" ht="30" x14ac:dyDescent="0.25">
      <c r="A11" s="114" t="s">
        <v>211</v>
      </c>
      <c r="B11" s="114" t="s">
        <v>137</v>
      </c>
      <c r="C11" s="122" t="s">
        <v>138</v>
      </c>
      <c r="D11" s="114" t="s">
        <v>55</v>
      </c>
      <c r="E11" s="6">
        <v>22100</v>
      </c>
      <c r="F11" s="7">
        <v>20190339</v>
      </c>
      <c r="G11" s="8">
        <f t="shared" si="0"/>
        <v>1.1092970777299305E-2</v>
      </c>
      <c r="H11" s="106"/>
    </row>
    <row r="12" spans="1:8" ht="30" x14ac:dyDescent="0.25">
      <c r="A12" s="5" t="s">
        <v>199</v>
      </c>
      <c r="B12" s="5" t="s">
        <v>119</v>
      </c>
      <c r="C12" s="5" t="s">
        <v>120</v>
      </c>
      <c r="D12" s="5" t="s">
        <v>67</v>
      </c>
      <c r="E12" s="6">
        <v>4700</v>
      </c>
      <c r="F12" s="7">
        <v>4099228.75</v>
      </c>
      <c r="G12" s="8">
        <f t="shared" si="0"/>
        <v>2.2521971886264596E-3</v>
      </c>
      <c r="H12" s="106"/>
    </row>
    <row r="13" spans="1:8" ht="30" x14ac:dyDescent="0.25">
      <c r="A13" s="5" t="s">
        <v>212</v>
      </c>
      <c r="B13" s="5" t="s">
        <v>137</v>
      </c>
      <c r="C13" s="5" t="s">
        <v>138</v>
      </c>
      <c r="D13" s="5" t="s">
        <v>314</v>
      </c>
      <c r="E13" s="6">
        <v>2440</v>
      </c>
      <c r="F13" s="7">
        <v>2353258</v>
      </c>
      <c r="G13" s="8">
        <f t="shared" si="0"/>
        <v>1.2929263954134602E-3</v>
      </c>
      <c r="H13" s="106"/>
    </row>
    <row r="14" spans="1:8" x14ac:dyDescent="0.25">
      <c r="A14" s="5" t="s">
        <v>238</v>
      </c>
      <c r="B14" s="5" t="s">
        <v>254</v>
      </c>
      <c r="C14" s="5" t="s">
        <v>255</v>
      </c>
      <c r="D14" s="5" t="s">
        <v>244</v>
      </c>
      <c r="E14" s="6">
        <v>142</v>
      </c>
      <c r="F14" s="7">
        <v>28868.6</v>
      </c>
      <c r="G14" s="8">
        <f t="shared" si="0"/>
        <v>1.5860978668141367E-5</v>
      </c>
      <c r="H14" s="106"/>
    </row>
    <row r="15" spans="1:8" x14ac:dyDescent="0.25">
      <c r="A15" s="90" t="s">
        <v>27</v>
      </c>
      <c r="B15" s="90" t="s">
        <v>95</v>
      </c>
      <c r="C15" s="90" t="s">
        <v>96</v>
      </c>
      <c r="D15" s="90" t="s">
        <v>72</v>
      </c>
      <c r="E15" s="6">
        <v>13000</v>
      </c>
      <c r="F15" s="7">
        <v>7712380</v>
      </c>
      <c r="G15" s="8">
        <f t="shared" si="0"/>
        <v>4.2373338042232785E-3</v>
      </c>
      <c r="H15" s="106"/>
    </row>
    <row r="16" spans="1:8" ht="30" x14ac:dyDescent="0.25">
      <c r="A16" s="5" t="s">
        <v>210</v>
      </c>
      <c r="B16" s="5" t="s">
        <v>137</v>
      </c>
      <c r="C16" s="5" t="s">
        <v>138</v>
      </c>
      <c r="D16" s="5" t="s">
        <v>52</v>
      </c>
      <c r="E16" s="6">
        <v>21849</v>
      </c>
      <c r="F16" s="7">
        <v>18296352.600000001</v>
      </c>
      <c r="G16" s="8">
        <f t="shared" si="0"/>
        <v>1.0052377264342327E-2</v>
      </c>
      <c r="H16" s="106"/>
    </row>
    <row r="17" spans="1:8" ht="30" x14ac:dyDescent="0.25">
      <c r="A17" s="126" t="s">
        <v>196</v>
      </c>
      <c r="B17" s="126" t="s">
        <v>119</v>
      </c>
      <c r="C17" s="126" t="s">
        <v>120</v>
      </c>
      <c r="D17" s="126" t="s">
        <v>63</v>
      </c>
      <c r="E17" s="6">
        <v>4737</v>
      </c>
      <c r="F17" s="7">
        <v>4381791.41</v>
      </c>
      <c r="G17" s="8">
        <f t="shared" si="0"/>
        <v>2.4074426914452067E-3</v>
      </c>
      <c r="H17" s="106"/>
    </row>
    <row r="18" spans="1:8" ht="30" x14ac:dyDescent="0.25">
      <c r="A18" s="5" t="s">
        <v>219</v>
      </c>
      <c r="B18" s="5" t="s">
        <v>148</v>
      </c>
      <c r="C18" s="5" t="s">
        <v>149</v>
      </c>
      <c r="D18" s="5" t="s">
        <v>69</v>
      </c>
      <c r="E18" s="6">
        <v>4000</v>
      </c>
      <c r="F18" s="7">
        <v>3930040</v>
      </c>
      <c r="G18" s="8">
        <f t="shared" si="0"/>
        <v>2.1592415498133716E-3</v>
      </c>
      <c r="H18" s="106"/>
    </row>
    <row r="19" spans="1:8" x14ac:dyDescent="0.25">
      <c r="A19" s="5" t="s">
        <v>240</v>
      </c>
      <c r="B19" s="5" t="s">
        <v>123</v>
      </c>
      <c r="C19" s="124" t="s">
        <v>124</v>
      </c>
      <c r="D19" s="5" t="s">
        <v>247</v>
      </c>
      <c r="E19" s="6">
        <v>20000</v>
      </c>
      <c r="F19" s="7">
        <v>19394000</v>
      </c>
      <c r="G19" s="8">
        <f t="shared" si="0"/>
        <v>1.0655446412016299E-2</v>
      </c>
      <c r="H19" s="106"/>
    </row>
    <row r="20" spans="1:8" x14ac:dyDescent="0.25">
      <c r="A20" s="5" t="s">
        <v>241</v>
      </c>
      <c r="B20" s="5" t="s">
        <v>123</v>
      </c>
      <c r="C20" s="59" t="s">
        <v>124</v>
      </c>
      <c r="D20" s="5" t="s">
        <v>248</v>
      </c>
      <c r="E20" s="6">
        <v>5500</v>
      </c>
      <c r="F20" s="7">
        <v>5349300</v>
      </c>
      <c r="G20" s="8">
        <f t="shared" si="0"/>
        <v>2.9390110081364742E-3</v>
      </c>
      <c r="H20" s="106"/>
    </row>
    <row r="21" spans="1:8" x14ac:dyDescent="0.25">
      <c r="A21" s="5" t="s">
        <v>225</v>
      </c>
      <c r="B21" s="5" t="s">
        <v>152</v>
      </c>
      <c r="C21" s="122" t="s">
        <v>153</v>
      </c>
      <c r="D21" s="5" t="s">
        <v>82</v>
      </c>
      <c r="E21" s="6">
        <v>19998</v>
      </c>
      <c r="F21" s="7">
        <v>19912008.600000001</v>
      </c>
      <c r="G21" s="8">
        <f t="shared" si="0"/>
        <v>1.0940050561663797E-2</v>
      </c>
      <c r="H21" s="106"/>
    </row>
    <row r="22" spans="1:8" x14ac:dyDescent="0.25">
      <c r="A22" s="76" t="s">
        <v>37</v>
      </c>
      <c r="B22" s="76" t="s">
        <v>95</v>
      </c>
      <c r="C22" s="114" t="s">
        <v>96</v>
      </c>
      <c r="D22" s="76" t="s">
        <v>59</v>
      </c>
      <c r="E22" s="6">
        <v>50339</v>
      </c>
      <c r="F22" s="7">
        <v>57779393.229999997</v>
      </c>
      <c r="G22" s="8">
        <f t="shared" si="0"/>
        <v>3.1745139129683526E-2</v>
      </c>
      <c r="H22" s="106"/>
    </row>
    <row r="23" spans="1:8" ht="30" x14ac:dyDescent="0.25">
      <c r="A23" s="5" t="s">
        <v>200</v>
      </c>
      <c r="B23" s="5" t="s">
        <v>119</v>
      </c>
      <c r="C23" s="5" t="s">
        <v>120</v>
      </c>
      <c r="D23" s="5" t="s">
        <v>65</v>
      </c>
      <c r="E23" s="6">
        <v>2000</v>
      </c>
      <c r="F23" s="7">
        <v>2092700</v>
      </c>
      <c r="G23" s="8">
        <f t="shared" si="0"/>
        <v>1.1497706871417194E-3</v>
      </c>
      <c r="H23" s="106"/>
    </row>
    <row r="24" spans="1:8" x14ac:dyDescent="0.25">
      <c r="A24" s="79" t="s">
        <v>29</v>
      </c>
      <c r="B24" s="79" t="s">
        <v>95</v>
      </c>
      <c r="C24" s="79" t="s">
        <v>96</v>
      </c>
      <c r="D24" s="79" t="s">
        <v>74</v>
      </c>
      <c r="E24" s="6">
        <v>40961</v>
      </c>
      <c r="F24" s="7">
        <v>33580237.409999996</v>
      </c>
      <c r="G24" s="8">
        <f t="shared" si="0"/>
        <v>1.8449645262712176E-2</v>
      </c>
      <c r="H24" s="106"/>
    </row>
    <row r="25" spans="1:8" x14ac:dyDescent="0.25">
      <c r="A25" s="124" t="s">
        <v>30</v>
      </c>
      <c r="B25" s="124" t="s">
        <v>95</v>
      </c>
      <c r="C25" s="124" t="s">
        <v>96</v>
      </c>
      <c r="D25" s="124" t="s">
        <v>75</v>
      </c>
      <c r="E25" s="6">
        <v>10000</v>
      </c>
      <c r="F25" s="7">
        <v>6437200</v>
      </c>
      <c r="G25" s="8">
        <f t="shared" si="0"/>
        <v>3.5367247418496089E-3</v>
      </c>
      <c r="H25" s="106"/>
    </row>
    <row r="26" spans="1:8" x14ac:dyDescent="0.25">
      <c r="A26" s="5" t="s">
        <v>226</v>
      </c>
      <c r="B26" s="5" t="s">
        <v>158</v>
      </c>
      <c r="C26" s="63" t="s">
        <v>159</v>
      </c>
      <c r="D26" s="5" t="s">
        <v>85</v>
      </c>
      <c r="E26" s="6">
        <v>4545</v>
      </c>
      <c r="F26" s="7">
        <v>4430784.1500000004</v>
      </c>
      <c r="G26" s="8">
        <f t="shared" si="0"/>
        <v>2.4343602698533662E-3</v>
      </c>
      <c r="H26" s="106"/>
    </row>
    <row r="27" spans="1:8" x14ac:dyDescent="0.25">
      <c r="A27" s="107" t="s">
        <v>31</v>
      </c>
      <c r="B27" s="107" t="s">
        <v>95</v>
      </c>
      <c r="C27" s="107" t="s">
        <v>96</v>
      </c>
      <c r="D27" s="107" t="s">
        <v>76</v>
      </c>
      <c r="E27" s="6">
        <v>55126</v>
      </c>
      <c r="F27" s="7">
        <v>50387369.039999999</v>
      </c>
      <c r="G27" s="8">
        <f t="shared" si="0"/>
        <v>2.7683815130875998E-2</v>
      </c>
      <c r="H27" s="106"/>
    </row>
    <row r="28" spans="1:8" x14ac:dyDescent="0.25">
      <c r="A28" s="135" t="s">
        <v>216</v>
      </c>
      <c r="B28" s="135" t="s">
        <v>143</v>
      </c>
      <c r="C28" s="135" t="s">
        <v>144</v>
      </c>
      <c r="D28" s="135" t="s">
        <v>58</v>
      </c>
      <c r="E28" s="6">
        <v>2000</v>
      </c>
      <c r="F28" s="7">
        <v>1861780</v>
      </c>
      <c r="G28" s="8">
        <f t="shared" si="0"/>
        <v>1.0228986810850626E-3</v>
      </c>
      <c r="H28" s="106"/>
    </row>
    <row r="29" spans="1:8" ht="30" x14ac:dyDescent="0.25">
      <c r="A29" s="5" t="s">
        <v>227</v>
      </c>
      <c r="B29" s="5" t="s">
        <v>305</v>
      </c>
      <c r="C29" s="5" t="s">
        <v>167</v>
      </c>
      <c r="D29" s="5" t="s">
        <v>42</v>
      </c>
      <c r="E29" s="6">
        <v>17548</v>
      </c>
      <c r="F29" s="7">
        <v>13256812.08</v>
      </c>
      <c r="G29" s="8">
        <f t="shared" si="0"/>
        <v>7.2835542287620044E-3</v>
      </c>
      <c r="H29" s="106"/>
    </row>
    <row r="30" spans="1:8" x14ac:dyDescent="0.25">
      <c r="A30" s="5" t="s">
        <v>343</v>
      </c>
      <c r="B30" s="5" t="s">
        <v>111</v>
      </c>
      <c r="C30" s="5" t="s">
        <v>112</v>
      </c>
      <c r="D30" s="5" t="s">
        <v>342</v>
      </c>
      <c r="E30" s="6">
        <v>1499</v>
      </c>
      <c r="F30" s="7">
        <v>1350483.98</v>
      </c>
      <c r="G30" s="8">
        <f t="shared" si="0"/>
        <v>7.4198255538705218E-4</v>
      </c>
      <c r="H30" s="106"/>
    </row>
    <row r="31" spans="1:8" x14ac:dyDescent="0.25">
      <c r="A31" s="129" t="s">
        <v>386</v>
      </c>
      <c r="B31" s="129" t="s">
        <v>175</v>
      </c>
      <c r="C31" s="129" t="s">
        <v>176</v>
      </c>
      <c r="D31" s="129" t="s">
        <v>48</v>
      </c>
      <c r="E31" s="6">
        <v>136</v>
      </c>
      <c r="F31" s="7">
        <v>110591.12</v>
      </c>
      <c r="G31" s="8">
        <f t="shared" si="0"/>
        <v>6.0760944251050005E-5</v>
      </c>
      <c r="H31" s="106"/>
    </row>
    <row r="32" spans="1:8" x14ac:dyDescent="0.25">
      <c r="A32" s="5" t="s">
        <v>33</v>
      </c>
      <c r="B32" s="5" t="s">
        <v>95</v>
      </c>
      <c r="C32" s="9" t="s">
        <v>96</v>
      </c>
      <c r="D32" s="84" t="s">
        <v>78</v>
      </c>
      <c r="E32" s="6">
        <v>22100</v>
      </c>
      <c r="F32" s="7">
        <v>15660502</v>
      </c>
      <c r="G32" s="8">
        <f t="shared" si="0"/>
        <v>8.6041889164831416E-3</v>
      </c>
      <c r="H32" s="106"/>
    </row>
    <row r="33" spans="1:8" x14ac:dyDescent="0.25">
      <c r="A33" s="5" t="s">
        <v>193</v>
      </c>
      <c r="B33" s="5" t="s">
        <v>115</v>
      </c>
      <c r="C33" s="9" t="s">
        <v>116</v>
      </c>
      <c r="D33" s="5" t="s">
        <v>88</v>
      </c>
      <c r="E33" s="6">
        <v>2350</v>
      </c>
      <c r="F33" s="7">
        <v>295912</v>
      </c>
      <c r="G33" s="8">
        <f t="shared" si="0"/>
        <v>1.6257989371313636E-4</v>
      </c>
      <c r="H33" s="106"/>
    </row>
    <row r="34" spans="1:8" x14ac:dyDescent="0.25">
      <c r="A34" s="5" t="s">
        <v>242</v>
      </c>
      <c r="B34" s="5" t="s">
        <v>256</v>
      </c>
      <c r="C34" s="135" t="s">
        <v>257</v>
      </c>
      <c r="D34" s="5" t="s">
        <v>249</v>
      </c>
      <c r="E34" s="6">
        <v>2314</v>
      </c>
      <c r="F34" s="7">
        <v>1183703.56</v>
      </c>
      <c r="G34" s="8">
        <f t="shared" si="0"/>
        <v>6.5035010061322679E-4</v>
      </c>
      <c r="H34" s="106"/>
    </row>
    <row r="35" spans="1:8" x14ac:dyDescent="0.25">
      <c r="A35" s="124" t="s">
        <v>207</v>
      </c>
      <c r="B35" s="124" t="s">
        <v>133</v>
      </c>
      <c r="C35" s="135" t="s">
        <v>134</v>
      </c>
      <c r="D35" s="124" t="s">
        <v>86</v>
      </c>
      <c r="E35" s="6">
        <v>5000</v>
      </c>
      <c r="F35" s="7">
        <v>4913600</v>
      </c>
      <c r="G35" s="8">
        <f t="shared" si="0"/>
        <v>2.6996288279923317E-3</v>
      </c>
      <c r="H35" s="106"/>
    </row>
    <row r="36" spans="1:8" ht="30" x14ac:dyDescent="0.25">
      <c r="A36" s="5" t="s">
        <v>329</v>
      </c>
      <c r="B36" s="5" t="s">
        <v>113</v>
      </c>
      <c r="C36" s="129" t="s">
        <v>114</v>
      </c>
      <c r="D36" s="136" t="s">
        <v>328</v>
      </c>
      <c r="E36" s="6">
        <v>4267</v>
      </c>
      <c r="F36" s="7">
        <v>3622469.65</v>
      </c>
      <c r="G36" s="8">
        <f t="shared" si="0"/>
        <v>1.9902563284897616E-3</v>
      </c>
      <c r="H36" s="106"/>
    </row>
    <row r="37" spans="1:8" x14ac:dyDescent="0.25">
      <c r="A37" s="53" t="s">
        <v>224</v>
      </c>
      <c r="B37" s="53" t="s">
        <v>152</v>
      </c>
      <c r="C37" s="126" t="s">
        <v>153</v>
      </c>
      <c r="D37" s="53" t="s">
        <v>83</v>
      </c>
      <c r="E37" s="6">
        <v>4950</v>
      </c>
      <c r="F37" s="7">
        <v>3801649.5</v>
      </c>
      <c r="G37" s="8">
        <f t="shared" ref="G37:G68" si="1">F37/$F$223</f>
        <v>2.0887012748540038E-3</v>
      </c>
      <c r="H37" s="106"/>
    </row>
    <row r="38" spans="1:8" ht="30" x14ac:dyDescent="0.25">
      <c r="A38" s="68" t="s">
        <v>201</v>
      </c>
      <c r="B38" s="68" t="s">
        <v>119</v>
      </c>
      <c r="C38" s="68" t="s">
        <v>120</v>
      </c>
      <c r="D38" s="135" t="s">
        <v>66</v>
      </c>
      <c r="E38" s="6">
        <v>13000</v>
      </c>
      <c r="F38" s="7">
        <v>10071360</v>
      </c>
      <c r="G38" s="8">
        <f t="shared" si="1"/>
        <v>5.5334039793814823E-3</v>
      </c>
      <c r="H38" s="106"/>
    </row>
    <row r="39" spans="1:8" ht="30" x14ac:dyDescent="0.25">
      <c r="A39" s="135" t="s">
        <v>626</v>
      </c>
      <c r="B39" s="135" t="s">
        <v>625</v>
      </c>
      <c r="C39" s="9" t="s">
        <v>164</v>
      </c>
      <c r="D39" s="135" t="s">
        <v>250</v>
      </c>
      <c r="E39" s="6">
        <v>11990</v>
      </c>
      <c r="F39" s="7">
        <v>11307169.5</v>
      </c>
      <c r="G39" s="8">
        <f t="shared" si="1"/>
        <v>6.2123821119333357E-3</v>
      </c>
      <c r="H39" s="106"/>
    </row>
    <row r="40" spans="1:8" x14ac:dyDescent="0.25">
      <c r="A40" s="5" t="s">
        <v>574</v>
      </c>
      <c r="B40" s="5" t="s">
        <v>95</v>
      </c>
      <c r="C40" s="5" t="s">
        <v>96</v>
      </c>
      <c r="D40" s="129" t="s">
        <v>573</v>
      </c>
      <c r="E40" s="6">
        <v>34460</v>
      </c>
      <c r="F40" s="7">
        <v>35045820</v>
      </c>
      <c r="G40" s="8">
        <f t="shared" si="1"/>
        <v>1.9254865266328195E-2</v>
      </c>
      <c r="H40" s="106"/>
    </row>
    <row r="41" spans="1:8" x14ac:dyDescent="0.25">
      <c r="A41" s="129" t="s">
        <v>304</v>
      </c>
      <c r="B41" s="129" t="s">
        <v>95</v>
      </c>
      <c r="C41" s="129" t="s">
        <v>96</v>
      </c>
      <c r="D41" s="129" t="s">
        <v>303</v>
      </c>
      <c r="E41" s="6">
        <v>23044</v>
      </c>
      <c r="F41" s="7">
        <v>20987092.559999999</v>
      </c>
      <c r="G41" s="8">
        <f t="shared" si="1"/>
        <v>1.1530722910029181E-2</v>
      </c>
      <c r="H41" s="106"/>
    </row>
    <row r="42" spans="1:8" x14ac:dyDescent="0.25">
      <c r="A42" s="112" t="s">
        <v>204</v>
      </c>
      <c r="B42" s="130" t="s">
        <v>123</v>
      </c>
      <c r="C42" s="135" t="s">
        <v>124</v>
      </c>
      <c r="D42" s="126" t="s">
        <v>49</v>
      </c>
      <c r="E42" s="6">
        <v>1000</v>
      </c>
      <c r="F42" s="7">
        <v>740420</v>
      </c>
      <c r="G42" s="8">
        <f t="shared" si="1"/>
        <v>4.06801362915598E-4</v>
      </c>
      <c r="H42" s="106"/>
    </row>
    <row r="43" spans="1:8" x14ac:dyDescent="0.25">
      <c r="A43" s="130" t="s">
        <v>191</v>
      </c>
      <c r="B43" s="130" t="s">
        <v>107</v>
      </c>
      <c r="C43" s="9" t="s">
        <v>108</v>
      </c>
      <c r="D43" s="130" t="s">
        <v>68</v>
      </c>
      <c r="E43" s="6">
        <v>23500</v>
      </c>
      <c r="F43" s="7">
        <v>22050285</v>
      </c>
      <c r="G43" s="8">
        <f t="shared" si="1"/>
        <v>1.2114861822583624E-2</v>
      </c>
      <c r="H43" s="106"/>
    </row>
    <row r="44" spans="1:8" ht="30" x14ac:dyDescent="0.25">
      <c r="A44" s="38" t="s">
        <v>217</v>
      </c>
      <c r="B44" s="38" t="s">
        <v>146</v>
      </c>
      <c r="C44" s="124" t="s">
        <v>147</v>
      </c>
      <c r="D44" s="38" t="s">
        <v>84</v>
      </c>
      <c r="E44" s="6">
        <v>3250</v>
      </c>
      <c r="F44" s="7">
        <v>3012004.94</v>
      </c>
      <c r="G44" s="8">
        <f t="shared" si="1"/>
        <v>1.654854967046425E-3</v>
      </c>
      <c r="H44" s="106"/>
    </row>
    <row r="45" spans="1:8" x14ac:dyDescent="0.25">
      <c r="A45" s="62" t="s">
        <v>38</v>
      </c>
      <c r="B45" s="62" t="s">
        <v>95</v>
      </c>
      <c r="C45" s="129" t="s">
        <v>96</v>
      </c>
      <c r="D45" s="62" t="s">
        <v>60</v>
      </c>
      <c r="E45" s="6">
        <v>25000</v>
      </c>
      <c r="F45" s="7">
        <v>22576067.43</v>
      </c>
      <c r="G45" s="8">
        <f t="shared" si="1"/>
        <v>1.2403737067878288E-2</v>
      </c>
      <c r="H45" s="106"/>
    </row>
    <row r="46" spans="1:8" x14ac:dyDescent="0.25">
      <c r="A46" s="107" t="s">
        <v>237</v>
      </c>
      <c r="B46" s="107" t="s">
        <v>252</v>
      </c>
      <c r="C46" s="135" t="s">
        <v>253</v>
      </c>
      <c r="D46" s="124" t="s">
        <v>243</v>
      </c>
      <c r="E46" s="6">
        <v>28800</v>
      </c>
      <c r="F46" s="7">
        <v>16064640</v>
      </c>
      <c r="G46" s="8">
        <f t="shared" si="1"/>
        <v>8.826230310834975E-3</v>
      </c>
      <c r="H46" s="106"/>
    </row>
    <row r="47" spans="1:8" ht="30" x14ac:dyDescent="0.25">
      <c r="A47" s="135" t="s">
        <v>202</v>
      </c>
      <c r="B47" s="135" t="s">
        <v>121</v>
      </c>
      <c r="C47" s="135" t="s">
        <v>122</v>
      </c>
      <c r="D47" s="135" t="s">
        <v>45</v>
      </c>
      <c r="E47" s="6">
        <v>2492</v>
      </c>
      <c r="F47" s="7">
        <v>2160713.52</v>
      </c>
      <c r="G47" s="8">
        <f t="shared" si="1"/>
        <v>1.1871386575270241E-3</v>
      </c>
      <c r="H47" s="106"/>
    </row>
    <row r="48" spans="1:8" x14ac:dyDescent="0.25">
      <c r="A48" s="5" t="s">
        <v>267</v>
      </c>
      <c r="B48" s="5" t="s">
        <v>177</v>
      </c>
      <c r="C48" s="130" t="s">
        <v>178</v>
      </c>
      <c r="D48" s="5" t="s">
        <v>41</v>
      </c>
      <c r="E48" s="6">
        <v>6555</v>
      </c>
      <c r="F48" s="7">
        <v>5143692.1100000003</v>
      </c>
      <c r="G48" s="8">
        <f t="shared" si="1"/>
        <v>2.8260459749415308E-3</v>
      </c>
      <c r="H48" s="106"/>
    </row>
    <row r="49" spans="1:8" ht="30" x14ac:dyDescent="0.25">
      <c r="A49" s="5" t="s">
        <v>325</v>
      </c>
      <c r="B49" s="5" t="s">
        <v>119</v>
      </c>
      <c r="C49" s="129" t="s">
        <v>120</v>
      </c>
      <c r="D49" s="114" t="s">
        <v>324</v>
      </c>
      <c r="E49" s="6">
        <v>9900</v>
      </c>
      <c r="F49" s="7">
        <v>7549641</v>
      </c>
      <c r="G49" s="8">
        <f t="shared" si="1"/>
        <v>4.1479217853697603E-3</v>
      </c>
      <c r="H49" s="106"/>
    </row>
    <row r="50" spans="1:8" x14ac:dyDescent="0.25">
      <c r="A50" s="126" t="s">
        <v>356</v>
      </c>
      <c r="B50" s="126" t="s">
        <v>95</v>
      </c>
      <c r="C50" s="126" t="s">
        <v>96</v>
      </c>
      <c r="D50" s="126" t="s">
        <v>358</v>
      </c>
      <c r="E50" s="6">
        <v>10000</v>
      </c>
      <c r="F50" s="7">
        <v>5969200</v>
      </c>
      <c r="G50" s="8">
        <f t="shared" si="1"/>
        <v>3.2795963041460084E-3</v>
      </c>
      <c r="H50" s="106"/>
    </row>
    <row r="51" spans="1:8" x14ac:dyDescent="0.25">
      <c r="A51" s="5" t="s">
        <v>355</v>
      </c>
      <c r="B51" s="5" t="s">
        <v>353</v>
      </c>
      <c r="C51" s="9" t="s">
        <v>354</v>
      </c>
      <c r="D51" s="112" t="s">
        <v>352</v>
      </c>
      <c r="E51" s="6">
        <v>4000</v>
      </c>
      <c r="F51" s="7">
        <v>2408600</v>
      </c>
      <c r="G51" s="8">
        <f t="shared" si="1"/>
        <v>1.3233323825916497E-3</v>
      </c>
      <c r="H51" s="106"/>
    </row>
    <row r="52" spans="1:8" x14ac:dyDescent="0.25">
      <c r="A52" s="5" t="s">
        <v>350</v>
      </c>
      <c r="B52" s="5" t="s">
        <v>349</v>
      </c>
      <c r="C52" s="9" t="s">
        <v>351</v>
      </c>
      <c r="D52" s="5" t="s">
        <v>348</v>
      </c>
      <c r="E52" s="6">
        <v>3033</v>
      </c>
      <c r="F52" s="7">
        <v>2851596.27</v>
      </c>
      <c r="G52" s="8">
        <f t="shared" si="1"/>
        <v>1.5667232774925523E-3</v>
      </c>
      <c r="H52" s="106"/>
    </row>
    <row r="53" spans="1:8" x14ac:dyDescent="0.25">
      <c r="A53" s="5" t="s">
        <v>372</v>
      </c>
      <c r="B53" s="5" t="s">
        <v>95</v>
      </c>
      <c r="C53" s="114" t="s">
        <v>96</v>
      </c>
      <c r="D53" s="107" t="s">
        <v>371</v>
      </c>
      <c r="E53" s="6">
        <v>15300</v>
      </c>
      <c r="F53" s="7">
        <v>12521230.92</v>
      </c>
      <c r="G53" s="8">
        <f t="shared" si="1"/>
        <v>6.8794114200547351E-3</v>
      </c>
      <c r="H53" s="106"/>
    </row>
    <row r="54" spans="1:8" x14ac:dyDescent="0.25">
      <c r="A54" s="135" t="s">
        <v>364</v>
      </c>
      <c r="B54" s="135" t="s">
        <v>363</v>
      </c>
      <c r="C54" s="9" t="s">
        <v>365</v>
      </c>
      <c r="D54" s="135" t="s">
        <v>361</v>
      </c>
      <c r="E54" s="6">
        <v>2000</v>
      </c>
      <c r="F54" s="7">
        <v>1561640</v>
      </c>
      <c r="G54" s="8">
        <f t="shared" si="1"/>
        <v>8.5799584071677491E-4</v>
      </c>
      <c r="H54" s="106"/>
    </row>
    <row r="55" spans="1:8" x14ac:dyDescent="0.25">
      <c r="A55" s="5" t="s">
        <v>413</v>
      </c>
      <c r="B55" s="5" t="s">
        <v>168</v>
      </c>
      <c r="C55" s="124" t="s">
        <v>169</v>
      </c>
      <c r="D55" s="84" t="s">
        <v>414</v>
      </c>
      <c r="E55" s="6">
        <v>20000</v>
      </c>
      <c r="F55" s="7">
        <v>20733600</v>
      </c>
      <c r="G55" s="8">
        <f t="shared" si="1"/>
        <v>1.1391449093955921E-2</v>
      </c>
      <c r="H55" s="106"/>
    </row>
    <row r="56" spans="1:8" ht="30" x14ac:dyDescent="0.25">
      <c r="A56" s="5" t="s">
        <v>397</v>
      </c>
      <c r="B56" s="5" t="s">
        <v>398</v>
      </c>
      <c r="C56" s="9" t="s">
        <v>399</v>
      </c>
      <c r="D56" s="5" t="s">
        <v>396</v>
      </c>
      <c r="E56" s="6">
        <v>27500</v>
      </c>
      <c r="F56" s="7">
        <v>27136725</v>
      </c>
      <c r="G56" s="8">
        <f t="shared" si="1"/>
        <v>1.490945235820991E-2</v>
      </c>
      <c r="H56" s="106"/>
    </row>
    <row r="57" spans="1:8" x14ac:dyDescent="0.25">
      <c r="A57" s="107" t="s">
        <v>389</v>
      </c>
      <c r="B57" s="107" t="s">
        <v>349</v>
      </c>
      <c r="C57" s="9" t="s">
        <v>351</v>
      </c>
      <c r="D57" s="107" t="s">
        <v>390</v>
      </c>
      <c r="E57" s="6">
        <v>2000</v>
      </c>
      <c r="F57" s="7">
        <v>1780140</v>
      </c>
      <c r="G57" s="8">
        <f t="shared" si="1"/>
        <v>9.7804405361899007E-4</v>
      </c>
      <c r="H57" s="106"/>
    </row>
    <row r="58" spans="1:8" x14ac:dyDescent="0.25">
      <c r="A58" s="5" t="s">
        <v>391</v>
      </c>
      <c r="B58" s="5" t="s">
        <v>175</v>
      </c>
      <c r="C58" s="130" t="s">
        <v>176</v>
      </c>
      <c r="D58" s="67" t="s">
        <v>392</v>
      </c>
      <c r="E58" s="6">
        <v>23000</v>
      </c>
      <c r="F58" s="7">
        <v>18421620</v>
      </c>
      <c r="G58" s="8">
        <f t="shared" si="1"/>
        <v>1.0121201646515813E-2</v>
      </c>
      <c r="H58" s="106"/>
    </row>
    <row r="59" spans="1:8" ht="30" x14ac:dyDescent="0.25">
      <c r="A59" s="5" t="s">
        <v>395</v>
      </c>
      <c r="B59" s="5" t="s">
        <v>163</v>
      </c>
      <c r="C59" s="135" t="s">
        <v>164</v>
      </c>
      <c r="D59" s="5" t="s">
        <v>394</v>
      </c>
      <c r="E59" s="6">
        <v>3000</v>
      </c>
      <c r="F59" s="7">
        <v>2476050</v>
      </c>
      <c r="G59" s="8">
        <f t="shared" si="1"/>
        <v>1.3603907439658119E-3</v>
      </c>
      <c r="H59" s="106"/>
    </row>
    <row r="60" spans="1:8" ht="30" x14ac:dyDescent="0.25">
      <c r="A60" s="126" t="s">
        <v>412</v>
      </c>
      <c r="B60" s="126" t="s">
        <v>135</v>
      </c>
      <c r="C60" s="130" t="s">
        <v>136</v>
      </c>
      <c r="D60" s="126" t="s">
        <v>405</v>
      </c>
      <c r="E60" s="6">
        <v>28223</v>
      </c>
      <c r="F60" s="7">
        <v>25664302.82</v>
      </c>
      <c r="G60" s="8">
        <f t="shared" si="1"/>
        <v>1.4100474548843393E-2</v>
      </c>
      <c r="H60" s="106"/>
    </row>
    <row r="61" spans="1:8" x14ac:dyDescent="0.25">
      <c r="A61" s="5" t="s">
        <v>420</v>
      </c>
      <c r="B61" s="5" t="s">
        <v>422</v>
      </c>
      <c r="C61" s="9" t="s">
        <v>421</v>
      </c>
      <c r="D61" s="53" t="s">
        <v>419</v>
      </c>
      <c r="E61" s="6">
        <v>10000</v>
      </c>
      <c r="F61" s="7">
        <v>10298300</v>
      </c>
      <c r="G61" s="8">
        <f t="shared" si="1"/>
        <v>5.6580892948781807E-3</v>
      </c>
      <c r="H61" s="106"/>
    </row>
    <row r="62" spans="1:8" x14ac:dyDescent="0.25">
      <c r="A62" s="5" t="s">
        <v>424</v>
      </c>
      <c r="B62" s="5" t="s">
        <v>127</v>
      </c>
      <c r="C62" s="135" t="s">
        <v>128</v>
      </c>
      <c r="D62" s="32" t="s">
        <v>425</v>
      </c>
      <c r="E62" s="6">
        <v>15000</v>
      </c>
      <c r="F62" s="7">
        <v>14880981.15</v>
      </c>
      <c r="G62" s="8">
        <f t="shared" si="1"/>
        <v>8.1759047747782653E-3</v>
      </c>
      <c r="H62" s="106"/>
    </row>
    <row r="63" spans="1:8" x14ac:dyDescent="0.25">
      <c r="A63" s="130" t="s">
        <v>427</v>
      </c>
      <c r="B63" s="130" t="s">
        <v>175</v>
      </c>
      <c r="C63" s="130" t="s">
        <v>176</v>
      </c>
      <c r="D63" s="130" t="s">
        <v>426</v>
      </c>
      <c r="E63" s="6">
        <v>10000</v>
      </c>
      <c r="F63" s="7">
        <v>10284700</v>
      </c>
      <c r="G63" s="8">
        <f t="shared" si="1"/>
        <v>5.6506171864320939E-3</v>
      </c>
      <c r="H63" s="106"/>
    </row>
    <row r="64" spans="1:8" ht="30" x14ac:dyDescent="0.25">
      <c r="A64" s="5" t="s">
        <v>430</v>
      </c>
      <c r="B64" s="5" t="s">
        <v>154</v>
      </c>
      <c r="C64" s="9" t="s">
        <v>155</v>
      </c>
      <c r="D64" s="5" t="s">
        <v>431</v>
      </c>
      <c r="E64" s="6">
        <v>15000</v>
      </c>
      <c r="F64" s="7">
        <v>14955450</v>
      </c>
      <c r="G64" s="8">
        <f t="shared" si="1"/>
        <v>8.2168194308852808E-3</v>
      </c>
      <c r="H64" s="106"/>
    </row>
    <row r="65" spans="1:8" ht="30" x14ac:dyDescent="0.25">
      <c r="A65" s="69" t="s">
        <v>435</v>
      </c>
      <c r="B65" s="69" t="s">
        <v>368</v>
      </c>
      <c r="C65" s="11">
        <v>1057746555812</v>
      </c>
      <c r="D65" s="69" t="s">
        <v>433</v>
      </c>
      <c r="E65" s="6">
        <v>15000</v>
      </c>
      <c r="F65" s="7">
        <v>14082300</v>
      </c>
      <c r="G65" s="8">
        <f t="shared" si="1"/>
        <v>7.737093586054301E-3</v>
      </c>
      <c r="H65" s="106"/>
    </row>
    <row r="66" spans="1:8" x14ac:dyDescent="0.25">
      <c r="A66" s="129" t="s">
        <v>468</v>
      </c>
      <c r="B66" s="129" t="s">
        <v>95</v>
      </c>
      <c r="C66" s="135" t="s">
        <v>96</v>
      </c>
      <c r="D66" s="129" t="s">
        <v>469</v>
      </c>
      <c r="E66" s="6">
        <v>19000</v>
      </c>
      <c r="F66" s="7">
        <v>13392530</v>
      </c>
      <c r="G66" s="8">
        <f t="shared" si="1"/>
        <v>7.3581203329029926E-3</v>
      </c>
      <c r="H66" s="106"/>
    </row>
    <row r="67" spans="1:8" ht="30" x14ac:dyDescent="0.25">
      <c r="A67" s="5" t="s">
        <v>444</v>
      </c>
      <c r="B67" s="5" t="s">
        <v>154</v>
      </c>
      <c r="C67" s="126" t="s">
        <v>155</v>
      </c>
      <c r="D67" s="5" t="s">
        <v>445</v>
      </c>
      <c r="E67" s="6">
        <v>12000</v>
      </c>
      <c r="F67" s="7">
        <v>10718280</v>
      </c>
      <c r="G67" s="8">
        <f t="shared" si="1"/>
        <v>5.8888345967302285E-3</v>
      </c>
      <c r="H67" s="106"/>
    </row>
    <row r="68" spans="1:8" x14ac:dyDescent="0.25">
      <c r="A68" s="129" t="s">
        <v>442</v>
      </c>
      <c r="B68" s="129" t="s">
        <v>152</v>
      </c>
      <c r="C68" s="130" t="s">
        <v>153</v>
      </c>
      <c r="D68" s="129" t="s">
        <v>443</v>
      </c>
      <c r="E68" s="6">
        <v>11000</v>
      </c>
      <c r="F68" s="7">
        <v>9763160</v>
      </c>
      <c r="G68" s="8">
        <f t="shared" si="1"/>
        <v>5.3640728159194103E-3</v>
      </c>
      <c r="H68" s="106"/>
    </row>
    <row r="69" spans="1:8" x14ac:dyDescent="0.25">
      <c r="A69" s="5" t="s">
        <v>448</v>
      </c>
      <c r="B69" s="5" t="s">
        <v>150</v>
      </c>
      <c r="C69" s="135" t="s">
        <v>151</v>
      </c>
      <c r="D69" s="5" t="s">
        <v>447</v>
      </c>
      <c r="E69" s="6">
        <v>13000</v>
      </c>
      <c r="F69" s="7">
        <v>10422750</v>
      </c>
      <c r="G69" s="8">
        <f t="shared" ref="G69:G100" si="2">F69/$F$223</f>
        <v>5.7264645813572684E-3</v>
      </c>
      <c r="H69" s="106"/>
    </row>
    <row r="70" spans="1:8" x14ac:dyDescent="0.25">
      <c r="A70" s="5" t="s">
        <v>439</v>
      </c>
      <c r="B70" s="5" t="s">
        <v>440</v>
      </c>
      <c r="C70" s="9" t="s">
        <v>441</v>
      </c>
      <c r="D70" s="62" t="s">
        <v>438</v>
      </c>
      <c r="E70" s="39">
        <v>7000</v>
      </c>
      <c r="F70" s="7">
        <v>6033650</v>
      </c>
      <c r="G70" s="8">
        <f t="shared" si="2"/>
        <v>3.3150064063041215E-3</v>
      </c>
      <c r="H70" s="106"/>
    </row>
    <row r="71" spans="1:8" x14ac:dyDescent="0.25">
      <c r="A71" s="5" t="s">
        <v>452</v>
      </c>
      <c r="B71" s="5" t="s">
        <v>422</v>
      </c>
      <c r="C71" s="9" t="s">
        <v>421</v>
      </c>
      <c r="D71" s="5" t="s">
        <v>451</v>
      </c>
      <c r="E71" s="6">
        <v>8000</v>
      </c>
      <c r="F71" s="7">
        <v>7685120</v>
      </c>
      <c r="G71" s="8">
        <f t="shared" si="2"/>
        <v>4.222356622146782E-3</v>
      </c>
      <c r="H71" s="106"/>
    </row>
    <row r="72" spans="1:8" ht="30" x14ac:dyDescent="0.25">
      <c r="A72" s="63" t="s">
        <v>566</v>
      </c>
      <c r="B72" s="63" t="s">
        <v>109</v>
      </c>
      <c r="C72" s="130" t="s">
        <v>110</v>
      </c>
      <c r="D72" s="63" t="s">
        <v>565</v>
      </c>
      <c r="E72" s="6">
        <v>14500</v>
      </c>
      <c r="F72" s="7">
        <v>14275105</v>
      </c>
      <c r="G72" s="8">
        <f t="shared" si="2"/>
        <v>7.8430244587710581E-3</v>
      </c>
      <c r="H72" s="106"/>
    </row>
    <row r="73" spans="1:8" x14ac:dyDescent="0.25">
      <c r="A73" s="5" t="s">
        <v>464</v>
      </c>
      <c r="B73" s="5" t="s">
        <v>449</v>
      </c>
      <c r="C73" s="9" t="s">
        <v>174</v>
      </c>
      <c r="D73" s="67" t="s">
        <v>463</v>
      </c>
      <c r="E73" s="6">
        <v>10000</v>
      </c>
      <c r="F73" s="7">
        <v>8712500</v>
      </c>
      <c r="G73" s="8">
        <f t="shared" si="2"/>
        <v>4.7868194732748268E-3</v>
      </c>
      <c r="H73" s="106"/>
    </row>
    <row r="74" spans="1:8" ht="30" x14ac:dyDescent="0.25">
      <c r="A74" s="5" t="s">
        <v>465</v>
      </c>
      <c r="B74" s="5" t="s">
        <v>135</v>
      </c>
      <c r="C74" s="126" t="s">
        <v>136</v>
      </c>
      <c r="D74" s="5" t="s">
        <v>456</v>
      </c>
      <c r="E74" s="6">
        <v>23425</v>
      </c>
      <c r="F74" s="7">
        <v>23735849.75</v>
      </c>
      <c r="G74" s="8">
        <f t="shared" si="2"/>
        <v>1.3040944367061743E-2</v>
      </c>
      <c r="H74" s="106"/>
    </row>
    <row r="75" spans="1:8" x14ac:dyDescent="0.25">
      <c r="A75" s="116" t="s">
        <v>457</v>
      </c>
      <c r="B75" s="116" t="s">
        <v>168</v>
      </c>
      <c r="C75" s="135" t="s">
        <v>169</v>
      </c>
      <c r="D75" s="116" t="s">
        <v>458</v>
      </c>
      <c r="E75" s="6">
        <v>18000</v>
      </c>
      <c r="F75" s="7">
        <v>15962580</v>
      </c>
      <c r="G75" s="8">
        <f t="shared" si="2"/>
        <v>8.7701565323049981E-3</v>
      </c>
      <c r="H75" s="106"/>
    </row>
    <row r="76" spans="1:8" ht="30" x14ac:dyDescent="0.25">
      <c r="A76" s="135" t="s">
        <v>481</v>
      </c>
      <c r="B76" s="135" t="s">
        <v>154</v>
      </c>
      <c r="C76" s="135" t="s">
        <v>155</v>
      </c>
      <c r="D76" s="135" t="s">
        <v>480</v>
      </c>
      <c r="E76" s="6">
        <v>20000</v>
      </c>
      <c r="F76" s="7">
        <v>17390200</v>
      </c>
      <c r="G76" s="8">
        <f t="shared" si="2"/>
        <v>9.5545191396434886E-3</v>
      </c>
      <c r="H76" s="106"/>
    </row>
    <row r="77" spans="1:8" x14ac:dyDescent="0.25">
      <c r="A77" s="130" t="s">
        <v>478</v>
      </c>
      <c r="B77" s="130" t="s">
        <v>477</v>
      </c>
      <c r="C77" s="9" t="s">
        <v>479</v>
      </c>
      <c r="D77" s="130" t="s">
        <v>476</v>
      </c>
      <c r="E77" s="39">
        <v>10000</v>
      </c>
      <c r="F77" s="7">
        <v>8998400</v>
      </c>
      <c r="G77" s="8">
        <f t="shared" si="2"/>
        <v>4.9438985765642707E-3</v>
      </c>
      <c r="H77" s="106"/>
    </row>
    <row r="78" spans="1:8" x14ac:dyDescent="0.25">
      <c r="A78" s="5" t="s">
        <v>475</v>
      </c>
      <c r="B78" s="5" t="s">
        <v>422</v>
      </c>
      <c r="C78" s="9" t="s">
        <v>421</v>
      </c>
      <c r="D78" s="5" t="s">
        <v>474</v>
      </c>
      <c r="E78" s="6">
        <v>10000</v>
      </c>
      <c r="F78" s="7">
        <v>9131800</v>
      </c>
      <c r="G78" s="8">
        <f t="shared" si="2"/>
        <v>5.0171911697045697E-3</v>
      </c>
      <c r="H78" s="106"/>
    </row>
    <row r="79" spans="1:8" ht="30" x14ac:dyDescent="0.25">
      <c r="A79" s="5" t="s">
        <v>499</v>
      </c>
      <c r="B79" s="5" t="s">
        <v>305</v>
      </c>
      <c r="C79" s="135" t="s">
        <v>167</v>
      </c>
      <c r="D79" s="5" t="s">
        <v>498</v>
      </c>
      <c r="E79" s="6">
        <v>14500</v>
      </c>
      <c r="F79" s="7">
        <v>13528210</v>
      </c>
      <c r="G79" s="8">
        <f t="shared" si="2"/>
        <v>7.4326656030474893E-3</v>
      </c>
      <c r="H79" s="106"/>
    </row>
    <row r="80" spans="1:8" ht="30" x14ac:dyDescent="0.25">
      <c r="A80" s="5" t="s">
        <v>492</v>
      </c>
      <c r="B80" s="5" t="s">
        <v>119</v>
      </c>
      <c r="C80" s="130" t="s">
        <v>120</v>
      </c>
      <c r="D80" s="5" t="s">
        <v>491</v>
      </c>
      <c r="E80" s="6">
        <v>74664</v>
      </c>
      <c r="F80" s="7">
        <v>73419351.120000005</v>
      </c>
      <c r="G80" s="8">
        <f t="shared" si="2"/>
        <v>4.0338040706618998E-2</v>
      </c>
      <c r="H80" s="106"/>
    </row>
    <row r="81" spans="1:8" x14ac:dyDescent="0.25">
      <c r="A81" s="5" t="s">
        <v>609</v>
      </c>
      <c r="B81" s="5" t="s">
        <v>143</v>
      </c>
      <c r="C81" s="124" t="s">
        <v>144</v>
      </c>
      <c r="D81" s="5" t="s">
        <v>608</v>
      </c>
      <c r="E81" s="6">
        <v>7150</v>
      </c>
      <c r="F81" s="7">
        <v>6880373.5</v>
      </c>
      <c r="G81" s="8">
        <f t="shared" si="2"/>
        <v>3.7802130104107982E-3</v>
      </c>
      <c r="H81" s="106"/>
    </row>
    <row r="82" spans="1:8" x14ac:dyDescent="0.25">
      <c r="A82" s="116" t="s">
        <v>501</v>
      </c>
      <c r="B82" s="116" t="s">
        <v>139</v>
      </c>
      <c r="C82" s="130" t="s">
        <v>140</v>
      </c>
      <c r="D82" s="116" t="s">
        <v>500</v>
      </c>
      <c r="E82" s="6">
        <v>8709</v>
      </c>
      <c r="F82" s="7">
        <v>8833016.1600000001</v>
      </c>
      <c r="G82" s="8">
        <f t="shared" si="2"/>
        <v>4.8530334304090943E-3</v>
      </c>
      <c r="H82" s="106"/>
    </row>
    <row r="83" spans="1:8" ht="30" x14ac:dyDescent="0.25">
      <c r="A83" s="126" t="s">
        <v>678</v>
      </c>
      <c r="B83" s="126" t="s">
        <v>113</v>
      </c>
      <c r="C83" s="135" t="s">
        <v>114</v>
      </c>
      <c r="D83" s="136" t="s">
        <v>677</v>
      </c>
      <c r="E83" s="6">
        <v>1178</v>
      </c>
      <c r="F83" s="7">
        <v>1178141.3600000001</v>
      </c>
      <c r="G83" s="8">
        <f t="shared" si="2"/>
        <v>6.4729411814272474E-4</v>
      </c>
      <c r="H83" s="106"/>
    </row>
    <row r="84" spans="1:8" x14ac:dyDescent="0.25">
      <c r="A84" s="5" t="s">
        <v>506</v>
      </c>
      <c r="B84" s="5" t="s">
        <v>175</v>
      </c>
      <c r="C84" s="135" t="s">
        <v>176</v>
      </c>
      <c r="D84" s="5" t="s">
        <v>502</v>
      </c>
      <c r="E84" s="6">
        <v>10200</v>
      </c>
      <c r="F84" s="7">
        <v>10192554</v>
      </c>
      <c r="G84" s="8">
        <f t="shared" si="2"/>
        <v>5.5999903551914179E-3</v>
      </c>
      <c r="H84" s="106"/>
    </row>
    <row r="85" spans="1:8" ht="30" x14ac:dyDescent="0.25">
      <c r="A85" s="5" t="s">
        <v>518</v>
      </c>
      <c r="B85" s="5" t="s">
        <v>305</v>
      </c>
      <c r="C85" s="129" t="s">
        <v>167</v>
      </c>
      <c r="D85" s="5" t="s">
        <v>517</v>
      </c>
      <c r="E85" s="6">
        <v>30000</v>
      </c>
      <c r="F85" s="7">
        <v>27623700</v>
      </c>
      <c r="G85" s="8">
        <f t="shared" si="2"/>
        <v>1.5177006035455017E-2</v>
      </c>
      <c r="H85" s="106"/>
    </row>
    <row r="86" spans="1:8" ht="30" x14ac:dyDescent="0.25">
      <c r="A86" s="59" t="s">
        <v>525</v>
      </c>
      <c r="B86" s="59" t="s">
        <v>398</v>
      </c>
      <c r="C86" s="9" t="s">
        <v>399</v>
      </c>
      <c r="D86" s="59" t="s">
        <v>524</v>
      </c>
      <c r="E86" s="6">
        <v>15000</v>
      </c>
      <c r="F86" s="7">
        <v>12790500</v>
      </c>
      <c r="G86" s="8">
        <f t="shared" si="2"/>
        <v>7.0273531676237223E-3</v>
      </c>
      <c r="H86" s="106"/>
    </row>
    <row r="87" spans="1:8" ht="30" x14ac:dyDescent="0.25">
      <c r="A87" s="5" t="s">
        <v>527</v>
      </c>
      <c r="B87" s="5" t="s">
        <v>305</v>
      </c>
      <c r="C87" s="130" t="s">
        <v>167</v>
      </c>
      <c r="D87" s="5" t="s">
        <v>526</v>
      </c>
      <c r="E87" s="6">
        <v>7000</v>
      </c>
      <c r="F87" s="7">
        <v>6557180</v>
      </c>
      <c r="G87" s="8">
        <f t="shared" si="2"/>
        <v>3.602644122096784E-3</v>
      </c>
      <c r="H87" s="106"/>
    </row>
    <row r="88" spans="1:8" x14ac:dyDescent="0.25">
      <c r="A88" s="5" t="s">
        <v>533</v>
      </c>
      <c r="B88" s="5" t="s">
        <v>422</v>
      </c>
      <c r="C88" s="9" t="s">
        <v>421</v>
      </c>
      <c r="D88" s="5" t="s">
        <v>532</v>
      </c>
      <c r="E88" s="6">
        <v>2000</v>
      </c>
      <c r="F88" s="7">
        <v>1812080</v>
      </c>
      <c r="G88" s="8">
        <f t="shared" si="2"/>
        <v>9.9559252007252216E-4</v>
      </c>
      <c r="H88" s="106"/>
    </row>
    <row r="89" spans="1:8" x14ac:dyDescent="0.25">
      <c r="A89" s="5" t="s">
        <v>544</v>
      </c>
      <c r="B89" s="5" t="s">
        <v>542</v>
      </c>
      <c r="C89" s="9" t="s">
        <v>543</v>
      </c>
      <c r="D89" s="5" t="s">
        <v>541</v>
      </c>
      <c r="E89" s="6">
        <v>3000</v>
      </c>
      <c r="F89" s="7">
        <v>2617110</v>
      </c>
      <c r="G89" s="8">
        <f t="shared" si="2"/>
        <v>1.4378918923044228E-3</v>
      </c>
      <c r="H89" s="106"/>
    </row>
    <row r="90" spans="1:8" x14ac:dyDescent="0.25">
      <c r="A90" s="84" t="s">
        <v>611</v>
      </c>
      <c r="B90" s="84" t="s">
        <v>175</v>
      </c>
      <c r="C90" s="129" t="s">
        <v>176</v>
      </c>
      <c r="D90" s="84" t="s">
        <v>601</v>
      </c>
      <c r="E90" s="6">
        <v>19216</v>
      </c>
      <c r="F90" s="7">
        <v>18465615.199999999</v>
      </c>
      <c r="G90" s="8">
        <f t="shared" si="2"/>
        <v>1.0145373477803116E-2</v>
      </c>
      <c r="H90" s="106"/>
    </row>
    <row r="91" spans="1:8" x14ac:dyDescent="0.25">
      <c r="A91" s="130" t="s">
        <v>554</v>
      </c>
      <c r="B91" s="130" t="s">
        <v>558</v>
      </c>
      <c r="C91" s="9" t="s">
        <v>555</v>
      </c>
      <c r="D91" s="130" t="s">
        <v>553</v>
      </c>
      <c r="E91" s="6">
        <v>2250</v>
      </c>
      <c r="F91" s="7">
        <v>2035845</v>
      </c>
      <c r="G91" s="8">
        <f t="shared" si="2"/>
        <v>1.1185334278989028E-3</v>
      </c>
    </row>
    <row r="92" spans="1:8" x14ac:dyDescent="0.25">
      <c r="A92" s="130" t="s">
        <v>538</v>
      </c>
      <c r="B92" s="130" t="s">
        <v>143</v>
      </c>
      <c r="C92" s="130" t="s">
        <v>144</v>
      </c>
      <c r="D92" s="130" t="s">
        <v>537</v>
      </c>
      <c r="E92" s="6">
        <v>5719</v>
      </c>
      <c r="F92" s="7">
        <v>5704530.9299999997</v>
      </c>
      <c r="G92" s="8">
        <f t="shared" si="2"/>
        <v>3.1341818928691603E-3</v>
      </c>
      <c r="H92" s="106"/>
    </row>
    <row r="93" spans="1:8" x14ac:dyDescent="0.25">
      <c r="A93" s="130" t="s">
        <v>548</v>
      </c>
      <c r="B93" s="130" t="s">
        <v>547</v>
      </c>
      <c r="C93" s="9" t="s">
        <v>546</v>
      </c>
      <c r="D93" s="130" t="s">
        <v>545</v>
      </c>
      <c r="E93" s="6">
        <v>2250</v>
      </c>
      <c r="F93" s="7">
        <v>1948837.5</v>
      </c>
      <c r="G93" s="8">
        <f t="shared" si="2"/>
        <v>1.0707297899854498E-3</v>
      </c>
      <c r="H93" s="106"/>
    </row>
    <row r="94" spans="1:8" x14ac:dyDescent="0.25">
      <c r="A94" s="69" t="s">
        <v>551</v>
      </c>
      <c r="B94" s="69" t="s">
        <v>152</v>
      </c>
      <c r="C94" s="135" t="s">
        <v>153</v>
      </c>
      <c r="D94" s="69" t="s">
        <v>550</v>
      </c>
      <c r="E94" s="6">
        <v>1000</v>
      </c>
      <c r="F94" s="7">
        <v>926640</v>
      </c>
      <c r="G94" s="8">
        <f t="shared" si="2"/>
        <v>5.0911430665312896E-4</v>
      </c>
      <c r="H94" s="106"/>
    </row>
    <row r="95" spans="1:8" x14ac:dyDescent="0.25">
      <c r="A95" s="130" t="s">
        <v>557</v>
      </c>
      <c r="B95" s="130" t="s">
        <v>559</v>
      </c>
      <c r="C95" s="9" t="s">
        <v>560</v>
      </c>
      <c r="D95" s="130" t="s">
        <v>556</v>
      </c>
      <c r="E95" s="6">
        <v>1500</v>
      </c>
      <c r="F95" s="7">
        <v>1373910</v>
      </c>
      <c r="G95" s="8">
        <f t="shared" si="2"/>
        <v>7.5485327317383272E-4</v>
      </c>
    </row>
    <row r="96" spans="1:8" ht="30" x14ac:dyDescent="0.25">
      <c r="A96" s="88" t="s">
        <v>619</v>
      </c>
      <c r="B96" s="88" t="s">
        <v>620</v>
      </c>
      <c r="C96" s="9" t="s">
        <v>621</v>
      </c>
      <c r="D96" s="88" t="s">
        <v>618</v>
      </c>
      <c r="E96" s="6">
        <v>13450</v>
      </c>
      <c r="F96" s="7">
        <v>13176023.5</v>
      </c>
      <c r="G96" s="8">
        <f t="shared" si="2"/>
        <v>7.2391673882498415E-3</v>
      </c>
      <c r="H96" s="106"/>
    </row>
    <row r="97" spans="1:8" x14ac:dyDescent="0.25">
      <c r="A97" s="69" t="s">
        <v>568</v>
      </c>
      <c r="B97" s="69" t="s">
        <v>152</v>
      </c>
      <c r="C97" s="116" t="s">
        <v>153</v>
      </c>
      <c r="D97" s="69" t="s">
        <v>567</v>
      </c>
      <c r="E97" s="6">
        <v>10000</v>
      </c>
      <c r="F97" s="7">
        <v>10247900</v>
      </c>
      <c r="G97" s="8">
        <f t="shared" si="2"/>
        <v>5.6303985400485623E-3</v>
      </c>
      <c r="H97" s="106"/>
    </row>
    <row r="98" spans="1:8" x14ac:dyDescent="0.25">
      <c r="A98" s="5" t="s">
        <v>570</v>
      </c>
      <c r="B98" s="5" t="s">
        <v>107</v>
      </c>
      <c r="C98" s="9" t="s">
        <v>108</v>
      </c>
      <c r="D98" s="5" t="s">
        <v>569</v>
      </c>
      <c r="E98" s="6">
        <v>20000</v>
      </c>
      <c r="F98" s="7">
        <v>19731600</v>
      </c>
      <c r="G98" s="8">
        <f t="shared" si="2"/>
        <v>1.0840930515795648E-2</v>
      </c>
      <c r="H98" s="106"/>
    </row>
    <row r="99" spans="1:8" x14ac:dyDescent="0.25">
      <c r="A99" s="5" t="s">
        <v>647</v>
      </c>
      <c r="B99" s="5" t="s">
        <v>152</v>
      </c>
      <c r="C99" s="124" t="s">
        <v>153</v>
      </c>
      <c r="D99" s="5" t="s">
        <v>646</v>
      </c>
      <c r="E99" s="6">
        <v>144</v>
      </c>
      <c r="F99" s="7">
        <v>146714.4</v>
      </c>
      <c r="G99" s="8">
        <f t="shared" si="2"/>
        <v>8.0607787309019488E-5</v>
      </c>
      <c r="H99" s="106"/>
    </row>
    <row r="100" spans="1:8" ht="30" x14ac:dyDescent="0.25">
      <c r="A100" s="133" t="s">
        <v>581</v>
      </c>
      <c r="B100" s="133" t="s">
        <v>582</v>
      </c>
      <c r="C100" s="9" t="s">
        <v>583</v>
      </c>
      <c r="D100" s="133" t="s">
        <v>580</v>
      </c>
      <c r="E100" s="39">
        <v>15725</v>
      </c>
      <c r="F100" s="7">
        <v>15607848.75</v>
      </c>
      <c r="G100" s="8">
        <f t="shared" si="2"/>
        <v>8.5752601816273359E-3</v>
      </c>
      <c r="H100" s="106"/>
    </row>
    <row r="101" spans="1:8" x14ac:dyDescent="0.25">
      <c r="A101" s="133" t="s">
        <v>589</v>
      </c>
      <c r="B101" s="133" t="s">
        <v>590</v>
      </c>
      <c r="C101" s="9" t="s">
        <v>591</v>
      </c>
      <c r="D101" s="133" t="s">
        <v>588</v>
      </c>
      <c r="E101" s="6">
        <v>10000</v>
      </c>
      <c r="F101" s="7">
        <v>10196500</v>
      </c>
      <c r="G101" s="8">
        <f t="shared" ref="G101:G132" si="3">F101/$F$223</f>
        <v>5.602158365480261E-3</v>
      </c>
      <c r="H101" s="106"/>
    </row>
    <row r="102" spans="1:8" ht="30" x14ac:dyDescent="0.25">
      <c r="A102" s="133" t="s">
        <v>610</v>
      </c>
      <c r="B102" s="133" t="s">
        <v>113</v>
      </c>
      <c r="C102" s="133" t="s">
        <v>114</v>
      </c>
      <c r="D102" s="136" t="s">
        <v>604</v>
      </c>
      <c r="E102" s="6">
        <v>10000</v>
      </c>
      <c r="F102" s="7">
        <v>10012300</v>
      </c>
      <c r="G102" s="8">
        <f t="shared" si="3"/>
        <v>5.5009552496148697E-3</v>
      </c>
      <c r="H102" s="106"/>
    </row>
    <row r="103" spans="1:8" ht="30" x14ac:dyDescent="0.25">
      <c r="A103" s="133" t="s">
        <v>606</v>
      </c>
      <c r="B103" s="133" t="s">
        <v>612</v>
      </c>
      <c r="C103" s="9" t="s">
        <v>487</v>
      </c>
      <c r="D103" s="133" t="s">
        <v>605</v>
      </c>
      <c r="E103" s="6">
        <v>51840</v>
      </c>
      <c r="F103" s="7">
        <v>52189401.600000001</v>
      </c>
      <c r="G103" s="8">
        <f t="shared" si="3"/>
        <v>2.8673887389089287E-2</v>
      </c>
      <c r="H103" s="106"/>
    </row>
    <row r="104" spans="1:8" x14ac:dyDescent="0.25">
      <c r="A104" s="5" t="s">
        <v>623</v>
      </c>
      <c r="B104" s="5" t="s">
        <v>143</v>
      </c>
      <c r="C104" s="133" t="s">
        <v>144</v>
      </c>
      <c r="D104" s="5" t="s">
        <v>622</v>
      </c>
      <c r="E104" s="6">
        <v>220</v>
      </c>
      <c r="F104" s="7">
        <v>216521.8</v>
      </c>
      <c r="G104" s="8">
        <f t="shared" si="3"/>
        <v>1.1896135077515265E-4</v>
      </c>
      <c r="H104" s="106"/>
    </row>
    <row r="105" spans="1:8" ht="30" x14ac:dyDescent="0.25">
      <c r="A105" s="67" t="s">
        <v>624</v>
      </c>
      <c r="B105" s="67" t="s">
        <v>625</v>
      </c>
      <c r="C105" s="9" t="s">
        <v>164</v>
      </c>
      <c r="D105" s="67" t="s">
        <v>614</v>
      </c>
      <c r="E105" s="6">
        <v>21917</v>
      </c>
      <c r="F105" s="7">
        <v>21675913</v>
      </c>
      <c r="G105" s="8">
        <f t="shared" si="3"/>
        <v>1.1909174456173427E-2</v>
      </c>
      <c r="H105" s="106"/>
    </row>
    <row r="106" spans="1:8" ht="30" x14ac:dyDescent="0.25">
      <c r="A106" s="5" t="s">
        <v>617</v>
      </c>
      <c r="B106" s="5" t="s">
        <v>398</v>
      </c>
      <c r="C106" s="9" t="s">
        <v>399</v>
      </c>
      <c r="D106" s="5" t="s">
        <v>616</v>
      </c>
      <c r="E106" s="6">
        <v>5625</v>
      </c>
      <c r="F106" s="7">
        <v>5397131.25</v>
      </c>
      <c r="G106" s="8">
        <f t="shared" si="3"/>
        <v>2.965290441012351E-3</v>
      </c>
      <c r="H106" s="106"/>
    </row>
    <row r="107" spans="1:8" x14ac:dyDescent="0.25">
      <c r="A107" s="88" t="s">
        <v>627</v>
      </c>
      <c r="B107" s="88" t="s">
        <v>152</v>
      </c>
      <c r="C107" s="133" t="s">
        <v>153</v>
      </c>
      <c r="D107" s="135" t="s">
        <v>628</v>
      </c>
      <c r="E107" s="6">
        <v>3000</v>
      </c>
      <c r="F107" s="7">
        <v>3096754.89</v>
      </c>
      <c r="G107" s="8">
        <f t="shared" si="3"/>
        <v>1.7014182624288145E-3</v>
      </c>
      <c r="H107" s="106"/>
    </row>
    <row r="108" spans="1:8" x14ac:dyDescent="0.25">
      <c r="A108" s="68" t="s">
        <v>630</v>
      </c>
      <c r="B108" s="68" t="s">
        <v>139</v>
      </c>
      <c r="C108" s="135" t="s">
        <v>140</v>
      </c>
      <c r="D108" s="68" t="s">
        <v>629</v>
      </c>
      <c r="E108" s="6">
        <v>8041</v>
      </c>
      <c r="F108" s="7">
        <v>8022666.5199999996</v>
      </c>
      <c r="G108" s="8">
        <f t="shared" si="3"/>
        <v>4.4078113429585064E-3</v>
      </c>
      <c r="H108" s="106"/>
    </row>
    <row r="109" spans="1:8" x14ac:dyDescent="0.25">
      <c r="A109" s="76" t="s">
        <v>680</v>
      </c>
      <c r="B109" s="76" t="s">
        <v>107</v>
      </c>
      <c r="C109" s="9" t="s">
        <v>108</v>
      </c>
      <c r="D109" s="76" t="s">
        <v>679</v>
      </c>
      <c r="E109" s="6">
        <v>798</v>
      </c>
      <c r="F109" s="7">
        <v>799045.38</v>
      </c>
      <c r="G109" s="8">
        <f t="shared" si="3"/>
        <v>4.3901130387538411E-4</v>
      </c>
      <c r="H109" s="106"/>
    </row>
    <row r="110" spans="1:8" ht="30" x14ac:dyDescent="0.25">
      <c r="A110" s="76" t="s">
        <v>648</v>
      </c>
      <c r="B110" s="76" t="s">
        <v>639</v>
      </c>
      <c r="C110" s="9" t="s">
        <v>640</v>
      </c>
      <c r="D110" s="133" t="s">
        <v>636</v>
      </c>
      <c r="E110" s="6">
        <v>10750</v>
      </c>
      <c r="F110" s="7">
        <v>10607562.5</v>
      </c>
      <c r="G110" s="8">
        <f t="shared" si="3"/>
        <v>5.8280042168126038E-3</v>
      </c>
      <c r="H110" s="106"/>
    </row>
    <row r="111" spans="1:8" x14ac:dyDescent="0.25">
      <c r="A111" s="122" t="s">
        <v>641</v>
      </c>
      <c r="B111" s="122" t="s">
        <v>152</v>
      </c>
      <c r="C111" s="135" t="s">
        <v>153</v>
      </c>
      <c r="D111" s="122" t="s">
        <v>637</v>
      </c>
      <c r="E111" s="6">
        <v>10000</v>
      </c>
      <c r="F111" s="7">
        <v>10127400</v>
      </c>
      <c r="G111" s="8">
        <f t="shared" si="3"/>
        <v>5.5641934615372722E-3</v>
      </c>
      <c r="H111" s="106"/>
    </row>
    <row r="112" spans="1:8" x14ac:dyDescent="0.25">
      <c r="A112" s="69" t="s">
        <v>649</v>
      </c>
      <c r="B112" s="69" t="s">
        <v>644</v>
      </c>
      <c r="C112" s="9" t="s">
        <v>453</v>
      </c>
      <c r="D112" s="69" t="s">
        <v>642</v>
      </c>
      <c r="E112" s="6">
        <v>6000</v>
      </c>
      <c r="F112" s="7">
        <v>6024960</v>
      </c>
      <c r="G112" s="8">
        <f t="shared" si="3"/>
        <v>3.3102319487749673E-3</v>
      </c>
      <c r="H112" s="106"/>
    </row>
    <row r="113" spans="1:8" ht="30" x14ac:dyDescent="0.25">
      <c r="A113" s="116" t="s">
        <v>658</v>
      </c>
      <c r="B113" s="116" t="s">
        <v>119</v>
      </c>
      <c r="C113" s="133" t="s">
        <v>120</v>
      </c>
      <c r="D113" s="116" t="s">
        <v>657</v>
      </c>
      <c r="E113" s="6">
        <v>12995</v>
      </c>
      <c r="F113" s="7">
        <v>13205259.1</v>
      </c>
      <c r="G113" s="8">
        <f t="shared" si="3"/>
        <v>7.2552300039620795E-3</v>
      </c>
      <c r="H113" s="106"/>
    </row>
    <row r="114" spans="1:8" x14ac:dyDescent="0.25">
      <c r="A114" s="88" t="s">
        <v>660</v>
      </c>
      <c r="B114" s="88" t="s">
        <v>440</v>
      </c>
      <c r="C114" s="9" t="s">
        <v>441</v>
      </c>
      <c r="D114" s="88" t="s">
        <v>659</v>
      </c>
      <c r="E114" s="39">
        <v>8300</v>
      </c>
      <c r="F114" s="7">
        <v>8106942</v>
      </c>
      <c r="G114" s="8">
        <f t="shared" si="3"/>
        <v>4.4541139551574835E-3</v>
      </c>
      <c r="H114" s="106"/>
    </row>
    <row r="115" spans="1:8" x14ac:dyDescent="0.25">
      <c r="A115" s="128" t="s">
        <v>663</v>
      </c>
      <c r="B115" s="128" t="s">
        <v>662</v>
      </c>
      <c r="C115" s="9" t="s">
        <v>664</v>
      </c>
      <c r="D115" s="130" t="s">
        <v>661</v>
      </c>
      <c r="E115" s="6">
        <v>15900</v>
      </c>
      <c r="F115" s="7">
        <v>15977910</v>
      </c>
      <c r="G115" s="8">
        <f t="shared" si="3"/>
        <v>8.7785791368990059E-3</v>
      </c>
      <c r="H115" s="106"/>
    </row>
    <row r="116" spans="1:8" x14ac:dyDescent="0.25">
      <c r="A116" s="128" t="s">
        <v>666</v>
      </c>
      <c r="B116" s="128" t="s">
        <v>158</v>
      </c>
      <c r="C116" s="135" t="s">
        <v>159</v>
      </c>
      <c r="D116" s="128" t="s">
        <v>665</v>
      </c>
      <c r="E116" s="6">
        <v>21000</v>
      </c>
      <c r="F116" s="7">
        <v>20950650</v>
      </c>
      <c r="G116" s="8">
        <f t="shared" si="3"/>
        <v>1.1510700648237046E-2</v>
      </c>
      <c r="H116" s="106"/>
    </row>
    <row r="117" spans="1:8" ht="16.5" customHeight="1" x14ac:dyDescent="0.25">
      <c r="A117" s="5" t="s">
        <v>181</v>
      </c>
      <c r="B117" s="5"/>
      <c r="C117" s="5"/>
      <c r="D117" s="5"/>
      <c r="E117" s="6"/>
      <c r="F117" s="7">
        <f>SUM(F5:F116)</f>
        <v>1316193271.76</v>
      </c>
      <c r="G117" s="8">
        <f t="shared" si="3"/>
        <v>0.72314256342657957</v>
      </c>
      <c r="H117" s="106"/>
    </row>
    <row r="118" spans="1:8" ht="16.5" customHeight="1" x14ac:dyDescent="0.25">
      <c r="A118" s="13"/>
      <c r="B118" s="13"/>
      <c r="C118" s="13"/>
      <c r="D118" s="13"/>
      <c r="E118" s="14"/>
      <c r="F118" s="15"/>
      <c r="G118" s="16"/>
      <c r="H118" s="106"/>
    </row>
    <row r="119" spans="1:8" ht="16.5" customHeight="1" x14ac:dyDescent="0.25">
      <c r="A119" s="17" t="s">
        <v>271</v>
      </c>
      <c r="B119" s="13"/>
      <c r="C119" s="13"/>
      <c r="D119" s="13"/>
      <c r="E119" s="14"/>
      <c r="F119" s="15"/>
      <c r="G119" s="16"/>
      <c r="H119" s="106"/>
    </row>
    <row r="120" spans="1:8" ht="45" x14ac:dyDescent="0.25">
      <c r="A120" s="5" t="s">
        <v>0</v>
      </c>
      <c r="B120" s="5" t="s">
        <v>20</v>
      </c>
      <c r="C120" s="5" t="s">
        <v>1</v>
      </c>
      <c r="D120" s="5" t="s">
        <v>22</v>
      </c>
      <c r="E120" s="5" t="s">
        <v>10</v>
      </c>
      <c r="F120" s="5" t="s">
        <v>6</v>
      </c>
      <c r="G120" s="5" t="s">
        <v>269</v>
      </c>
      <c r="H120" s="106"/>
    </row>
    <row r="121" spans="1:8" x14ac:dyDescent="0.25">
      <c r="A121" s="122" t="s">
        <v>231</v>
      </c>
      <c r="B121" s="5" t="s">
        <v>143</v>
      </c>
      <c r="C121" s="122" t="s">
        <v>144</v>
      </c>
      <c r="D121" s="122" t="s">
        <v>90</v>
      </c>
      <c r="E121" s="6">
        <v>20000</v>
      </c>
      <c r="F121" s="7">
        <v>3645000</v>
      </c>
      <c r="G121" s="8">
        <f t="shared" ref="G121:G132" si="4">F121/$F$223</f>
        <v>2.002634947499196E-3</v>
      </c>
      <c r="H121" s="106"/>
    </row>
    <row r="122" spans="1:8" ht="30" x14ac:dyDescent="0.25">
      <c r="A122" s="5" t="s">
        <v>230</v>
      </c>
      <c r="B122" s="5" t="s">
        <v>172</v>
      </c>
      <c r="C122" s="5" t="s">
        <v>173</v>
      </c>
      <c r="D122" s="5" t="s">
        <v>89</v>
      </c>
      <c r="E122" s="6">
        <v>3180</v>
      </c>
      <c r="F122" s="7">
        <v>21606510</v>
      </c>
      <c r="G122" s="8">
        <f t="shared" si="4"/>
        <v>1.1871043078049617E-2</v>
      </c>
      <c r="H122" s="106"/>
    </row>
    <row r="123" spans="1:8" x14ac:dyDescent="0.25">
      <c r="A123" s="5" t="s">
        <v>234</v>
      </c>
      <c r="B123" s="5" t="s">
        <v>259</v>
      </c>
      <c r="C123" s="5" t="s">
        <v>260</v>
      </c>
      <c r="D123" s="5" t="s">
        <v>251</v>
      </c>
      <c r="E123" s="6">
        <v>11</v>
      </c>
      <c r="F123" s="7">
        <v>604.73</v>
      </c>
      <c r="G123" s="8">
        <f t="shared" si="4"/>
        <v>3.3225059857371434E-7</v>
      </c>
      <c r="H123" s="106"/>
    </row>
    <row r="124" spans="1:8" x14ac:dyDescent="0.25">
      <c r="A124" s="5" t="s">
        <v>236</v>
      </c>
      <c r="B124" s="5" t="s">
        <v>168</v>
      </c>
      <c r="C124" s="5" t="s">
        <v>169</v>
      </c>
      <c r="D124" s="5" t="s">
        <v>93</v>
      </c>
      <c r="E124" s="6">
        <v>70000</v>
      </c>
      <c r="F124" s="7">
        <v>16653000</v>
      </c>
      <c r="G124" s="8">
        <f t="shared" si="4"/>
        <v>9.1494869082864496E-3</v>
      </c>
      <c r="H124" s="106"/>
    </row>
    <row r="125" spans="1:8" ht="32.25" customHeight="1" x14ac:dyDescent="0.25">
      <c r="A125" s="5" t="s">
        <v>235</v>
      </c>
      <c r="B125" s="5" t="s">
        <v>160</v>
      </c>
      <c r="C125" s="5" t="s">
        <v>161</v>
      </c>
      <c r="D125" s="5" t="s">
        <v>94</v>
      </c>
      <c r="E125" s="6">
        <v>4200</v>
      </c>
      <c r="F125" s="7">
        <v>2250780</v>
      </c>
      <c r="G125" s="8">
        <f t="shared" si="4"/>
        <v>1.2366229594327133E-3</v>
      </c>
      <c r="H125" s="106"/>
    </row>
    <row r="126" spans="1:8" ht="30" x14ac:dyDescent="0.25">
      <c r="A126" s="5" t="s">
        <v>335</v>
      </c>
      <c r="B126" s="5" t="s">
        <v>334</v>
      </c>
      <c r="C126" s="5" t="s">
        <v>337</v>
      </c>
      <c r="D126" s="5" t="s">
        <v>332</v>
      </c>
      <c r="E126" s="6">
        <v>6900</v>
      </c>
      <c r="F126" s="7">
        <v>814752</v>
      </c>
      <c r="G126" s="8">
        <f t="shared" si="4"/>
        <v>4.4764083093137586E-4</v>
      </c>
      <c r="H126" s="106"/>
    </row>
    <row r="127" spans="1:8" x14ac:dyDescent="0.25">
      <c r="A127" s="5" t="s">
        <v>336</v>
      </c>
      <c r="B127" s="5" t="s">
        <v>156</v>
      </c>
      <c r="C127" s="5" t="s">
        <v>157</v>
      </c>
      <c r="D127" s="5" t="s">
        <v>333</v>
      </c>
      <c r="E127" s="6">
        <v>1000</v>
      </c>
      <c r="F127" s="7">
        <v>1084600</v>
      </c>
      <c r="G127" s="8">
        <f t="shared" si="4"/>
        <v>5.9590064857548088E-4</v>
      </c>
      <c r="H127" s="106"/>
    </row>
    <row r="128" spans="1:8" ht="31.5" customHeight="1" x14ac:dyDescent="0.25">
      <c r="A128" s="5" t="s">
        <v>346</v>
      </c>
      <c r="B128" s="5" t="s">
        <v>345</v>
      </c>
      <c r="C128" s="18">
        <v>1027402166835</v>
      </c>
      <c r="D128" s="5" t="s">
        <v>344</v>
      </c>
      <c r="E128" s="6">
        <v>22000</v>
      </c>
      <c r="F128" s="7">
        <v>784300</v>
      </c>
      <c r="G128" s="8">
        <f t="shared" si="4"/>
        <v>4.3090990104900395E-4</v>
      </c>
      <c r="H128" s="106"/>
    </row>
    <row r="129" spans="1:8" x14ac:dyDescent="0.25">
      <c r="A129" s="5" t="s">
        <v>549</v>
      </c>
      <c r="B129" s="5" t="s">
        <v>520</v>
      </c>
      <c r="C129" s="9" t="s">
        <v>162</v>
      </c>
      <c r="D129" s="5" t="s">
        <v>519</v>
      </c>
      <c r="E129" s="6">
        <v>3475</v>
      </c>
      <c r="F129" s="7">
        <v>4317687.5</v>
      </c>
      <c r="G129" s="8">
        <f t="shared" si="4"/>
        <v>2.3722227379644541E-3</v>
      </c>
      <c r="H129" s="106"/>
    </row>
    <row r="130" spans="1:8" ht="30" x14ac:dyDescent="0.25">
      <c r="A130" s="5" t="s">
        <v>594</v>
      </c>
      <c r="B130" s="5" t="s">
        <v>595</v>
      </c>
      <c r="C130" s="9" t="s">
        <v>167</v>
      </c>
      <c r="D130" s="5" t="s">
        <v>592</v>
      </c>
      <c r="E130" s="6">
        <v>14000</v>
      </c>
      <c r="F130" s="7">
        <v>175966</v>
      </c>
      <c r="G130" s="8">
        <f t="shared" si="4"/>
        <v>9.6679193737076417E-5</v>
      </c>
      <c r="H130" s="106"/>
    </row>
    <row r="131" spans="1:8" ht="30" x14ac:dyDescent="0.25">
      <c r="A131" s="5" t="s">
        <v>232</v>
      </c>
      <c r="B131" s="5" t="s">
        <v>148</v>
      </c>
      <c r="C131" s="5" t="s">
        <v>149</v>
      </c>
      <c r="D131" s="5" t="s">
        <v>92</v>
      </c>
      <c r="E131" s="6">
        <v>2704</v>
      </c>
      <c r="F131" s="7">
        <v>1173806.3999999999</v>
      </c>
      <c r="G131" s="8">
        <f t="shared" si="4"/>
        <v>6.4491240555232369E-4</v>
      </c>
      <c r="H131" s="106"/>
    </row>
    <row r="132" spans="1:8" x14ac:dyDescent="0.25">
      <c r="A132" s="124" t="s">
        <v>367</v>
      </c>
      <c r="B132" s="124" t="s">
        <v>150</v>
      </c>
      <c r="C132" s="124" t="s">
        <v>151</v>
      </c>
      <c r="D132" s="124" t="s">
        <v>366</v>
      </c>
      <c r="E132" s="6">
        <v>174</v>
      </c>
      <c r="F132" s="7">
        <v>2560497</v>
      </c>
      <c r="G132" s="8">
        <f t="shared" si="4"/>
        <v>1.4067875926383673E-3</v>
      </c>
      <c r="H132" s="106"/>
    </row>
    <row r="133" spans="1:8" x14ac:dyDescent="0.25">
      <c r="A133" s="128" t="s">
        <v>597</v>
      </c>
      <c r="B133" s="128" t="s">
        <v>598</v>
      </c>
      <c r="C133" s="9" t="s">
        <v>596</v>
      </c>
      <c r="D133" s="128" t="s">
        <v>593</v>
      </c>
      <c r="E133" s="6">
        <v>3000</v>
      </c>
      <c r="F133" s="7">
        <v>225480</v>
      </c>
      <c r="G133" s="8"/>
      <c r="H133" s="106"/>
    </row>
    <row r="134" spans="1:8" x14ac:dyDescent="0.25">
      <c r="A134" s="5" t="s">
        <v>563</v>
      </c>
      <c r="B134" s="5" t="s">
        <v>562</v>
      </c>
      <c r="C134" s="9" t="s">
        <v>564</v>
      </c>
      <c r="D134" s="5" t="s">
        <v>561</v>
      </c>
      <c r="E134" s="6">
        <v>600</v>
      </c>
      <c r="F134" s="7">
        <v>831900</v>
      </c>
      <c r="G134" s="8">
        <f>F134/$F$223</f>
        <v>4.5706228061031032E-4</v>
      </c>
      <c r="H134" s="106"/>
    </row>
    <row r="135" spans="1:8" ht="16.5" customHeight="1" x14ac:dyDescent="0.25">
      <c r="A135" s="5" t="s">
        <v>181</v>
      </c>
      <c r="B135" s="5"/>
      <c r="C135" s="5"/>
      <c r="D135" s="5"/>
      <c r="E135" s="6"/>
      <c r="F135" s="7">
        <f>SUM(F121:F134)</f>
        <v>56124883.630000003</v>
      </c>
      <c r="G135" s="8">
        <f>F135/$F$223</f>
        <v>3.0836118897603165E-2</v>
      </c>
    </row>
    <row r="137" spans="1:8" x14ac:dyDescent="0.25">
      <c r="A137" s="3" t="s">
        <v>272</v>
      </c>
    </row>
    <row r="138" spans="1:8" ht="45" customHeight="1" x14ac:dyDescent="0.25">
      <c r="A138" s="5" t="s">
        <v>3</v>
      </c>
      <c r="B138" s="5" t="s">
        <v>1</v>
      </c>
      <c r="C138" s="5" t="s">
        <v>280</v>
      </c>
      <c r="D138" s="5" t="s">
        <v>7</v>
      </c>
      <c r="E138" s="5" t="s">
        <v>5</v>
      </c>
      <c r="F138" s="5" t="s">
        <v>12</v>
      </c>
      <c r="G138" s="5" t="s">
        <v>269</v>
      </c>
    </row>
    <row r="139" spans="1:8" ht="16.5" customHeight="1" x14ac:dyDescent="0.25">
      <c r="A139" s="135" t="s">
        <v>631</v>
      </c>
      <c r="B139" s="11">
        <v>1144400000425</v>
      </c>
      <c r="C139" s="54" t="s">
        <v>681</v>
      </c>
      <c r="D139" s="55">
        <v>45667</v>
      </c>
      <c r="E139" s="2">
        <v>4000000</v>
      </c>
      <c r="F139" s="56">
        <v>4007363.93</v>
      </c>
      <c r="G139" s="57">
        <f t="shared" ref="G139:G148" si="5">F139/$F$223</f>
        <v>2.2017248432279072E-3</v>
      </c>
    </row>
    <row r="140" spans="1:8" ht="16.5" customHeight="1" x14ac:dyDescent="0.25">
      <c r="A140" s="135" t="s">
        <v>631</v>
      </c>
      <c r="B140" s="11">
        <v>1144400000425</v>
      </c>
      <c r="C140" s="54" t="s">
        <v>682</v>
      </c>
      <c r="D140" s="55">
        <v>45684</v>
      </c>
      <c r="E140" s="2">
        <v>10000000</v>
      </c>
      <c r="F140" s="56">
        <v>10018491.800000001</v>
      </c>
      <c r="G140" s="57">
        <f t="shared" si="5"/>
        <v>5.5043571467528465E-3</v>
      </c>
    </row>
    <row r="141" spans="1:8" ht="16.5" customHeight="1" x14ac:dyDescent="0.25">
      <c r="A141" s="135" t="s">
        <v>539</v>
      </c>
      <c r="B141" s="11">
        <v>1037739527077</v>
      </c>
      <c r="C141" s="54" t="s">
        <v>683</v>
      </c>
      <c r="D141" s="55">
        <v>45642</v>
      </c>
      <c r="E141" s="2">
        <v>32300000</v>
      </c>
      <c r="F141" s="56">
        <v>32319459.43</v>
      </c>
      <c r="G141" s="57">
        <f t="shared" si="5"/>
        <v>1.7756948954403416E-2</v>
      </c>
      <c r="H141" s="106"/>
    </row>
    <row r="142" spans="1:8" ht="16.5" customHeight="1" x14ac:dyDescent="0.25">
      <c r="A142" s="135" t="s">
        <v>504</v>
      </c>
      <c r="B142" s="11">
        <v>1027739609391</v>
      </c>
      <c r="C142" s="54" t="s">
        <v>684</v>
      </c>
      <c r="D142" s="55">
        <v>45667</v>
      </c>
      <c r="E142" s="2">
        <v>4600000</v>
      </c>
      <c r="F142" s="56">
        <v>4653314.75</v>
      </c>
      <c r="G142" s="57">
        <f t="shared" si="5"/>
        <v>2.5566229739543167E-3</v>
      </c>
      <c r="H142" s="106"/>
    </row>
    <row r="143" spans="1:8" ht="16.5" customHeight="1" x14ac:dyDescent="0.25">
      <c r="A143" s="130" t="s">
        <v>183</v>
      </c>
      <c r="B143" s="11">
        <v>1027700167110</v>
      </c>
      <c r="C143" s="54" t="s">
        <v>632</v>
      </c>
      <c r="D143" s="55">
        <v>45607</v>
      </c>
      <c r="E143" s="2">
        <v>22000000</v>
      </c>
      <c r="F143" s="56">
        <v>22934098.359999999</v>
      </c>
      <c r="G143" s="57">
        <f t="shared" si="5"/>
        <v>1.2600446327879286E-2</v>
      </c>
      <c r="H143" s="106"/>
    </row>
    <row r="144" spans="1:8" ht="16.5" customHeight="1" x14ac:dyDescent="0.25">
      <c r="A144" s="130" t="s">
        <v>183</v>
      </c>
      <c r="B144" s="11">
        <v>1027700167110</v>
      </c>
      <c r="C144" s="54" t="s">
        <v>633</v>
      </c>
      <c r="D144" s="55">
        <v>45637</v>
      </c>
      <c r="E144" s="2">
        <v>9000000</v>
      </c>
      <c r="F144" s="56">
        <v>9302163.9299999997</v>
      </c>
      <c r="G144" s="57">
        <f t="shared" si="5"/>
        <v>5.1107924756061632E-3</v>
      </c>
      <c r="H144" s="106"/>
    </row>
    <row r="145" spans="1:8" ht="16.5" customHeight="1" x14ac:dyDescent="0.25">
      <c r="A145" s="126" t="s">
        <v>631</v>
      </c>
      <c r="B145" s="11">
        <v>1144400000425</v>
      </c>
      <c r="C145" s="54" t="s">
        <v>634</v>
      </c>
      <c r="D145" s="55">
        <v>45622</v>
      </c>
      <c r="E145" s="56">
        <v>24000000</v>
      </c>
      <c r="F145" s="56">
        <v>24749820.050000001</v>
      </c>
      <c r="G145" s="57">
        <f t="shared" si="5"/>
        <v>1.3598039664319972E-2</v>
      </c>
    </row>
    <row r="146" spans="1:8" ht="16.5" customHeight="1" x14ac:dyDescent="0.25">
      <c r="A146" s="133" t="s">
        <v>631</v>
      </c>
      <c r="B146" s="11">
        <v>1144400000425</v>
      </c>
      <c r="C146" s="54" t="s">
        <v>650</v>
      </c>
      <c r="D146" s="55">
        <v>45637</v>
      </c>
      <c r="E146" s="56">
        <v>6000000</v>
      </c>
      <c r="F146" s="56">
        <v>6149018.9800000004</v>
      </c>
      <c r="G146" s="57">
        <f t="shared" si="5"/>
        <v>3.3783924011478355E-3</v>
      </c>
    </row>
    <row r="147" spans="1:8" ht="16.5" customHeight="1" x14ac:dyDescent="0.25">
      <c r="A147" s="126" t="s">
        <v>183</v>
      </c>
      <c r="B147" s="11">
        <v>1027700167110</v>
      </c>
      <c r="C147" s="54" t="s">
        <v>651</v>
      </c>
      <c r="D147" s="55">
        <v>45652</v>
      </c>
      <c r="E147" s="56">
        <v>24000000</v>
      </c>
      <c r="F147" s="56">
        <v>24463606.559999999</v>
      </c>
      <c r="G147" s="57">
        <f t="shared" si="5"/>
        <v>1.3440788323436648E-2</v>
      </c>
    </row>
    <row r="148" spans="1:8" ht="17.25" customHeight="1" x14ac:dyDescent="0.25">
      <c r="A148" s="5" t="s">
        <v>181</v>
      </c>
      <c r="B148" s="122"/>
      <c r="C148" s="122"/>
      <c r="D148" s="122"/>
      <c r="E148" s="6"/>
      <c r="F148" s="7">
        <f>SUM(F139:F147)</f>
        <v>138597337.78999999</v>
      </c>
      <c r="G148" s="8">
        <f t="shared" si="5"/>
        <v>7.6148113110728388E-2</v>
      </c>
      <c r="H148" s="42"/>
    </row>
    <row r="150" spans="1:8" x14ac:dyDescent="0.25">
      <c r="A150" s="3" t="s">
        <v>273</v>
      </c>
    </row>
    <row r="151" spans="1:8" ht="58.5" customHeight="1" x14ac:dyDescent="0.25">
      <c r="A151" s="5" t="s">
        <v>11</v>
      </c>
      <c r="B151" s="5" t="s">
        <v>8</v>
      </c>
      <c r="C151" s="5" t="s">
        <v>9</v>
      </c>
      <c r="D151" s="5" t="s">
        <v>17</v>
      </c>
      <c r="E151" s="5" t="s">
        <v>10</v>
      </c>
      <c r="F151" s="5" t="s">
        <v>6</v>
      </c>
      <c r="G151" s="5" t="s">
        <v>269</v>
      </c>
    </row>
    <row r="152" spans="1:8" ht="45" hidden="1" customHeight="1" x14ac:dyDescent="0.25">
      <c r="A152" s="5"/>
      <c r="B152" s="5"/>
      <c r="C152" s="5"/>
      <c r="D152" s="5"/>
      <c r="E152" s="20"/>
      <c r="F152" s="7"/>
      <c r="G152" s="8">
        <f>F152/$F$223</f>
        <v>0</v>
      </c>
    </row>
    <row r="153" spans="1:8" ht="17.25" customHeight="1" x14ac:dyDescent="0.25">
      <c r="A153" s="5" t="s">
        <v>181</v>
      </c>
      <c r="B153" s="5"/>
      <c r="C153" s="5"/>
      <c r="D153" s="5"/>
      <c r="E153" s="6"/>
      <c r="F153" s="7"/>
      <c r="G153" s="8">
        <f>F153/$F$223</f>
        <v>0</v>
      </c>
    </row>
    <row r="155" spans="1:8" x14ac:dyDescent="0.25">
      <c r="A155" s="3" t="s">
        <v>274</v>
      </c>
    </row>
    <row r="156" spans="1:8" ht="42.75" customHeight="1" x14ac:dyDescent="0.25">
      <c r="A156" s="5" t="s">
        <v>15</v>
      </c>
      <c r="B156" s="5" t="s">
        <v>14</v>
      </c>
      <c r="C156" s="5" t="s">
        <v>16</v>
      </c>
      <c r="D156" s="137" t="s">
        <v>13</v>
      </c>
      <c r="E156" s="138"/>
      <c r="F156" s="5" t="s">
        <v>6</v>
      </c>
      <c r="G156" s="5" t="s">
        <v>269</v>
      </c>
    </row>
    <row r="157" spans="1:8" ht="17.25" customHeight="1" x14ac:dyDescent="0.25">
      <c r="A157" s="5" t="s">
        <v>181</v>
      </c>
      <c r="B157" s="5"/>
      <c r="C157" s="5"/>
      <c r="D157" s="137"/>
      <c r="E157" s="138"/>
      <c r="F157" s="7"/>
      <c r="G157" s="8"/>
    </row>
    <row r="159" spans="1:8" x14ac:dyDescent="0.25">
      <c r="A159" s="3" t="s">
        <v>275</v>
      </c>
    </row>
    <row r="160" spans="1:8" ht="47.25" customHeight="1" x14ac:dyDescent="0.25">
      <c r="A160" s="5" t="s">
        <v>3</v>
      </c>
      <c r="B160" s="5" t="s">
        <v>1</v>
      </c>
      <c r="C160" s="5" t="s">
        <v>280</v>
      </c>
      <c r="D160" s="137" t="s">
        <v>4</v>
      </c>
      <c r="E160" s="138"/>
      <c r="F160" s="10" t="s">
        <v>18</v>
      </c>
      <c r="G160" s="5" t="s">
        <v>269</v>
      </c>
    </row>
    <row r="161" spans="1:23" x14ac:dyDescent="0.25">
      <c r="A161" s="5" t="s">
        <v>183</v>
      </c>
      <c r="B161" s="11">
        <v>1027700167110</v>
      </c>
      <c r="C161" s="23" t="s">
        <v>294</v>
      </c>
      <c r="D161" s="155" t="s">
        <v>182</v>
      </c>
      <c r="E161" s="155"/>
      <c r="F161" s="7">
        <v>537360.86</v>
      </c>
      <c r="G161" s="8">
        <f t="shared" ref="G161:G169" si="6">F161/$F$223</f>
        <v>2.9523666327962213E-4</v>
      </c>
      <c r="V161" s="43"/>
      <c r="W161" s="43"/>
    </row>
    <row r="162" spans="1:23" x14ac:dyDescent="0.25">
      <c r="A162" s="5" t="s">
        <v>183</v>
      </c>
      <c r="B162" s="11">
        <v>1027700167110</v>
      </c>
      <c r="C162" s="23" t="s">
        <v>295</v>
      </c>
      <c r="D162" s="155" t="s">
        <v>182</v>
      </c>
      <c r="E162" s="155"/>
      <c r="F162" s="7">
        <v>234238.99</v>
      </c>
      <c r="G162" s="8">
        <f t="shared" si="6"/>
        <v>1.2869552467514807E-4</v>
      </c>
      <c r="V162" s="43"/>
      <c r="W162" s="43"/>
    </row>
    <row r="163" spans="1:23" ht="30" x14ac:dyDescent="0.25">
      <c r="A163" s="5" t="s">
        <v>261</v>
      </c>
      <c r="B163" s="11">
        <v>1021600000124</v>
      </c>
      <c r="C163" s="23" t="s">
        <v>296</v>
      </c>
      <c r="D163" s="155" t="s">
        <v>182</v>
      </c>
      <c r="E163" s="155"/>
      <c r="F163" s="7">
        <v>6497.29</v>
      </c>
      <c r="G163" s="8">
        <f t="shared" si="6"/>
        <v>3.5697393739470649E-6</v>
      </c>
      <c r="V163" s="43"/>
      <c r="W163" s="43"/>
    </row>
    <row r="164" spans="1:23" ht="30" x14ac:dyDescent="0.25">
      <c r="A164" s="5" t="s">
        <v>261</v>
      </c>
      <c r="B164" s="11">
        <v>1021600000124</v>
      </c>
      <c r="C164" s="23" t="s">
        <v>297</v>
      </c>
      <c r="D164" s="155" t="s">
        <v>182</v>
      </c>
      <c r="E164" s="155"/>
      <c r="F164" s="7">
        <v>211180.47</v>
      </c>
      <c r="G164" s="8">
        <f t="shared" si="6"/>
        <v>1.1602671864233348E-4</v>
      </c>
      <c r="V164" s="43"/>
      <c r="W164" s="43"/>
    </row>
    <row r="165" spans="1:23" ht="30" x14ac:dyDescent="0.25">
      <c r="A165" s="5" t="s">
        <v>261</v>
      </c>
      <c r="B165" s="11">
        <v>1021600000124</v>
      </c>
      <c r="C165" s="23" t="s">
        <v>298</v>
      </c>
      <c r="D165" s="155" t="s">
        <v>182</v>
      </c>
      <c r="E165" s="155"/>
      <c r="F165" s="7">
        <v>1619363.28</v>
      </c>
      <c r="G165" s="8">
        <f t="shared" si="6"/>
        <v>8.8971015013029518E-4</v>
      </c>
      <c r="V165" s="43"/>
      <c r="W165" s="43"/>
    </row>
    <row r="166" spans="1:23" ht="30" hidden="1" x14ac:dyDescent="0.25">
      <c r="A166" s="126" t="s">
        <v>261</v>
      </c>
      <c r="B166" s="11">
        <v>1021600000124</v>
      </c>
      <c r="C166" s="23" t="s">
        <v>575</v>
      </c>
      <c r="D166" s="155" t="s">
        <v>182</v>
      </c>
      <c r="E166" s="155"/>
      <c r="F166" s="7">
        <v>0</v>
      </c>
      <c r="G166" s="8">
        <f t="shared" si="6"/>
        <v>0</v>
      </c>
      <c r="V166" s="43"/>
      <c r="W166" s="43"/>
    </row>
    <row r="167" spans="1:23" ht="30" x14ac:dyDescent="0.25">
      <c r="A167" s="129" t="s">
        <v>261</v>
      </c>
      <c r="B167" s="11">
        <v>1021600000124</v>
      </c>
      <c r="C167" s="64" t="s">
        <v>613</v>
      </c>
      <c r="D167" s="155" t="s">
        <v>182</v>
      </c>
      <c r="E167" s="155"/>
      <c r="F167" s="7">
        <v>3289096.7</v>
      </c>
      <c r="G167" s="8">
        <f t="shared" si="6"/>
        <v>1.8070946494168118E-3</v>
      </c>
      <c r="V167" s="43"/>
      <c r="W167" s="43"/>
    </row>
    <row r="168" spans="1:23" x14ac:dyDescent="0.25">
      <c r="A168" s="97" t="s">
        <v>183</v>
      </c>
      <c r="B168" s="11">
        <v>1027700167110</v>
      </c>
      <c r="C168" s="64" t="s">
        <v>404</v>
      </c>
      <c r="D168" s="155" t="s">
        <v>182</v>
      </c>
      <c r="E168" s="155"/>
      <c r="F168" s="7">
        <v>1507504.24</v>
      </c>
      <c r="G168" s="8">
        <f t="shared" si="6"/>
        <v>8.2825258560417434E-4</v>
      </c>
      <c r="V168" s="43"/>
      <c r="W168" s="43"/>
    </row>
    <row r="169" spans="1:23" x14ac:dyDescent="0.25">
      <c r="A169" s="5" t="s">
        <v>181</v>
      </c>
      <c r="B169" s="153"/>
      <c r="C169" s="153"/>
      <c r="D169" s="152"/>
      <c r="E169" s="152"/>
      <c r="F169" s="7">
        <f>SUM(F161:F168)</f>
        <v>7405241.8300000001</v>
      </c>
      <c r="G169" s="8">
        <f t="shared" si="6"/>
        <v>4.068586031122332E-3</v>
      </c>
    </row>
    <row r="171" spans="1:23" ht="15.75" x14ac:dyDescent="0.25">
      <c r="A171" s="3" t="s">
        <v>276</v>
      </c>
      <c r="B171" s="26"/>
    </row>
    <row r="172" spans="1:23" ht="44.25" customHeight="1" x14ac:dyDescent="0.25">
      <c r="A172" s="5" t="s">
        <v>19</v>
      </c>
      <c r="B172" s="12" t="s">
        <v>1</v>
      </c>
      <c r="C172" s="12" t="s">
        <v>285</v>
      </c>
      <c r="D172" s="159" t="s">
        <v>287</v>
      </c>
      <c r="E172" s="160"/>
      <c r="F172" s="10" t="s">
        <v>18</v>
      </c>
      <c r="G172" s="5" t="s">
        <v>269</v>
      </c>
    </row>
    <row r="173" spans="1:23" ht="29.25" customHeight="1" x14ac:dyDescent="0.25">
      <c r="A173" s="5" t="s">
        <v>262</v>
      </c>
      <c r="B173" s="27">
        <v>1027700075941</v>
      </c>
      <c r="C173" s="5" t="s">
        <v>299</v>
      </c>
      <c r="D173" s="156" t="s">
        <v>300</v>
      </c>
      <c r="E173" s="157"/>
      <c r="F173" s="7">
        <v>516984.42</v>
      </c>
      <c r="G173" s="8">
        <f>F173/$F$223</f>
        <v>2.8404144493953423E-4</v>
      </c>
    </row>
    <row r="174" spans="1:23" ht="30" x14ac:dyDescent="0.25">
      <c r="A174" s="5" t="s">
        <v>263</v>
      </c>
      <c r="B174" s="27">
        <v>1027708015576</v>
      </c>
      <c r="C174" s="5" t="s">
        <v>286</v>
      </c>
      <c r="D174" s="156" t="s">
        <v>301</v>
      </c>
      <c r="E174" s="157"/>
      <c r="F174" s="7">
        <v>60690.93</v>
      </c>
      <c r="G174" s="8">
        <f>F174/$F$223</f>
        <v>3.33447949010226E-5</v>
      </c>
    </row>
    <row r="175" spans="1:23" ht="45" x14ac:dyDescent="0.25">
      <c r="A175" s="5" t="s">
        <v>507</v>
      </c>
      <c r="B175" s="27">
        <v>1047796383030</v>
      </c>
      <c r="C175" s="5" t="s">
        <v>507</v>
      </c>
      <c r="D175" s="156" t="s">
        <v>302</v>
      </c>
      <c r="E175" s="157"/>
      <c r="F175" s="7">
        <v>20337.96</v>
      </c>
      <c r="G175" s="8">
        <f>F175/$F$223</f>
        <v>1.1174076668543415E-5</v>
      </c>
    </row>
    <row r="176" spans="1:23" ht="45" x14ac:dyDescent="0.25">
      <c r="A176" s="130" t="s">
        <v>507</v>
      </c>
      <c r="B176" s="27">
        <v>1047796383030</v>
      </c>
      <c r="C176" s="130" t="s">
        <v>507</v>
      </c>
      <c r="D176" s="156" t="s">
        <v>635</v>
      </c>
      <c r="E176" s="157"/>
      <c r="F176" s="7">
        <v>14286.53</v>
      </c>
      <c r="G176" s="8">
        <f>F176/$F$223</f>
        <v>7.8493015792855114E-6</v>
      </c>
    </row>
    <row r="177" spans="1:7" x14ac:dyDescent="0.25">
      <c r="A177" s="5" t="s">
        <v>181</v>
      </c>
      <c r="B177" s="158"/>
      <c r="C177" s="159"/>
      <c r="D177" s="159"/>
      <c r="E177" s="160"/>
      <c r="F177" s="7">
        <f>SUM(F173:F176)</f>
        <v>612299.84</v>
      </c>
      <c r="G177" s="8">
        <f>F177/$F$223</f>
        <v>3.3640961808838573E-4</v>
      </c>
    </row>
    <row r="179" spans="1:7" x14ac:dyDescent="0.25">
      <c r="A179" s="3" t="s">
        <v>277</v>
      </c>
    </row>
    <row r="180" spans="1:7" ht="47.25" customHeight="1" x14ac:dyDescent="0.25">
      <c r="A180" s="5" t="s">
        <v>20</v>
      </c>
      <c r="B180" s="153" t="s">
        <v>1</v>
      </c>
      <c r="C180" s="153"/>
      <c r="D180" s="153" t="s">
        <v>22</v>
      </c>
      <c r="E180" s="153"/>
      <c r="F180" s="29" t="s">
        <v>21</v>
      </c>
      <c r="G180" s="5" t="s">
        <v>269</v>
      </c>
    </row>
    <row r="181" spans="1:7" hidden="1" x14ac:dyDescent="0.25">
      <c r="A181" s="116" t="s">
        <v>473</v>
      </c>
      <c r="B181" s="139" t="s">
        <v>142</v>
      </c>
      <c r="C181" s="140"/>
      <c r="D181" s="137" t="s">
        <v>534</v>
      </c>
      <c r="E181" s="138"/>
      <c r="F181" s="37"/>
      <c r="G181" s="8">
        <f t="shared" ref="G181:G189" si="7">F181/$F$223</f>
        <v>0</v>
      </c>
    </row>
    <row r="182" spans="1:7" ht="24.75" hidden="1" customHeight="1" x14ac:dyDescent="0.25">
      <c r="A182" s="84" t="s">
        <v>460</v>
      </c>
      <c r="B182" s="139" t="s">
        <v>145</v>
      </c>
      <c r="C182" s="140"/>
      <c r="D182" s="137" t="s">
        <v>347</v>
      </c>
      <c r="E182" s="138"/>
      <c r="F182" s="37"/>
      <c r="G182" s="8">
        <f t="shared" si="7"/>
        <v>0</v>
      </c>
    </row>
    <row r="183" spans="1:7" ht="24.75" hidden="1" customHeight="1" x14ac:dyDescent="0.25">
      <c r="A183" s="84" t="s">
        <v>459</v>
      </c>
      <c r="B183" s="139" t="s">
        <v>258</v>
      </c>
      <c r="C183" s="140"/>
      <c r="D183" s="137" t="s">
        <v>394</v>
      </c>
      <c r="E183" s="138"/>
      <c r="F183" s="37"/>
      <c r="G183" s="8">
        <f t="shared" si="7"/>
        <v>0</v>
      </c>
    </row>
    <row r="184" spans="1:7" ht="24.75" hidden="1" customHeight="1" x14ac:dyDescent="0.25">
      <c r="A184" s="114" t="s">
        <v>95</v>
      </c>
      <c r="B184" s="139" t="s">
        <v>96</v>
      </c>
      <c r="C184" s="140"/>
      <c r="D184" s="137" t="s">
        <v>80</v>
      </c>
      <c r="E184" s="138"/>
      <c r="F184" s="37"/>
      <c r="G184" s="8">
        <f t="shared" si="7"/>
        <v>0</v>
      </c>
    </row>
    <row r="185" spans="1:7" ht="24.75" customHeight="1" x14ac:dyDescent="0.25">
      <c r="A185" s="135" t="s">
        <v>459</v>
      </c>
      <c r="B185" s="139" t="s">
        <v>164</v>
      </c>
      <c r="C185" s="140"/>
      <c r="D185" s="137" t="s">
        <v>614</v>
      </c>
      <c r="E185" s="138"/>
      <c r="F185" s="37">
        <v>360315.48</v>
      </c>
      <c r="G185" s="8">
        <f t="shared" si="7"/>
        <v>1.9796443686500618E-4</v>
      </c>
    </row>
    <row r="186" spans="1:7" ht="24.75" hidden="1" customHeight="1" x14ac:dyDescent="0.25">
      <c r="A186" s="114" t="s">
        <v>522</v>
      </c>
      <c r="B186" s="139" t="s">
        <v>155</v>
      </c>
      <c r="C186" s="140"/>
      <c r="D186" s="137" t="s">
        <v>445</v>
      </c>
      <c r="E186" s="138"/>
      <c r="F186" s="37"/>
      <c r="G186" s="8">
        <f t="shared" si="7"/>
        <v>0</v>
      </c>
    </row>
    <row r="187" spans="1:7" ht="25.5" hidden="1" customHeight="1" x14ac:dyDescent="0.25">
      <c r="A187" s="84" t="s">
        <v>466</v>
      </c>
      <c r="B187" s="139" t="s">
        <v>467</v>
      </c>
      <c r="C187" s="140"/>
      <c r="D187" s="137" t="s">
        <v>245</v>
      </c>
      <c r="E187" s="138"/>
      <c r="F187" s="37"/>
      <c r="G187" s="8">
        <f t="shared" si="7"/>
        <v>0</v>
      </c>
    </row>
    <row r="188" spans="1:7" ht="25.5" hidden="1" customHeight="1" x14ac:dyDescent="0.25">
      <c r="A188" s="129" t="s">
        <v>95</v>
      </c>
      <c r="B188" s="139" t="s">
        <v>96</v>
      </c>
      <c r="C188" s="140"/>
      <c r="D188" s="137" t="s">
        <v>358</v>
      </c>
      <c r="E188" s="138"/>
      <c r="F188" s="37"/>
      <c r="G188" s="8">
        <f t="shared" si="7"/>
        <v>0</v>
      </c>
    </row>
    <row r="189" spans="1:7" ht="15" customHeight="1" x14ac:dyDescent="0.25">
      <c r="A189" s="5" t="s">
        <v>181</v>
      </c>
      <c r="B189" s="144"/>
      <c r="C189" s="145"/>
      <c r="D189" s="137"/>
      <c r="E189" s="138"/>
      <c r="F189" s="7">
        <f>SUM(F181:F188)</f>
        <v>360315.48</v>
      </c>
      <c r="G189" s="8">
        <f t="shared" si="7"/>
        <v>1.9796443686500618E-4</v>
      </c>
    </row>
    <row r="191" spans="1:7" x14ac:dyDescent="0.25">
      <c r="A191" s="3" t="s">
        <v>278</v>
      </c>
    </row>
    <row r="192" spans="1:7" ht="42" customHeight="1" x14ac:dyDescent="0.25">
      <c r="A192" s="5" t="s">
        <v>23</v>
      </c>
      <c r="B192" s="137" t="s">
        <v>20</v>
      </c>
      <c r="C192" s="138"/>
      <c r="D192" s="5" t="s">
        <v>22</v>
      </c>
      <c r="E192" s="5" t="s">
        <v>24</v>
      </c>
      <c r="F192" s="5" t="s">
        <v>21</v>
      </c>
      <c r="G192" s="5" t="s">
        <v>269</v>
      </c>
    </row>
    <row r="193" spans="1:7" ht="42" customHeight="1" x14ac:dyDescent="0.25">
      <c r="A193" s="67" t="s">
        <v>185</v>
      </c>
      <c r="B193" s="144" t="s">
        <v>95</v>
      </c>
      <c r="C193" s="145"/>
      <c r="D193" s="135" t="s">
        <v>79</v>
      </c>
      <c r="E193" s="6">
        <v>105513</v>
      </c>
      <c r="F193" s="7">
        <v>50083939.579999998</v>
      </c>
      <c r="G193" s="8">
        <f t="shared" ref="G193:G201" si="8">F193/$F$223</f>
        <v>2.7517104996254101E-2</v>
      </c>
    </row>
    <row r="194" spans="1:7" ht="42" customHeight="1" x14ac:dyDescent="0.25">
      <c r="A194" s="5" t="s">
        <v>185</v>
      </c>
      <c r="B194" s="144" t="s">
        <v>95</v>
      </c>
      <c r="C194" s="145"/>
      <c r="D194" s="135" t="s">
        <v>652</v>
      </c>
      <c r="E194" s="6">
        <v>121601</v>
      </c>
      <c r="F194" s="7">
        <v>90053394.510000005</v>
      </c>
      <c r="G194" s="8">
        <f t="shared" si="8"/>
        <v>4.9477112479192932E-2</v>
      </c>
    </row>
    <row r="195" spans="1:7" ht="42" customHeight="1" x14ac:dyDescent="0.25">
      <c r="A195" s="116" t="s">
        <v>185</v>
      </c>
      <c r="B195" s="144" t="s">
        <v>95</v>
      </c>
      <c r="C195" s="145"/>
      <c r="D195" s="135" t="s">
        <v>673</v>
      </c>
      <c r="E195" s="6">
        <v>4474</v>
      </c>
      <c r="F195" s="7">
        <v>3089974</v>
      </c>
      <c r="G195" s="8">
        <f t="shared" si="8"/>
        <v>1.6976927076169769E-3</v>
      </c>
    </row>
    <row r="196" spans="1:7" ht="42" customHeight="1" x14ac:dyDescent="0.25">
      <c r="A196" s="130" t="s">
        <v>185</v>
      </c>
      <c r="B196" s="144" t="s">
        <v>95</v>
      </c>
      <c r="C196" s="145"/>
      <c r="D196" s="135" t="s">
        <v>685</v>
      </c>
      <c r="E196" s="6">
        <v>49750</v>
      </c>
      <c r="F196" s="7">
        <v>25816842.579999998</v>
      </c>
      <c r="G196" s="8">
        <f t="shared" si="8"/>
        <v>1.4184282903921345E-2</v>
      </c>
    </row>
    <row r="197" spans="1:7" ht="42" customHeight="1" x14ac:dyDescent="0.25">
      <c r="A197" s="135" t="s">
        <v>185</v>
      </c>
      <c r="B197" s="144" t="s">
        <v>95</v>
      </c>
      <c r="C197" s="145"/>
      <c r="D197" s="135" t="s">
        <v>78</v>
      </c>
      <c r="E197" s="6">
        <v>36259</v>
      </c>
      <c r="F197" s="7">
        <v>24414924.629999999</v>
      </c>
      <c r="G197" s="8">
        <f t="shared" si="8"/>
        <v>1.341404151017747E-2</v>
      </c>
    </row>
    <row r="198" spans="1:7" ht="42" customHeight="1" x14ac:dyDescent="0.25">
      <c r="A198" s="135" t="s">
        <v>185</v>
      </c>
      <c r="B198" s="144" t="s">
        <v>95</v>
      </c>
      <c r="C198" s="145"/>
      <c r="D198" s="135" t="s">
        <v>672</v>
      </c>
      <c r="E198" s="6">
        <v>3351</v>
      </c>
      <c r="F198" s="7">
        <v>2499535.19</v>
      </c>
      <c r="G198" s="8">
        <f t="shared" si="8"/>
        <v>1.3732939709185303E-3</v>
      </c>
    </row>
    <row r="199" spans="1:7" ht="42" customHeight="1" x14ac:dyDescent="0.25">
      <c r="A199" s="135" t="s">
        <v>185</v>
      </c>
      <c r="B199" s="144" t="s">
        <v>95</v>
      </c>
      <c r="C199" s="145"/>
      <c r="D199" s="135" t="s">
        <v>686</v>
      </c>
      <c r="E199" s="6">
        <v>90678</v>
      </c>
      <c r="F199" s="7">
        <v>54849924.880000003</v>
      </c>
      <c r="G199" s="8">
        <f t="shared" si="8"/>
        <v>3.013563139434668E-2</v>
      </c>
    </row>
    <row r="200" spans="1:7" ht="42" customHeight="1" x14ac:dyDescent="0.25">
      <c r="A200" s="130" t="s">
        <v>185</v>
      </c>
      <c r="B200" s="144" t="s">
        <v>95</v>
      </c>
      <c r="C200" s="145"/>
      <c r="D200" s="135" t="s">
        <v>685</v>
      </c>
      <c r="E200" s="6">
        <v>96352</v>
      </c>
      <c r="F200" s="7">
        <v>49999987.450000003</v>
      </c>
      <c r="G200" s="8">
        <f t="shared" si="8"/>
        <v>2.7470980038927631E-2</v>
      </c>
    </row>
    <row r="201" spans="1:7" x14ac:dyDescent="0.25">
      <c r="A201" s="5" t="s">
        <v>181</v>
      </c>
      <c r="B201" s="164"/>
      <c r="C201" s="164"/>
      <c r="D201" s="30"/>
      <c r="E201" s="1"/>
      <c r="F201" s="7">
        <f>SUM(F193:F200)</f>
        <v>300808522.81999999</v>
      </c>
      <c r="G201" s="8">
        <f t="shared" si="8"/>
        <v>0.16527014000135565</v>
      </c>
    </row>
    <row r="203" spans="1:7" x14ac:dyDescent="0.25">
      <c r="A203" s="3" t="s">
        <v>279</v>
      </c>
    </row>
    <row r="204" spans="1:7" ht="47.25" customHeight="1" x14ac:dyDescent="0.25">
      <c r="A204" s="165" t="s">
        <v>25</v>
      </c>
      <c r="B204" s="166"/>
      <c r="C204" s="166"/>
      <c r="D204" s="166"/>
      <c r="E204" s="167"/>
      <c r="F204" s="5" t="s">
        <v>21</v>
      </c>
      <c r="G204" s="5" t="s">
        <v>269</v>
      </c>
    </row>
    <row r="205" spans="1:7" ht="15" hidden="1" customHeight="1" x14ac:dyDescent="0.25">
      <c r="A205" s="85" t="s">
        <v>483</v>
      </c>
      <c r="B205" s="51"/>
      <c r="C205" s="51"/>
      <c r="D205" s="51"/>
      <c r="E205" s="52"/>
      <c r="F205" s="7">
        <v>0</v>
      </c>
      <c r="G205" s="8">
        <f t="shared" ref="G205:G221" si="9">F205/$F$223</f>
        <v>0</v>
      </c>
    </row>
    <row r="206" spans="1:7" hidden="1" x14ac:dyDescent="0.25">
      <c r="A206" s="81" t="s">
        <v>484</v>
      </c>
      <c r="B206" s="51"/>
      <c r="C206" s="51"/>
      <c r="D206" s="51"/>
      <c r="E206" s="52"/>
      <c r="F206" s="7">
        <v>0</v>
      </c>
      <c r="G206" s="8">
        <f t="shared" si="9"/>
        <v>0</v>
      </c>
    </row>
    <row r="207" spans="1:7" hidden="1" x14ac:dyDescent="0.25">
      <c r="A207" s="146" t="s">
        <v>607</v>
      </c>
      <c r="B207" s="147"/>
      <c r="C207" s="147"/>
      <c r="D207" s="147"/>
      <c r="E207" s="148"/>
      <c r="F207" s="7">
        <v>0</v>
      </c>
      <c r="G207" s="8">
        <f t="shared" si="9"/>
        <v>0</v>
      </c>
    </row>
    <row r="208" spans="1:7" hidden="1" x14ac:dyDescent="0.25">
      <c r="A208" s="161" t="s">
        <v>576</v>
      </c>
      <c r="B208" s="162"/>
      <c r="C208" s="162"/>
      <c r="D208" s="162"/>
      <c r="E208" s="163"/>
      <c r="F208" s="7"/>
      <c r="G208" s="8">
        <f t="shared" si="9"/>
        <v>0</v>
      </c>
    </row>
    <row r="209" spans="1:7" hidden="1" x14ac:dyDescent="0.25">
      <c r="A209" s="161" t="s">
        <v>577</v>
      </c>
      <c r="B209" s="162"/>
      <c r="C209" s="162"/>
      <c r="D209" s="162"/>
      <c r="E209" s="163"/>
      <c r="F209" s="7"/>
      <c r="G209" s="8">
        <f t="shared" si="9"/>
        <v>0</v>
      </c>
    </row>
    <row r="210" spans="1:7" hidden="1" x14ac:dyDescent="0.25">
      <c r="A210" s="161" t="s">
        <v>599</v>
      </c>
      <c r="B210" s="162"/>
      <c r="C210" s="162"/>
      <c r="D210" s="162"/>
      <c r="E210" s="163"/>
      <c r="F210" s="7"/>
      <c r="G210" s="8">
        <f t="shared" si="9"/>
        <v>0</v>
      </c>
    </row>
    <row r="211" spans="1:7" hidden="1" x14ac:dyDescent="0.25">
      <c r="A211" s="104" t="s">
        <v>496</v>
      </c>
      <c r="B211" s="102"/>
      <c r="C211" s="102"/>
      <c r="D211" s="102"/>
      <c r="E211" s="103"/>
      <c r="F211" s="7"/>
      <c r="G211" s="8">
        <f t="shared" si="9"/>
        <v>0</v>
      </c>
    </row>
    <row r="212" spans="1:7" hidden="1" x14ac:dyDescent="0.25">
      <c r="A212" s="111" t="s">
        <v>516</v>
      </c>
      <c r="B212" s="109"/>
      <c r="C212" s="109"/>
      <c r="D212" s="109"/>
      <c r="E212" s="110"/>
      <c r="F212" s="7"/>
      <c r="G212" s="8">
        <f t="shared" si="9"/>
        <v>0</v>
      </c>
    </row>
    <row r="213" spans="1:7" hidden="1" x14ac:dyDescent="0.25">
      <c r="A213" s="73" t="s">
        <v>654</v>
      </c>
      <c r="B213" s="74"/>
      <c r="C213" s="74"/>
      <c r="D213" s="74"/>
      <c r="E213" s="75"/>
      <c r="F213" s="7"/>
      <c r="G213" s="8">
        <f t="shared" si="9"/>
        <v>0</v>
      </c>
    </row>
    <row r="214" spans="1:7" hidden="1" x14ac:dyDescent="0.25">
      <c r="A214" s="146" t="s">
        <v>655</v>
      </c>
      <c r="B214" s="147"/>
      <c r="C214" s="147"/>
      <c r="D214" s="147"/>
      <c r="E214" s="148"/>
      <c r="F214" s="7"/>
      <c r="G214" s="8">
        <f t="shared" si="9"/>
        <v>0</v>
      </c>
    </row>
    <row r="215" spans="1:7" x14ac:dyDescent="0.25">
      <c r="A215" s="146" t="s">
        <v>687</v>
      </c>
      <c r="B215" s="147"/>
      <c r="C215" s="147"/>
      <c r="D215" s="147"/>
      <c r="E215" s="148"/>
      <c r="F215" s="7">
        <v>190.16</v>
      </c>
      <c r="G215" s="8">
        <f t="shared" si="9"/>
        <v>1.0447765750794159E-7</v>
      </c>
    </row>
    <row r="216" spans="1:7" hidden="1" x14ac:dyDescent="0.25">
      <c r="A216" s="73" t="s">
        <v>436</v>
      </c>
      <c r="B216" s="60"/>
      <c r="C216" s="60"/>
      <c r="D216" s="60"/>
      <c r="E216" s="61"/>
      <c r="F216" s="7"/>
      <c r="G216" s="8">
        <f t="shared" si="9"/>
        <v>0</v>
      </c>
    </row>
    <row r="217" spans="1:7" hidden="1" x14ac:dyDescent="0.25">
      <c r="A217" s="73" t="s">
        <v>437</v>
      </c>
      <c r="B217" s="60"/>
      <c r="C217" s="60"/>
      <c r="D217" s="60"/>
      <c r="E217" s="61"/>
      <c r="F217" s="7"/>
      <c r="G217" s="8">
        <f t="shared" si="9"/>
        <v>0</v>
      </c>
    </row>
    <row r="218" spans="1:7" hidden="1" x14ac:dyDescent="0.25">
      <c r="A218" s="104" t="s">
        <v>497</v>
      </c>
      <c r="B218" s="82"/>
      <c r="C218" s="82"/>
      <c r="D218" s="82"/>
      <c r="E218" s="83"/>
      <c r="F218" s="7"/>
      <c r="G218" s="8">
        <f t="shared" si="9"/>
        <v>0</v>
      </c>
    </row>
    <row r="219" spans="1:7" hidden="1" x14ac:dyDescent="0.25">
      <c r="A219" s="161" t="s">
        <v>552</v>
      </c>
      <c r="B219" s="162"/>
      <c r="C219" s="162"/>
      <c r="D219" s="162"/>
      <c r="E219" s="163"/>
      <c r="F219" s="7"/>
      <c r="G219" s="8">
        <f t="shared" si="9"/>
        <v>0</v>
      </c>
    </row>
    <row r="220" spans="1:7" hidden="1" x14ac:dyDescent="0.25">
      <c r="A220" s="161" t="s">
        <v>600</v>
      </c>
      <c r="B220" s="162"/>
      <c r="C220" s="162"/>
      <c r="D220" s="162"/>
      <c r="E220" s="163"/>
      <c r="F220" s="7"/>
      <c r="G220" s="8">
        <f t="shared" si="9"/>
        <v>0</v>
      </c>
    </row>
    <row r="221" spans="1:7" x14ac:dyDescent="0.25">
      <c r="A221" s="137" t="s">
        <v>181</v>
      </c>
      <c r="B221" s="149"/>
      <c r="C221" s="149"/>
      <c r="D221" s="149"/>
      <c r="E221" s="138"/>
      <c r="F221" s="7">
        <f>SUM(F205:F220)</f>
        <v>190.16</v>
      </c>
      <c r="G221" s="8">
        <f t="shared" si="9"/>
        <v>1.0447765750794159E-7</v>
      </c>
    </row>
    <row r="223" spans="1:7" x14ac:dyDescent="0.25">
      <c r="A223" s="141" t="s">
        <v>26</v>
      </c>
      <c r="B223" s="142"/>
      <c r="C223" s="142"/>
      <c r="D223" s="142"/>
      <c r="E223" s="143"/>
      <c r="F223" s="7">
        <f>F117+F135+F148+F153+F169+F177+F201+F189+F221</f>
        <v>1820102063.3099999</v>
      </c>
      <c r="G223" s="8">
        <f>F223/$F$223</f>
        <v>1</v>
      </c>
    </row>
    <row r="225" spans="6:6" x14ac:dyDescent="0.25">
      <c r="F225" s="43"/>
    </row>
  </sheetData>
  <mergeCells count="61">
    <mergeCell ref="A223:E223"/>
    <mergeCell ref="B192:C192"/>
    <mergeCell ref="B201:C201"/>
    <mergeCell ref="A204:E204"/>
    <mergeCell ref="A221:E221"/>
    <mergeCell ref="B194:C194"/>
    <mergeCell ref="A215:E215"/>
    <mergeCell ref="B193:C193"/>
    <mergeCell ref="A214:E214"/>
    <mergeCell ref="B195:C195"/>
    <mergeCell ref="A219:E219"/>
    <mergeCell ref="A209:E209"/>
    <mergeCell ref="A208:E208"/>
    <mergeCell ref="B196:C196"/>
    <mergeCell ref="B200:C200"/>
    <mergeCell ref="A210:E210"/>
    <mergeCell ref="A1:G1"/>
    <mergeCell ref="D156:E156"/>
    <mergeCell ref="D160:E160"/>
    <mergeCell ref="D161:E161"/>
    <mergeCell ref="D157:E157"/>
    <mergeCell ref="D189:E189"/>
    <mergeCell ref="A207:E207"/>
    <mergeCell ref="D162:E162"/>
    <mergeCell ref="D163:E163"/>
    <mergeCell ref="D164:E164"/>
    <mergeCell ref="D165:E165"/>
    <mergeCell ref="D168:E168"/>
    <mergeCell ref="D166:E166"/>
    <mergeCell ref="D174:E174"/>
    <mergeCell ref="D176:E176"/>
    <mergeCell ref="A220:E220"/>
    <mergeCell ref="B186:C186"/>
    <mergeCell ref="D186:E186"/>
    <mergeCell ref="B180:C180"/>
    <mergeCell ref="D180:E180"/>
    <mergeCell ref="D183:E183"/>
    <mergeCell ref="B184:C184"/>
    <mergeCell ref="D184:E184"/>
    <mergeCell ref="B181:C181"/>
    <mergeCell ref="D181:E181"/>
    <mergeCell ref="B189:C189"/>
    <mergeCell ref="B187:C187"/>
    <mergeCell ref="D187:E187"/>
    <mergeCell ref="B182:C182"/>
    <mergeCell ref="B197:C197"/>
    <mergeCell ref="B198:C198"/>
    <mergeCell ref="B199:C199"/>
    <mergeCell ref="D182:E182"/>
    <mergeCell ref="D167:E167"/>
    <mergeCell ref="B188:C188"/>
    <mergeCell ref="D188:E188"/>
    <mergeCell ref="D175:E175"/>
    <mergeCell ref="B183:C183"/>
    <mergeCell ref="B185:C185"/>
    <mergeCell ref="D185:E185"/>
    <mergeCell ref="B169:C169"/>
    <mergeCell ref="D169:E169"/>
    <mergeCell ref="B177:E177"/>
    <mergeCell ref="D172:E172"/>
    <mergeCell ref="D173:E17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Пенсионные накопления</vt:lpstr>
      <vt:lpstr>Пенсионные резервы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Чихирев</dc:creator>
  <cp:lastModifiedBy>Владимир Чихирев</cp:lastModifiedBy>
  <dcterms:created xsi:type="dcterms:W3CDTF">2021-06-25T10:52:16Z</dcterms:created>
  <dcterms:modified xsi:type="dcterms:W3CDTF">2025-04-29T12:08:37Z</dcterms:modified>
</cp:coreProperties>
</file>