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накопления'!$A$136:$J$136</definedName>
    <definedName name="_xlnm._FilterDatabase" localSheetId="1" hidden="1">'Пенсионные резервы'!$A$139:$W$139</definedName>
  </definedNames>
  <calcPr calcId="162913"/>
</workbook>
</file>

<file path=xl/calcChain.xml><?xml version="1.0" encoding="utf-8"?>
<calcChain xmlns="http://schemas.openxmlformats.org/spreadsheetml/2006/main">
  <c r="F268" i="4" l="1"/>
  <c r="F189" i="4"/>
  <c r="F270" i="4" s="1"/>
  <c r="F136" i="4"/>
  <c r="F231" i="4" l="1"/>
  <c r="F150" i="4"/>
  <c r="F228" i="1" l="1"/>
  <c r="F216" i="1"/>
  <c r="F133" i="1"/>
  <c r="F174" i="1" l="1"/>
  <c r="F147" i="1"/>
  <c r="F154" i="1" l="1"/>
  <c r="F166" i="4" l="1"/>
  <c r="F184" i="1" l="1"/>
  <c r="F264" i="1" l="1"/>
  <c r="F220" i="4"/>
  <c r="G146" i="1" l="1"/>
  <c r="G226" i="1"/>
  <c r="G132" i="1"/>
  <c r="G131" i="1"/>
  <c r="G260" i="1"/>
  <c r="G133" i="1"/>
  <c r="G216" i="1"/>
  <c r="G228" i="1"/>
  <c r="G263" i="1"/>
  <c r="G147" i="1"/>
  <c r="G174" i="1"/>
  <c r="G261" i="1"/>
  <c r="G184" i="1"/>
  <c r="G225" i="1"/>
  <c r="G227" i="1"/>
  <c r="G190" i="1"/>
  <c r="G189" i="1"/>
  <c r="G188" i="1"/>
  <c r="G211" i="1"/>
  <c r="G203" i="1"/>
  <c r="G202" i="1"/>
  <c r="G128" i="1"/>
  <c r="G130" i="1"/>
  <c r="G129" i="1"/>
  <c r="G215" i="1"/>
  <c r="G241" i="1"/>
  <c r="G240" i="1"/>
  <c r="G242" i="1"/>
  <c r="G137" i="1"/>
  <c r="G142" i="1"/>
  <c r="G126" i="1"/>
  <c r="G127" i="1"/>
  <c r="G243" i="1"/>
  <c r="F198" i="4" l="1"/>
  <c r="G259" i="4" s="1"/>
  <c r="G149" i="4" l="1"/>
  <c r="G140" i="4"/>
  <c r="G135" i="4"/>
  <c r="G134" i="4"/>
  <c r="G104" i="4"/>
  <c r="G133" i="4"/>
  <c r="G105" i="4"/>
  <c r="G7" i="4"/>
  <c r="G254" i="1"/>
  <c r="G255" i="4" l="1"/>
  <c r="G256" i="4"/>
  <c r="G252" i="4"/>
  <c r="G253" i="4"/>
  <c r="G254" i="4"/>
  <c r="G247" i="4"/>
  <c r="G250" i="4"/>
  <c r="G251" i="4"/>
  <c r="G267" i="4"/>
  <c r="G266" i="4"/>
  <c r="G227" i="4"/>
  <c r="G224" i="4"/>
  <c r="G230" i="4"/>
  <c r="G226" i="4"/>
  <c r="G228" i="4"/>
  <c r="G229" i="4"/>
  <c r="G225" i="4"/>
  <c r="G154" i="4"/>
  <c r="G211" i="4"/>
  <c r="G212" i="4"/>
  <c r="G213" i="4"/>
  <c r="G147" i="4"/>
  <c r="G130" i="4"/>
  <c r="G132" i="4"/>
  <c r="G16" i="4"/>
  <c r="G37" i="4"/>
  <c r="G55" i="4"/>
  <c r="G131" i="4"/>
  <c r="G198" i="4"/>
  <c r="G268" i="4"/>
  <c r="G110" i="4"/>
  <c r="G108" i="4"/>
  <c r="G107" i="4"/>
  <c r="G165" i="4"/>
  <c r="G258" i="4"/>
  <c r="G179" i="4"/>
  <c r="G262" i="4"/>
  <c r="G243" i="4"/>
  <c r="G205" i="4"/>
  <c r="G74" i="4"/>
  <c r="G101" i="4"/>
  <c r="G214" i="4"/>
  <c r="G99" i="4"/>
  <c r="G240" i="4"/>
  <c r="G73" i="4"/>
  <c r="G22" i="4"/>
  <c r="G236" i="4"/>
  <c r="G141" i="4"/>
  <c r="G51" i="4"/>
  <c r="G209" i="4"/>
  <c r="G207" i="4"/>
  <c r="G5" i="4"/>
  <c r="G45" i="4"/>
  <c r="G188" i="4"/>
  <c r="G265" i="4"/>
  <c r="G145" i="4"/>
  <c r="G6" i="4"/>
  <c r="G92" i="4"/>
  <c r="G189" i="4"/>
  <c r="G203" i="4"/>
  <c r="G202" i="4"/>
  <c r="G148" i="4"/>
  <c r="G12" i="4"/>
  <c r="G83" i="4"/>
  <c r="G186" i="4"/>
  <c r="G59" i="4"/>
  <c r="G68" i="4"/>
  <c r="G13" i="4"/>
  <c r="G43" i="4"/>
  <c r="G90" i="4"/>
  <c r="G109" i="4"/>
  <c r="G106" i="4"/>
  <c r="G100" i="4"/>
  <c r="G95" i="4"/>
  <c r="G194" i="4"/>
  <c r="G235" i="4"/>
  <c r="G56" i="4"/>
  <c r="G63" i="4"/>
  <c r="G87" i="4"/>
  <c r="G20" i="4"/>
  <c r="G82" i="4"/>
  <c r="G184" i="4"/>
  <c r="G261" i="4"/>
  <c r="G85" i="4"/>
  <c r="G38" i="4"/>
  <c r="G112" i="4"/>
  <c r="G111" i="4"/>
  <c r="G244" i="4"/>
  <c r="G67" i="4"/>
  <c r="G193" i="4"/>
  <c r="G62" i="4"/>
  <c r="G162" i="4"/>
  <c r="G204" i="4"/>
  <c r="G39" i="4"/>
  <c r="G264" i="4"/>
  <c r="G65" i="4"/>
  <c r="G263" i="4"/>
  <c r="G64" i="4"/>
  <c r="G217" i="4"/>
  <c r="G89" i="4"/>
  <c r="G183" i="4"/>
  <c r="G9" i="4"/>
  <c r="G241" i="4"/>
  <c r="G187" i="4"/>
  <c r="G66" i="4"/>
  <c r="G50" i="4"/>
  <c r="G44" i="4"/>
  <c r="G197" i="4"/>
  <c r="G40" i="4"/>
  <c r="G216" i="4"/>
  <c r="G239" i="4"/>
  <c r="G35" i="4"/>
  <c r="G54" i="4"/>
  <c r="G146" i="4"/>
  <c r="G10" i="4"/>
  <c r="G41" i="4"/>
  <c r="G103" i="4"/>
  <c r="G170" i="4"/>
  <c r="G143" i="4"/>
  <c r="G102" i="4"/>
  <c r="G142" i="4"/>
  <c r="G96" i="4"/>
  <c r="G60" i="4"/>
  <c r="G88" i="4"/>
  <c r="G91" i="4"/>
  <c r="G30" i="4"/>
  <c r="G58" i="4"/>
  <c r="G93" i="4"/>
  <c r="G136" i="4"/>
  <c r="G70" i="4"/>
  <c r="G33" i="4"/>
  <c r="G242" i="4"/>
  <c r="G84" i="4"/>
  <c r="G21" i="4"/>
  <c r="G53" i="4"/>
  <c r="G17" i="4"/>
  <c r="G215" i="4"/>
  <c r="G8" i="4"/>
  <c r="G71" i="4"/>
  <c r="G81" i="4"/>
  <c r="G238" i="4"/>
  <c r="G18" i="4"/>
  <c r="G28" i="4"/>
  <c r="G29" i="4"/>
  <c r="G42" i="4"/>
  <c r="G36" i="4"/>
  <c r="G182" i="4"/>
  <c r="G257" i="4"/>
  <c r="G270" i="4"/>
  <c r="G219" i="4"/>
  <c r="G69" i="4"/>
  <c r="G94" i="4"/>
  <c r="G220" i="4"/>
  <c r="G180" i="4"/>
  <c r="G76" i="4"/>
  <c r="G98" i="4"/>
  <c r="G27" i="4"/>
  <c r="G57" i="4"/>
  <c r="G86" i="4"/>
  <c r="G24" i="4"/>
  <c r="G97" i="4"/>
  <c r="G34" i="4"/>
  <c r="G75" i="4"/>
  <c r="G166" i="4"/>
  <c r="G114" i="4"/>
  <c r="G144" i="4"/>
  <c r="G231" i="4"/>
  <c r="G78" i="4"/>
  <c r="G77" i="4"/>
  <c r="G32" i="4"/>
  <c r="G195" i="4"/>
  <c r="G218" i="4"/>
  <c r="G237" i="4"/>
  <c r="G72" i="4"/>
  <c r="G26" i="4"/>
  <c r="G80" i="4"/>
  <c r="G158" i="4"/>
  <c r="G159" i="4"/>
  <c r="G157" i="4"/>
  <c r="G113" i="4"/>
  <c r="G25" i="4"/>
  <c r="G156" i="4"/>
  <c r="G155" i="4"/>
  <c r="G206" i="4"/>
  <c r="G118" i="4"/>
  <c r="G126" i="4"/>
  <c r="G208" i="4"/>
  <c r="G120" i="4"/>
  <c r="G181" i="4"/>
  <c r="G14" i="4"/>
  <c r="G46" i="4"/>
  <c r="G164" i="4"/>
  <c r="G11" i="4"/>
  <c r="G127" i="4"/>
  <c r="G119" i="4"/>
  <c r="G48" i="4"/>
  <c r="G161" i="4"/>
  <c r="G129" i="4"/>
  <c r="G19" i="4"/>
  <c r="G15" i="4"/>
  <c r="G122" i="4"/>
  <c r="G123" i="4"/>
  <c r="G160" i="4"/>
  <c r="G128" i="4"/>
  <c r="G47" i="4"/>
  <c r="G260" i="4"/>
  <c r="G61" i="4"/>
  <c r="G23" i="4"/>
  <c r="G185" i="4"/>
  <c r="G117" i="4"/>
  <c r="G116" i="4"/>
  <c r="G150" i="4"/>
  <c r="G115" i="4"/>
  <c r="G79" i="4"/>
  <c r="G52" i="4"/>
  <c r="G210" i="4"/>
  <c r="G121" i="4"/>
  <c r="G31" i="4"/>
  <c r="G163" i="4"/>
  <c r="G49" i="4"/>
  <c r="G196" i="4"/>
  <c r="G124" i="4"/>
  <c r="G246" i="4"/>
  <c r="G125" i="4"/>
  <c r="G245" i="4"/>
  <c r="G248" i="4"/>
  <c r="G249" i="4"/>
  <c r="G253" i="1"/>
  <c r="G125" i="1" l="1"/>
  <c r="G98" i="1"/>
  <c r="G222" i="1"/>
  <c r="G200" i="1"/>
  <c r="G199" i="1"/>
  <c r="G154" i="1"/>
  <c r="G100" i="1"/>
  <c r="G223" i="1"/>
  <c r="G193" i="1"/>
  <c r="G198" i="1"/>
  <c r="G259" i="1"/>
  <c r="G9" i="1"/>
  <c r="G192" i="1"/>
  <c r="G77" i="1"/>
  <c r="G257" i="1"/>
  <c r="G256" i="1"/>
  <c r="G258" i="1"/>
  <c r="G48" i="1"/>
  <c r="G97" i="1"/>
  <c r="G214" i="1"/>
  <c r="G88" i="1"/>
  <c r="G224" i="1"/>
  <c r="G89" i="1"/>
  <c r="G232" i="1"/>
  <c r="G90" i="1"/>
  <c r="G101" i="1"/>
  <c r="G96" i="1"/>
  <c r="G83" i="1"/>
  <c r="G86" i="1"/>
  <c r="G91" i="1"/>
  <c r="G197" i="1"/>
  <c r="G87" i="1"/>
  <c r="G99" i="1"/>
  <c r="G255" i="1"/>
  <c r="G49" i="1"/>
  <c r="G43" i="1"/>
  <c r="G103" i="1"/>
  <c r="G102" i="1"/>
  <c r="G107" i="1"/>
  <c r="G153" i="1"/>
  <c r="G111" i="1"/>
  <c r="G105" i="1"/>
  <c r="G264" i="1"/>
  <c r="G104" i="1"/>
  <c r="G108" i="1"/>
  <c r="G110" i="1"/>
  <c r="G106" i="1"/>
  <c r="G109" i="1"/>
  <c r="G151" i="1"/>
  <c r="G152" i="1"/>
  <c r="G262" i="1"/>
  <c r="G213" i="1"/>
  <c r="G112" i="1"/>
  <c r="G113" i="1"/>
  <c r="G208" i="1"/>
  <c r="G206" i="1"/>
  <c r="G209" i="1"/>
  <c r="G212" i="1"/>
  <c r="G249" i="1"/>
  <c r="G210" i="1"/>
  <c r="G119" i="1"/>
  <c r="G205" i="1"/>
  <c r="G95" i="1"/>
  <c r="G248" i="1"/>
  <c r="G120" i="1"/>
  <c r="G204" i="1"/>
  <c r="G116" i="1"/>
  <c r="G115" i="1"/>
  <c r="G118" i="1"/>
  <c r="G250" i="1"/>
  <c r="G207" i="1"/>
  <c r="G252" i="1"/>
  <c r="G114" i="1"/>
  <c r="G117" i="1"/>
  <c r="G122" i="1"/>
  <c r="G121" i="1"/>
  <c r="G124" i="1"/>
  <c r="G123" i="1"/>
  <c r="G201" i="1"/>
  <c r="G93" i="1"/>
  <c r="G92" i="1"/>
  <c r="G251" i="1"/>
  <c r="G94" i="1"/>
  <c r="G84" i="1"/>
  <c r="G85" i="1"/>
  <c r="G245" i="1"/>
  <c r="G234" i="1"/>
  <c r="G196" i="1"/>
  <c r="G195" i="1"/>
  <c r="G191" i="1"/>
  <c r="G81" i="1"/>
  <c r="G80" i="1"/>
  <c r="G82" i="1"/>
  <c r="G194" i="1"/>
  <c r="G221" i="1"/>
  <c r="G72" i="1"/>
  <c r="G78" i="1"/>
  <c r="G79" i="1"/>
  <c r="G173" i="1"/>
  <c r="G169" i="1"/>
  <c r="G172" i="1"/>
  <c r="G168" i="1"/>
  <c r="G171" i="1"/>
  <c r="G167" i="1"/>
  <c r="G170" i="1"/>
  <c r="G166" i="1"/>
  <c r="G73" i="1"/>
  <c r="G75" i="1"/>
  <c r="G74" i="1"/>
  <c r="G76" i="1"/>
  <c r="G238" i="1"/>
  <c r="G237" i="1"/>
  <c r="G235" i="1"/>
  <c r="G71" i="1"/>
  <c r="G70" i="1"/>
  <c r="G69" i="1"/>
  <c r="G246" i="1"/>
  <c r="G247" i="1"/>
  <c r="G16" i="1"/>
  <c r="G62" i="1"/>
  <c r="G233" i="1" l="1"/>
  <c r="G32" i="1"/>
  <c r="G17" i="1"/>
  <c r="G244" i="1"/>
  <c r="G239" i="1"/>
  <c r="G236" i="1"/>
  <c r="G68" i="1"/>
  <c r="G66" i="1"/>
  <c r="G65" i="1"/>
  <c r="G67" i="1"/>
  <c r="G57" i="1"/>
  <c r="G64" i="1"/>
  <c r="G63" i="1"/>
  <c r="G61" i="1"/>
  <c r="G5" i="1"/>
  <c r="G220" i="1" l="1"/>
  <c r="G59" i="1" l="1"/>
  <c r="G58" i="1"/>
  <c r="G42" i="1"/>
  <c r="G23" i="1"/>
  <c r="G26" i="1"/>
  <c r="G47" i="1"/>
  <c r="G18" i="1"/>
  <c r="G44" i="1"/>
  <c r="G28" i="1"/>
  <c r="G25" i="1"/>
  <c r="G41" i="1"/>
  <c r="G40" i="1"/>
  <c r="G29" i="1"/>
  <c r="G37" i="1"/>
  <c r="G54" i="1"/>
  <c r="G36" i="1"/>
  <c r="G27" i="1"/>
  <c r="G52" i="1"/>
  <c r="G13" i="1"/>
  <c r="G31" i="1"/>
  <c r="G33" i="1"/>
  <c r="G11" i="1"/>
  <c r="G6" i="1"/>
  <c r="G45" i="1"/>
  <c r="G51" i="1"/>
  <c r="G53" i="1"/>
  <c r="G50" i="1"/>
  <c r="G7" i="1"/>
  <c r="G15" i="1"/>
  <c r="G22" i="1"/>
  <c r="G46" i="1"/>
  <c r="G56" i="1"/>
  <c r="G12" i="1"/>
  <c r="G39" i="1"/>
  <c r="G8" i="1"/>
  <c r="G10" i="1"/>
  <c r="G38" i="1"/>
  <c r="G35" i="1"/>
  <c r="G55" i="1"/>
  <c r="G20" i="1"/>
  <c r="G30" i="1"/>
  <c r="G14" i="1"/>
  <c r="G24" i="1"/>
  <c r="G19" i="1"/>
  <c r="G34" i="1"/>
  <c r="G21" i="1"/>
  <c r="G60" i="1"/>
  <c r="G138" i="1"/>
  <c r="G139" i="1"/>
  <c r="G143" i="1"/>
  <c r="G145" i="1"/>
  <c r="G140" i="1"/>
  <c r="G141" i="1"/>
  <c r="G144" i="1"/>
  <c r="G180" i="1"/>
  <c r="G182" i="1"/>
  <c r="G181" i="1"/>
  <c r="G179" i="1"/>
  <c r="G178" i="1"/>
  <c r="G183" i="1"/>
</calcChain>
</file>

<file path=xl/sharedStrings.xml><?xml version="1.0" encoding="utf-8"?>
<sst xmlns="http://schemas.openxmlformats.org/spreadsheetml/2006/main" count="1642" uniqueCount="691">
  <si>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</si>
  <si>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</si>
  <si>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</si>
  <si>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</si>
  <si>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</si>
  <si>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</si>
  <si>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</si>
  <si>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</si>
  <si>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</si>
  <si>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</si>
  <si>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</si>
  <si>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</si>
  <si>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</si>
  <si>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</si>
  <si>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</si>
  <si>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</si>
  <si>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</si>
  <si>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</si>
  <si>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</si>
  <si>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</si>
  <si>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</si>
  <si>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</si>
  <si>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</si>
  <si>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</si>
  <si>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</si>
  <si>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</si>
  <si>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</si>
  <si>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</si>
  <si>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</si>
  <si>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</si>
  <si>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</si>
  <si>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</si>
  <si>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</si>
  <si>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</si>
  <si>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</si>
  <si>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</si>
  <si>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</si>
  <si>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</si>
  <si>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</si>
  <si>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</si>
  <si>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</si>
  <si>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</si>
  <si>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</si>
  <si>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</si>
  <si>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</si>
  <si>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</si>
  <si>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</si>
  <si>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</si>
  <si>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</si>
  <si>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</si>
  <si>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</si>
  <si>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RU000A0JVWJ6</t>
  </si>
  <si>
    <t>RU000A102598</t>
  </si>
  <si>
    <t>RU000A102G35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</si>
  <si>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</si>
  <si>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</si>
  <si>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</si>
  <si>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</si>
  <si>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</si>
  <si>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</si>
  <si>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</si>
  <si>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</si>
  <si>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</si>
  <si>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</si>
  <si>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</si>
  <si>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</si>
  <si>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</si>
  <si>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</si>
  <si>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</si>
  <si>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</si>
  <si>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</si>
  <si>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</si>
  <si>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</si>
  <si>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</si>
  <si>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</si>
  <si>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</si>
  <si>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</si>
  <si>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</si>
  <si>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</si>
  <si>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</si>
  <si>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</si>
  <si>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</si>
  <si>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</si>
  <si>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</si>
  <si>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</si>
  <si>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</si>
  <si>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</si>
  <si>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</si>
  <si>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</si>
  <si>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</si>
  <si>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</si>
  <si>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</si>
  <si>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</si>
  <si>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</si>
  <si>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</si>
  <si>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</si>
  <si>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</si>
  <si>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</si>
  <si>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</si>
  <si>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</si>
  <si>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</si>
  <si>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</si>
  <si>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</si>
  <si>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</si>
  <si>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</si>
  <si>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</si>
  <si>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</si>
  <si>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</si>
  <si>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</si>
  <si>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</si>
  <si>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</si>
  <si>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Общество с ограниченной ответственностью "ИКС 5 ФИНАНС"</t>
  </si>
  <si>
    <t>1067761792053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</si>
  <si>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</si>
  <si>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</si>
  <si>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</si>
  <si>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</si>
  <si>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</si>
  <si>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</si>
  <si>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</si>
  <si>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</si>
  <si>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</si>
  <si>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</si>
  <si>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</si>
  <si>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</si>
  <si>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</si>
  <si>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</si>
  <si>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</si>
  <si>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</si>
  <si>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</si>
  <si>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</si>
  <si>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</si>
  <si>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</si>
  <si>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</si>
  <si>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</si>
  <si>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</si>
  <si>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</si>
  <si>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</si>
  <si>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</si>
  <si>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</si>
  <si>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</si>
  <si>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</si>
  <si>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</si>
  <si>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</si>
  <si>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</si>
  <si>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</si>
  <si>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</si>
  <si>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</si>
  <si>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</si>
  <si>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</si>
  <si>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</si>
  <si>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</si>
  <si>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</si>
  <si>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</si>
  <si>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</si>
  <si>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</si>
  <si>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</si>
  <si>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</si>
  <si>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</si>
  <si>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</si>
  <si>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</si>
  <si>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</si>
  <si>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</si>
  <si>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</si>
  <si>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</si>
  <si>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</si>
  <si>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АО "Россельхозбанк" 4B020903349B</t>
  </si>
  <si>
    <t>облигации Банк "ВБРР" (АО) 4B02-05-03287-B-001P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</si>
  <si>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</si>
  <si>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</si>
  <si>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</si>
  <si>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</si>
  <si>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</si>
  <si>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</si>
  <si>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</si>
  <si>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</si>
  <si>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</si>
  <si>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</si>
  <si>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</si>
  <si>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</si>
  <si>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4B02-06-32432-H</t>
  </si>
  <si>
    <t>облигации ПАО "ГТЛК" 4B02-13-32432-H-001P</t>
  </si>
  <si>
    <t>облигации ПАО "МТС" 4B02-06-04715-A-001P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</si>
  <si>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</si>
  <si>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</si>
  <si>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</si>
  <si>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</si>
  <si>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</si>
  <si>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</si>
  <si>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</si>
  <si>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</si>
  <si>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</si>
  <si>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</si>
  <si>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</si>
  <si>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</si>
  <si>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</si>
  <si>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</si>
  <si>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</si>
  <si>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RU000A102A15</t>
  </si>
  <si>
    <t>RU000A0JX0Z8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</si>
  <si>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</si>
  <si>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</si>
  <si>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</si>
  <si>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</si>
  <si>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</si>
  <si>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</si>
  <si>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</si>
  <si>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</si>
  <si>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</si>
  <si>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</si>
  <si>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</si>
  <si>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</si>
  <si>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</si>
  <si>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</si>
  <si>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</si>
  <si>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</si>
  <si>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</si>
  <si>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</si>
  <si>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</si>
  <si>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</si>
  <si>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</si>
  <si>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</si>
  <si>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</si>
  <si>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</si>
  <si>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</si>
  <si>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</si>
  <si>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</si>
  <si>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</si>
  <si>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</si>
  <si>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</si>
  <si>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</si>
  <si>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</si>
  <si>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</si>
  <si>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</si>
  <si>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</si>
  <si>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</si>
  <si>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</si>
  <si>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</si>
  <si>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</si>
  <si>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</si>
  <si>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</si>
  <si>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</si>
  <si>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</si>
  <si>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</si>
  <si>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"Акционерная финансовая корпорация "Система", Публичное акционерное общество</t>
  </si>
  <si>
    <t>RU000A0JVWB3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</si>
  <si>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</si>
  <si>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</si>
  <si>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</si>
  <si>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</si>
  <si>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</si>
  <si>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</si>
  <si>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</si>
  <si>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</si>
  <si>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RU000A102QP4</t>
  </si>
  <si>
    <t>облигации ОАО "РЖД" 4B02-21-65045-D-001P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</si>
  <si>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</si>
  <si>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</si>
  <si>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</si>
  <si>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</si>
  <si>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</si>
  <si>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RU0009046510</t>
  </si>
  <si>
    <t>акции обыкновенные ПАО "Северсталь" 1-02-00143-A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</si>
  <si>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</si>
  <si>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</si>
  <si>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</si>
  <si>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</si>
  <si>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</si>
  <si>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</si>
  <si>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</si>
  <si>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</si>
  <si>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</si>
  <si>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</si>
  <si>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</si>
  <si>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</si>
  <si>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</si>
  <si>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</si>
  <si>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</si>
  <si>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</si>
  <si>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</si>
  <si>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</si>
  <si>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</si>
  <si>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</si>
  <si>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облигации АО "Россельхозбанк" 4B02-04-03349-B-002P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</si>
  <si>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</si>
  <si>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</si>
  <si>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</si>
  <si>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</si>
  <si>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</si>
  <si>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</si>
  <si>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</si>
  <si>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</si>
  <si>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</si>
  <si>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</si>
  <si>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</si>
  <si>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</si>
  <si>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</si>
  <si>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</si>
  <si>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</si>
  <si>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</si>
  <si>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</si>
  <si>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</si>
  <si>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</si>
  <si>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</si>
  <si>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</si>
  <si>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</si>
  <si>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</si>
  <si>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</si>
  <si>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</si>
  <si>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</si>
  <si>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</si>
  <si>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</si>
  <si>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</si>
  <si>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</si>
  <si>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</si>
  <si>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</si>
  <si>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</si>
  <si>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</si>
  <si>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</si>
  <si>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</si>
  <si>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</si>
  <si>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RU000A105KP0</t>
  </si>
  <si>
    <t>облигации ПАО "Газпром нефть" 4B02-05-00146-A-003P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</si>
  <si>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</si>
  <si>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</si>
  <si>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</si>
  <si>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</si>
  <si>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</si>
  <si>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</si>
  <si>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</si>
  <si>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</si>
  <si>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</si>
  <si>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</si>
  <si>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</si>
  <si>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</si>
  <si>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</si>
  <si>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</si>
  <si>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</si>
  <si>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</si>
  <si>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</si>
  <si>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</si>
  <si>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</si>
  <si>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</si>
  <si>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</si>
  <si>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</si>
  <si>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</si>
  <si>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</si>
  <si>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</si>
  <si>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</si>
  <si>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</si>
  <si>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</si>
  <si>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</si>
  <si>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</si>
  <si>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</si>
  <si>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</si>
  <si>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</si>
  <si>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</si>
  <si>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</si>
  <si>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</si>
  <si>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</si>
  <si>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</si>
  <si>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</si>
  <si>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</si>
  <si>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</si>
  <si>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</si>
  <si>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</si>
  <si>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</si>
  <si>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</si>
  <si>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</si>
  <si>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</si>
  <si>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</si>
  <si>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</si>
  <si>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</si>
  <si>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</si>
  <si>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</si>
  <si>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</si>
  <si>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</si>
  <si>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</si>
  <si>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</si>
  <si>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</si>
  <si>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</si>
  <si>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</si>
  <si>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</si>
  <si>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</si>
  <si>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</si>
  <si>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</si>
  <si>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</si>
  <si>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</si>
  <si>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</si>
  <si>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</si>
  <si>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</si>
  <si>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</si>
  <si>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</si>
  <si>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</si>
  <si>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</si>
  <si>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</si>
  <si>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</si>
  <si>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</si>
  <si>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</si>
  <si>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</si>
  <si>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</si>
  <si>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</si>
  <si>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</si>
  <si>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</si>
  <si>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</si>
  <si>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</si>
  <si>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</si>
  <si>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</si>
  <si>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</si>
  <si>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</si>
  <si>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</si>
  <si>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</si>
  <si>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</si>
  <si>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</si>
  <si>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</si>
  <si>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</si>
  <si>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</si>
  <si>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</si>
  <si>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</si>
  <si>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</si>
  <si>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</si>
  <si>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</si>
  <si>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</si>
  <si>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</si>
  <si>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</si>
  <si>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</si>
  <si>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</si>
  <si>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</si>
  <si>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</si>
  <si>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</si>
  <si>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</si>
  <si>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</si>
  <si>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</si>
  <si>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</si>
  <si>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</si>
  <si>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</si>
  <si>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</si>
  <si>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</si>
  <si>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</si>
  <si>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</si>
  <si>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</si>
  <si>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</si>
  <si>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</si>
  <si>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</si>
  <si>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</si>
  <si>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</si>
  <si>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</si>
  <si>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</si>
  <si>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</si>
  <si>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</si>
  <si>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</si>
  <si>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</si>
  <si>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</si>
  <si>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</si>
  <si>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</si>
  <si>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</si>
  <si>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</si>
  <si>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</si>
  <si>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</si>
  <si>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</si>
  <si>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</si>
  <si>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</si>
  <si>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</si>
  <si>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</si>
  <si>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</si>
  <si>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</si>
  <si>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</si>
  <si>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</si>
  <si>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</si>
  <si>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</si>
  <si>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</si>
  <si>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</si>
  <si>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</si>
  <si>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</si>
  <si>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</si>
  <si>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</si>
  <si>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</si>
  <si>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</si>
  <si>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</si>
  <si>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</si>
  <si>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</si>
  <si>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</si>
  <si>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</si>
  <si>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</si>
  <si>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</si>
  <si>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</si>
  <si>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</si>
  <si>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</si>
  <si>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</si>
  <si>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</si>
  <si>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</si>
  <si>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</si>
  <si>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</si>
  <si>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</si>
  <si>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</si>
  <si>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</si>
  <si>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</si>
  <si>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</si>
  <si>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</si>
  <si>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</si>
  <si>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</si>
  <si>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</si>
  <si>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</si>
  <si>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</si>
  <si>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</si>
  <si>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</si>
  <si>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</si>
  <si>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</si>
  <si>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</si>
  <si>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</si>
  <si>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</si>
  <si>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</si>
  <si>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</si>
  <si>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</si>
  <si>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</si>
  <si>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</si>
  <si>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</si>
  <si>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</si>
  <si>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</si>
  <si>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</si>
  <si>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</si>
  <si>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</si>
  <si>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</si>
  <si>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</si>
  <si>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</si>
  <si>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</si>
  <si>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</si>
  <si>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</si>
  <si>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</si>
  <si>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</si>
  <si>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</si>
  <si>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</si>
  <si>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</si>
  <si>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</si>
  <si>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</si>
  <si>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</si>
  <si>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</si>
  <si>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</si>
  <si>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</si>
  <si>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</si>
  <si>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42005810700710000017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</si>
  <si>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</si>
  <si>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</si>
  <si>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</si>
  <si>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</si>
  <si>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</si>
  <si>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</si>
  <si>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</si>
  <si>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</si>
  <si>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</si>
  <si>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</si>
  <si>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</si>
  <si>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</si>
  <si>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</si>
  <si>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</si>
  <si>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</si>
  <si>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</si>
  <si>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</si>
  <si>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</si>
  <si>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</si>
  <si>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</si>
  <si>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</si>
  <si>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</si>
  <si>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</si>
  <si>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42005810267000000235</t>
  </si>
  <si>
    <t>ООО "ИКС 5 ФИНАНС"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</si>
  <si>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</si>
  <si>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</si>
  <si>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</si>
  <si>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</si>
  <si>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</si>
  <si>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</si>
  <si>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</si>
  <si>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</si>
  <si>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</si>
  <si>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</si>
  <si>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</si>
  <si>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42004810843240000077</t>
  </si>
  <si>
    <t>42004810443240000079</t>
  </si>
  <si>
    <t>42005810943240000028</t>
  </si>
  <si>
    <t>40701810100000006346</t>
  </si>
  <si>
    <t>НПФ-24/ПР от 15.04.2025</t>
  </si>
  <si>
    <t>НПФ-16/ПН от 07.08.2019</t>
  </si>
  <si>
    <t>RU000A10BNF8</t>
  </si>
  <si>
    <t>облигации ПАО "РусГидро" 4B02-13-55038-E-001P</t>
  </si>
  <si>
    <t>RU000A10BP79</t>
  </si>
  <si>
    <t>облигации ПАО "МТС" 4B02-11-04715-A-002P</t>
  </si>
  <si>
    <t>оплата комиссий по сделкам Т+  (продажа облигаций ООО "СУЭК-Финанс"  4B02-05-36393-R-001P)</t>
  </si>
  <si>
    <t>RU000A104W17</t>
  </si>
  <si>
    <t>облигации АО «Почта России» 4B02-02-16643-A-002P</t>
  </si>
  <si>
    <t>облигации АО «Почта России» 4B02-01-16643-A-002P</t>
  </si>
  <si>
    <t>RU000A10BK09</t>
  </si>
  <si>
    <t>облигации ПАО "Газпром нефть" 4B02-14-00146-A-003P</t>
  </si>
  <si>
    <t>42004810443240000082</t>
  </si>
  <si>
    <t>42004810143240000081</t>
  </si>
  <si>
    <t>RU000A10BT34</t>
  </si>
  <si>
    <t>облигации ПАО "РОССЕТИ" 4B02-17-65018-D-001P</t>
  </si>
  <si>
    <t>RU000A10BTA6</t>
  </si>
  <si>
    <t>облигации ОАО "РЖД" 4B02-43-65045-D-001P</t>
  </si>
  <si>
    <t>акции обыкновенные ПАО "НЛМК" 1-01-00102-A</t>
  </si>
  <si>
    <t>Публичное акционерное общество "Новолипецкий металлургический комбинат"</t>
  </si>
  <si>
    <t>1024800823123</t>
  </si>
  <si>
    <t>RU0009046452</t>
  </si>
  <si>
    <t>оплата комиссий по сделкам Т+  (продажа акций ПАО "Сбербанк" 10301481B)</t>
  </si>
  <si>
    <t>оплата комиссий по сделкам Т+  (продажа акций 1-01-40155-F)</t>
  </si>
  <si>
    <t>оплата комиссий по сделкам Т+  (покупка облигаций 26246RMFS )</t>
  </si>
  <si>
    <t>RU000A10BSL5</t>
  </si>
  <si>
    <t>облигации ПАО "РОСТЕЛЕКОМ" 4B02-17-00124-A-001P</t>
  </si>
  <si>
    <t>RU000A10BUK3</t>
  </si>
  <si>
    <t>облигации ООО "ИКС 5 ФИНАНС" 4B02-12-36241-R-003P</t>
  </si>
  <si>
    <t>RU000A10BV22</t>
  </si>
  <si>
    <t>государственные ЦБ субъектов РФ RU34015BAS0</t>
  </si>
  <si>
    <t>RU000A0ZYKJ1</t>
  </si>
  <si>
    <t>государственные ЦБ субъектов РФ RU35002GSP0</t>
  </si>
  <si>
    <t>облигации ПАО "Федеральная сетевая компания - Россети" 4B02-17-65018-D-001P</t>
  </si>
  <si>
    <t>42004810012240000102</t>
  </si>
  <si>
    <t>42004810043240000084</t>
  </si>
  <si>
    <t>ПАО "Совкомбанк"</t>
  </si>
  <si>
    <t>оплата комиссий по сделкам Т+ (продажа акций ПАО "Сбербанк" 10301481B)</t>
  </si>
  <si>
    <t>оплата комиссий по сделкам Т+ (покупка облигаций 26246RMFS)</t>
  </si>
  <si>
    <t>RU000A10BY94</t>
  </si>
  <si>
    <t>облигации ПАО АФК "Система" 4B02-03-01669-A-002P</t>
  </si>
  <si>
    <t>RU000A10C6L5</t>
  </si>
  <si>
    <t>облигации АО "Атомэнергопром" 4B02-07-55319-E-001P</t>
  </si>
  <si>
    <t>RU000A10C6P6</t>
  </si>
  <si>
    <t>1025500003737</t>
  </si>
  <si>
    <t>облигации АО «Авто Финанс Банк» 4B02-15-00170-B-001P</t>
  </si>
  <si>
    <t xml:space="preserve"> Акционерное общество "Авто Финанс Банк"</t>
  </si>
  <si>
    <t>АО «ГТЛК»</t>
  </si>
  <si>
    <t>ПАО «ТрансКонтейнер»</t>
  </si>
  <si>
    <t>ПАО «СИБУР Холдинг»</t>
  </si>
  <si>
    <t>начисление дивидендов (акции обыкновенные ПАО "НК "Роснефть" 1-02-00122-A)</t>
  </si>
  <si>
    <t>оплата комиссий по сделкам Т+  (продажа акций  ПАО «ГМК "Норильский никель“» 1-01-40155-F)</t>
  </si>
  <si>
    <t>начисление дивидендов (акции обыкновенные ПАО Сбербанк 10301481B)</t>
  </si>
  <si>
    <t>RU000A105FZ9</t>
  </si>
  <si>
    <t>облигации федерального займа РФ 26241RMFS</t>
  </si>
  <si>
    <t>облигации  АО «Атомэнергопром» 4B02-07-55319-E-001P</t>
  </si>
  <si>
    <t>Акционерное общество «Авто Финанс Банк»</t>
  </si>
  <si>
    <t>1025500003737 </t>
  </si>
  <si>
    <t>RU000A101Z74</t>
  </si>
  <si>
    <t>1027700167110</t>
  </si>
  <si>
    <t xml:space="preserve">облигации Банк ГПБ (АО) 4B02-16-00354-B-001P </t>
  </si>
  <si>
    <t>«Газпромбанк» (Акционерное общество)</t>
  </si>
  <si>
    <t>RU000A10C618</t>
  </si>
  <si>
    <t>облигации ПАО "Магнит" 4B02-08-60525-P-004P</t>
  </si>
  <si>
    <t>Публичное акционерное общество «Новатэк»</t>
  </si>
  <si>
    <t>акции обыкновенные ПАО «Новатэк»  1-02-00268-E</t>
  </si>
  <si>
    <t>1026303117642 </t>
  </si>
  <si>
    <t>42004810643240000086</t>
  </si>
  <si>
    <t>Банк ГПБ (АО)</t>
  </si>
  <si>
    <t>ПАО "РОСТЕЛЕКОМ"</t>
  </si>
  <si>
    <t xml:space="preserve">1027700198767 </t>
  </si>
  <si>
    <t>RU000A10AA93</t>
  </si>
  <si>
    <t>оплата комиссий по сделкам Т+ (покупка облигаций АО «Почта России» 4B02-01-16643-A-002P)</t>
  </si>
  <si>
    <t>положительная переоценка по сделкам Т+  (покупка облигаций АО «Почта России» 4B02-01-16643-A-002P)</t>
  </si>
  <si>
    <t>положительная переоценка по сделкам Т+ (покупка облигаций ПАО "Россети" 4B02-16-65018-D-001P)</t>
  </si>
  <si>
    <t>оплата комиссий по сделкам Т+ (покупка облигаций ПАО "РЖД" 4-28-65045-D)</t>
  </si>
  <si>
    <t>оплата комиссий по сделкам Т+ (продажа акций ПАО "ГМК "Норильский никель" 1-01-40155-F)</t>
  </si>
  <si>
    <t>оплата комиссий по сделкам Т+ (покупка облигаций ПАО "Россети" 4B02-16-65018-D-001P )</t>
  </si>
  <si>
    <t>Состав инвестиционного портфеля фонда по обязательному пенсионному страхованию на 29.08.2025</t>
  </si>
  <si>
    <t>RU000A10CKZ0</t>
  </si>
  <si>
    <t>облигации ООО «ЕвразХолдинг Финанс» 4B02-04-36383-R-003P</t>
  </si>
  <si>
    <t>Общество с ограниченной ответственностью "ЕвразХолдинг Финанс"</t>
  </si>
  <si>
    <t>1097746549515</t>
  </si>
  <si>
    <t>RU000A10C8T4</t>
  </si>
  <si>
    <t>облигации ПАО "СИБУР Холдинг" 4B02-07-65134-D-001P</t>
  </si>
  <si>
    <t>Публичное акционерное общество «Газпром»</t>
  </si>
  <si>
    <t>1027700070518</t>
  </si>
  <si>
    <t>RU0007661625</t>
  </si>
  <si>
    <t>акции обыкновенные ПАО «Газпром» 1-01-40155-F</t>
  </si>
  <si>
    <t>RU000A0JR4A1</t>
  </si>
  <si>
    <t>1027739387411</t>
  </si>
  <si>
    <t>акции обыкновенные ПАО «Московская Биржа»  1-05-08443-H</t>
  </si>
  <si>
    <t>RU000A1025B5</t>
  </si>
  <si>
    <t>RU000A1038V6</t>
  </si>
  <si>
    <t>Состав средств пенсионных резервов фонда на 29.08.2025</t>
  </si>
  <si>
    <t>RU000A10AP21</t>
  </si>
  <si>
    <t>облигации ООО "ИКС 5 ФИНАНС" 4B02-08-36241-R-003P</t>
  </si>
  <si>
    <t>RU000A10CC24</t>
  </si>
  <si>
    <t>облигации ПАО "РусГидро" 4B02-07-55038-E-002P</t>
  </si>
  <si>
    <t>Публичное акционерное общество «Московская Биржа ММВБ-РТС»</t>
  </si>
  <si>
    <t>42004810900003576493</t>
  </si>
  <si>
    <t>42003810912240000119</t>
  </si>
  <si>
    <t>положительная переоценка по сделкам Т+ (покупка облигаций  26247RMFS)</t>
  </si>
  <si>
    <t>оплата комиссий по сделкам Т+ (покупка облигаций 26247RMFS )</t>
  </si>
  <si>
    <t>положительная переоценка по сделкам Т+ (покупка облигаций АО «Атомэнергопром» 4B02-07-55319-E-001P)</t>
  </si>
  <si>
    <t>положительная переоценка по сделкам Т+ (покупка облигаций ПАО "РЖД" 4B02-44-65045-D-001P)</t>
  </si>
  <si>
    <t>оплата комиссий по сделкам Т+ (покупка облигаций ПАО "РЖД" 4B02-44-65045-D-001P)</t>
  </si>
  <si>
    <t>оплата комиссий по сделкам Т+ (покупка облигаций ПАО "РусГидро" 4B02-07-55038-E-002P)</t>
  </si>
  <si>
    <t>положительная переоценка по сделкам Т+ (покупка облигаций  ПАО "РусГидро" 4B02-07-55038-E-002P)</t>
  </si>
  <si>
    <t>оплата комиссий по сделкам Т+ (покупка облигаций АО «Атомэнергопром» 4B02-07-55319-E-001P)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</si>
</sst>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tabSelected="1" zoomScale="80" zoomScaleNormal="80" workbookViewId="0">
      <selection sqref="A1:G1"/>
    </sheetView>
  </sheetViews>
  <sheetFormatPr defaultRowHeight="15" x14ac:dyDescent="0.25"/>
  <cols>
    <col min="1" max="1" width="61.570312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7" t="s">
        <v>659</v>
      </c>
      <c r="B1" s="148"/>
      <c r="C1" s="148"/>
      <c r="D1" s="148"/>
      <c r="E1" s="148"/>
      <c r="F1" s="148"/>
      <c r="G1" s="148"/>
    </row>
    <row r="2" spans="1:8" ht="18.75" x14ac:dyDescent="0.3">
      <c r="A2" s="4"/>
      <c r="B2" s="4"/>
      <c r="C2" s="4"/>
    </row>
    <row r="3" spans="1:8" x14ac:dyDescent="0.25">
      <c r="A3" s="3" t="s">
        <v>212</v>
      </c>
    </row>
    <row r="4" spans="1:8" ht="30" x14ac:dyDescent="0.25">
      <c r="A4" s="21" t="s">
        <v>0</v>
      </c>
      <c r="B4" s="21" t="s">
        <v>20</v>
      </c>
      <c r="C4" s="21" t="s">
        <v>1</v>
      </c>
      <c r="D4" s="21" t="s">
        <v>22</v>
      </c>
      <c r="E4" s="21" t="s">
        <v>10</v>
      </c>
      <c r="F4" s="21" t="s">
        <v>6</v>
      </c>
      <c r="G4" s="21" t="s">
        <v>2</v>
      </c>
    </row>
    <row r="5" spans="1:8" x14ac:dyDescent="0.25">
      <c r="A5" s="76" t="s">
        <v>284</v>
      </c>
      <c r="B5" s="76" t="s">
        <v>86</v>
      </c>
      <c r="C5" s="76" t="s">
        <v>87</v>
      </c>
      <c r="D5" s="76" t="s">
        <v>285</v>
      </c>
      <c r="E5" s="32">
        <v>10000</v>
      </c>
      <c r="F5" s="6">
        <v>9399700</v>
      </c>
      <c r="G5" s="7">
        <f t="shared" ref="G5:G36" si="0">F5/$F$264</f>
        <v>1.4343283797889116E-3</v>
      </c>
      <c r="H5" s="80"/>
    </row>
    <row r="6" spans="1:8" x14ac:dyDescent="0.25">
      <c r="A6" s="108" t="s">
        <v>207</v>
      </c>
      <c r="B6" s="108" t="s">
        <v>153</v>
      </c>
      <c r="C6" s="8" t="s">
        <v>154</v>
      </c>
      <c r="D6" s="108" t="s">
        <v>46</v>
      </c>
      <c r="E6" s="32">
        <v>4000</v>
      </c>
      <c r="F6" s="6">
        <v>4280680</v>
      </c>
      <c r="G6" s="7">
        <f t="shared" si="0"/>
        <v>6.5320178397127555E-4</v>
      </c>
      <c r="H6" s="80"/>
    </row>
    <row r="7" spans="1:8" x14ac:dyDescent="0.25">
      <c r="A7" s="108" t="s">
        <v>259</v>
      </c>
      <c r="B7" s="108" t="s">
        <v>153</v>
      </c>
      <c r="C7" s="8" t="s">
        <v>154</v>
      </c>
      <c r="D7" s="108" t="s">
        <v>260</v>
      </c>
      <c r="E7" s="32">
        <v>838</v>
      </c>
      <c r="F7" s="6">
        <v>925409.28000000003</v>
      </c>
      <c r="G7" s="7">
        <f t="shared" si="0"/>
        <v>1.4121097409747367E-4</v>
      </c>
      <c r="H7" s="80"/>
    </row>
    <row r="8" spans="1:8" x14ac:dyDescent="0.25">
      <c r="A8" s="108" t="s">
        <v>206</v>
      </c>
      <c r="B8" s="108" t="s">
        <v>153</v>
      </c>
      <c r="C8" s="108" t="s">
        <v>154</v>
      </c>
      <c r="D8" s="108" t="s">
        <v>45</v>
      </c>
      <c r="E8" s="32">
        <v>40000</v>
      </c>
      <c r="F8" s="6">
        <v>41900800</v>
      </c>
      <c r="G8" s="7">
        <f t="shared" si="0"/>
        <v>6.3937685857909541E-3</v>
      </c>
      <c r="H8" s="80"/>
    </row>
    <row r="9" spans="1:8" ht="30" x14ac:dyDescent="0.25">
      <c r="A9" s="88" t="s">
        <v>548</v>
      </c>
      <c r="B9" s="88" t="s">
        <v>105</v>
      </c>
      <c r="C9" s="108" t="s">
        <v>106</v>
      </c>
      <c r="D9" s="88" t="s">
        <v>547</v>
      </c>
      <c r="E9" s="32">
        <v>19882</v>
      </c>
      <c r="F9" s="6">
        <v>23087972.5</v>
      </c>
      <c r="G9" s="7">
        <f t="shared" si="0"/>
        <v>3.523062883766072E-3</v>
      </c>
      <c r="H9" s="80"/>
    </row>
    <row r="10" spans="1:8" x14ac:dyDescent="0.25">
      <c r="A10" s="61" t="s">
        <v>35</v>
      </c>
      <c r="B10" s="61" t="s">
        <v>86</v>
      </c>
      <c r="C10" s="115" t="s">
        <v>87</v>
      </c>
      <c r="D10" s="61" t="s">
        <v>73</v>
      </c>
      <c r="E10" s="32">
        <v>32000</v>
      </c>
      <c r="F10" s="6">
        <v>36793920</v>
      </c>
      <c r="G10" s="7">
        <f t="shared" si="0"/>
        <v>5.614494468938672E-3</v>
      </c>
      <c r="H10" s="80"/>
    </row>
    <row r="11" spans="1:8" ht="30" x14ac:dyDescent="0.25">
      <c r="A11" s="76" t="s">
        <v>166</v>
      </c>
      <c r="B11" s="76" t="s">
        <v>96</v>
      </c>
      <c r="C11" s="8" t="s">
        <v>97</v>
      </c>
      <c r="D11" s="76" t="s">
        <v>245</v>
      </c>
      <c r="E11" s="32">
        <v>225</v>
      </c>
      <c r="F11" s="6">
        <v>231504.75</v>
      </c>
      <c r="G11" s="7">
        <f t="shared" si="0"/>
        <v>3.5326003274672282E-5</v>
      </c>
      <c r="H11" s="80"/>
    </row>
    <row r="12" spans="1:8" ht="30" x14ac:dyDescent="0.25">
      <c r="A12" s="108" t="s">
        <v>180</v>
      </c>
      <c r="B12" s="108" t="s">
        <v>119</v>
      </c>
      <c r="C12" s="108" t="s">
        <v>120</v>
      </c>
      <c r="D12" s="108" t="s">
        <v>51</v>
      </c>
      <c r="E12" s="32">
        <v>34629</v>
      </c>
      <c r="F12" s="6">
        <v>34720420.560000002</v>
      </c>
      <c r="G12" s="7">
        <f t="shared" si="0"/>
        <v>5.2980929782242437E-3</v>
      </c>
      <c r="H12" s="80"/>
    </row>
    <row r="13" spans="1:8" x14ac:dyDescent="0.25">
      <c r="A13" s="115" t="s">
        <v>265</v>
      </c>
      <c r="B13" s="115" t="s">
        <v>86</v>
      </c>
      <c r="C13" s="115" t="s">
        <v>87</v>
      </c>
      <c r="D13" s="115" t="s">
        <v>263</v>
      </c>
      <c r="E13" s="32">
        <v>13000</v>
      </c>
      <c r="F13" s="6">
        <v>12761190</v>
      </c>
      <c r="G13" s="7">
        <f t="shared" si="0"/>
        <v>1.9472682082277584E-3</v>
      </c>
      <c r="H13" s="80"/>
    </row>
    <row r="14" spans="1:8" x14ac:dyDescent="0.25">
      <c r="A14" s="95" t="s">
        <v>185</v>
      </c>
      <c r="B14" s="95" t="s">
        <v>134</v>
      </c>
      <c r="C14" s="102" t="s">
        <v>135</v>
      </c>
      <c r="D14" s="95" t="s">
        <v>246</v>
      </c>
      <c r="E14" s="32">
        <v>530</v>
      </c>
      <c r="F14" s="6">
        <v>609462.9</v>
      </c>
      <c r="G14" s="7">
        <f t="shared" si="0"/>
        <v>9.2999769556310476E-5</v>
      </c>
      <c r="H14" s="80"/>
    </row>
    <row r="15" spans="1:8" ht="30" x14ac:dyDescent="0.25">
      <c r="A15" s="97" t="s">
        <v>178</v>
      </c>
      <c r="B15" s="97" t="s">
        <v>119</v>
      </c>
      <c r="C15" s="97" t="s">
        <v>120</v>
      </c>
      <c r="D15" s="97" t="s">
        <v>250</v>
      </c>
      <c r="E15" s="32">
        <v>21096</v>
      </c>
      <c r="F15" s="6">
        <v>21204433.440000001</v>
      </c>
      <c r="G15" s="7">
        <f t="shared" si="0"/>
        <v>3.2356480164619107E-3</v>
      </c>
      <c r="H15" s="80"/>
    </row>
    <row r="16" spans="1:8" x14ac:dyDescent="0.25">
      <c r="A16" s="56" t="s">
        <v>27</v>
      </c>
      <c r="B16" s="56" t="s">
        <v>86</v>
      </c>
      <c r="C16" s="95" t="s">
        <v>87</v>
      </c>
      <c r="D16" s="76" t="s">
        <v>64</v>
      </c>
      <c r="E16" s="32">
        <v>17000</v>
      </c>
      <c r="F16" s="6">
        <v>12864580</v>
      </c>
      <c r="G16" s="7">
        <f t="shared" si="0"/>
        <v>1.9630447980323665E-3</v>
      </c>
      <c r="H16" s="80"/>
    </row>
    <row r="17" spans="1:8" ht="30" x14ac:dyDescent="0.25">
      <c r="A17" s="95" t="s">
        <v>306</v>
      </c>
      <c r="B17" s="95" t="s">
        <v>105</v>
      </c>
      <c r="C17" s="95" t="s">
        <v>106</v>
      </c>
      <c r="D17" s="95" t="s">
        <v>305</v>
      </c>
      <c r="E17" s="32">
        <v>53370</v>
      </c>
      <c r="F17" s="6">
        <v>60360936.299999997</v>
      </c>
      <c r="G17" s="7">
        <f t="shared" si="0"/>
        <v>9.2106560811218118E-3</v>
      </c>
      <c r="H17" s="80"/>
    </row>
    <row r="18" spans="1:8" ht="30" x14ac:dyDescent="0.25">
      <c r="A18" s="117" t="s">
        <v>179</v>
      </c>
      <c r="B18" s="117" t="s">
        <v>119</v>
      </c>
      <c r="C18" s="117" t="s">
        <v>120</v>
      </c>
      <c r="D18" s="117" t="s">
        <v>49</v>
      </c>
      <c r="E18" s="32">
        <v>63997</v>
      </c>
      <c r="F18" s="6">
        <v>63145839.899999999</v>
      </c>
      <c r="G18" s="7">
        <f t="shared" si="0"/>
        <v>9.6356128636208606E-3</v>
      </c>
      <c r="H18" s="80"/>
    </row>
    <row r="19" spans="1:8" x14ac:dyDescent="0.25">
      <c r="A19" s="64" t="s">
        <v>186</v>
      </c>
      <c r="B19" s="64" t="s">
        <v>134</v>
      </c>
      <c r="C19" s="88" t="s">
        <v>135</v>
      </c>
      <c r="D19" s="64" t="s">
        <v>249</v>
      </c>
      <c r="E19" s="32">
        <v>5501</v>
      </c>
      <c r="F19" s="6">
        <v>6276200.9199999999</v>
      </c>
      <c r="G19" s="7">
        <f t="shared" si="0"/>
        <v>9.5770429873435071E-4</v>
      </c>
      <c r="H19" s="80"/>
    </row>
    <row r="20" spans="1:8" x14ac:dyDescent="0.25">
      <c r="A20" s="56" t="s">
        <v>164</v>
      </c>
      <c r="B20" s="56" t="s">
        <v>92</v>
      </c>
      <c r="C20" s="56" t="s">
        <v>93</v>
      </c>
      <c r="D20" s="56" t="s">
        <v>248</v>
      </c>
      <c r="E20" s="32">
        <v>4731</v>
      </c>
      <c r="F20" s="6">
        <v>4648633.29</v>
      </c>
      <c r="G20" s="7">
        <f t="shared" si="0"/>
        <v>7.093488786959688E-4</v>
      </c>
      <c r="H20" s="80"/>
    </row>
    <row r="21" spans="1:8" ht="30" x14ac:dyDescent="0.25">
      <c r="A21" s="68" t="s">
        <v>168</v>
      </c>
      <c r="B21" s="68" t="s">
        <v>105</v>
      </c>
      <c r="C21" s="68" t="s">
        <v>106</v>
      </c>
      <c r="D21" s="68" t="s">
        <v>57</v>
      </c>
      <c r="E21" s="32">
        <v>17452</v>
      </c>
      <c r="F21" s="6">
        <v>17606275.68</v>
      </c>
      <c r="G21" s="7">
        <f t="shared" si="0"/>
        <v>2.6865943455867017E-3</v>
      </c>
      <c r="H21" s="80"/>
    </row>
    <row r="22" spans="1:8" ht="28.5" customHeight="1" x14ac:dyDescent="0.25">
      <c r="A22" s="21" t="s">
        <v>169</v>
      </c>
      <c r="B22" s="21" t="s">
        <v>105</v>
      </c>
      <c r="C22" s="55" t="s">
        <v>106</v>
      </c>
      <c r="D22" s="56" t="s">
        <v>251</v>
      </c>
      <c r="E22" s="32">
        <v>57683</v>
      </c>
      <c r="F22" s="6">
        <v>55883290.399999999</v>
      </c>
      <c r="G22" s="7">
        <f t="shared" si="0"/>
        <v>8.5273986804584451E-3</v>
      </c>
      <c r="H22" s="80"/>
    </row>
    <row r="23" spans="1:8" ht="28.5" customHeight="1" x14ac:dyDescent="0.25">
      <c r="A23" s="108" t="s">
        <v>266</v>
      </c>
      <c r="B23" s="108" t="s">
        <v>86</v>
      </c>
      <c r="C23" s="108" t="s">
        <v>87</v>
      </c>
      <c r="D23" s="108" t="s">
        <v>264</v>
      </c>
      <c r="E23" s="32">
        <v>127500</v>
      </c>
      <c r="F23" s="6">
        <v>106295475</v>
      </c>
      <c r="G23" s="7">
        <f t="shared" si="0"/>
        <v>1.6219944938204705E-2</v>
      </c>
      <c r="H23" s="80"/>
    </row>
    <row r="24" spans="1:8" ht="28.5" customHeight="1" x14ac:dyDescent="0.25">
      <c r="A24" s="115" t="s">
        <v>28</v>
      </c>
      <c r="B24" s="115" t="s">
        <v>86</v>
      </c>
      <c r="C24" s="115" t="s">
        <v>87</v>
      </c>
      <c r="D24" s="115" t="s">
        <v>65</v>
      </c>
      <c r="E24" s="32">
        <v>29000</v>
      </c>
      <c r="F24" s="6">
        <v>20380330</v>
      </c>
      <c r="G24" s="7">
        <f t="shared" si="0"/>
        <v>3.1098956039515464E-3</v>
      </c>
      <c r="H24" s="80"/>
    </row>
    <row r="25" spans="1:8" ht="28.5" customHeight="1" x14ac:dyDescent="0.25">
      <c r="A25" s="115" t="s">
        <v>184</v>
      </c>
      <c r="B25" s="115" t="s">
        <v>130</v>
      </c>
      <c r="C25" s="115" t="s">
        <v>131</v>
      </c>
      <c r="D25" s="115" t="s">
        <v>63</v>
      </c>
      <c r="E25" s="32">
        <v>15000</v>
      </c>
      <c r="F25" s="6">
        <v>13896450</v>
      </c>
      <c r="G25" s="7">
        <f t="shared" si="0"/>
        <v>2.1205009322975863E-3</v>
      </c>
      <c r="H25" s="80"/>
    </row>
    <row r="26" spans="1:8" ht="28.5" customHeight="1" x14ac:dyDescent="0.25">
      <c r="A26" s="95" t="s">
        <v>188</v>
      </c>
      <c r="B26" s="95" t="s">
        <v>134</v>
      </c>
      <c r="C26" s="95" t="s">
        <v>135</v>
      </c>
      <c r="D26" s="95" t="s">
        <v>74</v>
      </c>
      <c r="E26" s="32">
        <v>52488</v>
      </c>
      <c r="F26" s="6">
        <v>59032728.719999999</v>
      </c>
      <c r="G26" s="7">
        <f t="shared" si="0"/>
        <v>9.0079809078455648E-3</v>
      </c>
      <c r="H26" s="80"/>
    </row>
    <row r="27" spans="1:8" ht="28.5" customHeight="1" x14ac:dyDescent="0.25">
      <c r="A27" s="82" t="s">
        <v>36</v>
      </c>
      <c r="B27" s="82" t="s">
        <v>86</v>
      </c>
      <c r="C27" s="82" t="s">
        <v>87</v>
      </c>
      <c r="D27" s="82" t="s">
        <v>54</v>
      </c>
      <c r="E27" s="32">
        <v>112363</v>
      </c>
      <c r="F27" s="6">
        <v>160537717.22999999</v>
      </c>
      <c r="G27" s="7">
        <f t="shared" si="0"/>
        <v>2.4496931162645227E-2</v>
      </c>
      <c r="H27" s="80"/>
    </row>
    <row r="28" spans="1:8" ht="28.5" customHeight="1" x14ac:dyDescent="0.25">
      <c r="A28" s="95" t="s">
        <v>170</v>
      </c>
      <c r="B28" s="95" t="s">
        <v>105</v>
      </c>
      <c r="C28" s="95" t="s">
        <v>106</v>
      </c>
      <c r="D28" s="95" t="s">
        <v>58</v>
      </c>
      <c r="E28" s="32">
        <v>26623</v>
      </c>
      <c r="F28" s="6">
        <v>30247455.219999999</v>
      </c>
      <c r="G28" s="7">
        <f t="shared" si="0"/>
        <v>4.615549798231886E-3</v>
      </c>
      <c r="H28" s="80"/>
    </row>
    <row r="29" spans="1:8" ht="32.25" customHeight="1" x14ac:dyDescent="0.25">
      <c r="A29" s="66" t="s">
        <v>172</v>
      </c>
      <c r="B29" s="66" t="s">
        <v>105</v>
      </c>
      <c r="C29" s="66" t="s">
        <v>106</v>
      </c>
      <c r="D29" s="66" t="s">
        <v>59</v>
      </c>
      <c r="E29" s="32">
        <v>28470</v>
      </c>
      <c r="F29" s="6">
        <v>31801559.399999999</v>
      </c>
      <c r="G29" s="7">
        <f t="shared" si="0"/>
        <v>4.8526952103751008E-3</v>
      </c>
      <c r="H29" s="80"/>
    </row>
    <row r="30" spans="1:8" x14ac:dyDescent="0.25">
      <c r="A30" s="55" t="s">
        <v>29</v>
      </c>
      <c r="B30" s="55" t="s">
        <v>86</v>
      </c>
      <c r="C30" s="117" t="s">
        <v>87</v>
      </c>
      <c r="D30" s="55" t="s">
        <v>66</v>
      </c>
      <c r="E30" s="32">
        <v>110673</v>
      </c>
      <c r="F30" s="6">
        <v>108176217.12</v>
      </c>
      <c r="G30" s="7">
        <f t="shared" si="0"/>
        <v>1.6506933012056038E-2</v>
      </c>
      <c r="H30" s="80"/>
    </row>
    <row r="31" spans="1:8" ht="30" x14ac:dyDescent="0.25">
      <c r="A31" s="21" t="s">
        <v>181</v>
      </c>
      <c r="B31" s="21" t="s">
        <v>119</v>
      </c>
      <c r="C31" s="21" t="s">
        <v>120</v>
      </c>
      <c r="D31" s="21" t="s">
        <v>50</v>
      </c>
      <c r="E31" s="32">
        <v>9426</v>
      </c>
      <c r="F31" s="6">
        <v>8587463.0399999991</v>
      </c>
      <c r="G31" s="7">
        <f t="shared" si="0"/>
        <v>1.3103867090077726E-3</v>
      </c>
      <c r="H31" s="80"/>
    </row>
    <row r="32" spans="1:8" x14ac:dyDescent="0.25">
      <c r="A32" s="61" t="s">
        <v>30</v>
      </c>
      <c r="B32" s="61" t="s">
        <v>86</v>
      </c>
      <c r="C32" s="115" t="s">
        <v>87</v>
      </c>
      <c r="D32" s="61" t="s">
        <v>67</v>
      </c>
      <c r="E32" s="32">
        <v>26000</v>
      </c>
      <c r="F32" s="6">
        <v>21720400</v>
      </c>
      <c r="G32" s="7">
        <f t="shared" si="0"/>
        <v>3.314380899429458E-3</v>
      </c>
      <c r="H32" s="80"/>
    </row>
    <row r="33" spans="1:8" x14ac:dyDescent="0.25">
      <c r="A33" s="66" t="s">
        <v>32</v>
      </c>
      <c r="B33" s="66" t="s">
        <v>86</v>
      </c>
      <c r="C33" s="66" t="s">
        <v>87</v>
      </c>
      <c r="D33" s="66" t="s">
        <v>69</v>
      </c>
      <c r="E33" s="32">
        <v>24000</v>
      </c>
      <c r="F33" s="6">
        <v>16266000</v>
      </c>
      <c r="G33" s="7">
        <f t="shared" si="0"/>
        <v>2.4820776647814756E-3</v>
      </c>
      <c r="H33" s="80"/>
    </row>
    <row r="34" spans="1:8" x14ac:dyDescent="0.25">
      <c r="A34" s="21" t="s">
        <v>31</v>
      </c>
      <c r="B34" s="21" t="s">
        <v>86</v>
      </c>
      <c r="C34" s="8" t="s">
        <v>87</v>
      </c>
      <c r="D34" s="21" t="s">
        <v>68</v>
      </c>
      <c r="E34" s="32">
        <v>162469</v>
      </c>
      <c r="F34" s="6">
        <v>163165992.00999999</v>
      </c>
      <c r="G34" s="7">
        <f t="shared" si="0"/>
        <v>2.4897987484319054E-2</v>
      </c>
      <c r="H34" s="80"/>
    </row>
    <row r="35" spans="1:8" ht="30" x14ac:dyDescent="0.25">
      <c r="A35" s="21" t="s">
        <v>189</v>
      </c>
      <c r="B35" s="21" t="s">
        <v>244</v>
      </c>
      <c r="C35" s="8" t="s">
        <v>147</v>
      </c>
      <c r="D35" s="21" t="s">
        <v>41</v>
      </c>
      <c r="E35" s="32">
        <v>23250</v>
      </c>
      <c r="F35" s="6">
        <v>21302812.5</v>
      </c>
      <c r="G35" s="7">
        <f t="shared" si="0"/>
        <v>3.2506599719216542E-3</v>
      </c>
      <c r="H35" s="80"/>
    </row>
    <row r="36" spans="1:8" x14ac:dyDescent="0.25">
      <c r="A36" s="88" t="s">
        <v>165</v>
      </c>
      <c r="B36" s="88" t="s">
        <v>92</v>
      </c>
      <c r="C36" s="8" t="s">
        <v>93</v>
      </c>
      <c r="D36" s="88" t="s">
        <v>247</v>
      </c>
      <c r="E36" s="32">
        <v>4000</v>
      </c>
      <c r="F36" s="6">
        <v>3979280</v>
      </c>
      <c r="G36" s="7">
        <f t="shared" si="0"/>
        <v>6.0721025512797437E-4</v>
      </c>
      <c r="H36" s="80"/>
    </row>
    <row r="37" spans="1:8" x14ac:dyDescent="0.25">
      <c r="A37" s="52" t="s">
        <v>208</v>
      </c>
      <c r="B37" s="52" t="s">
        <v>153</v>
      </c>
      <c r="C37" s="8" t="s">
        <v>154</v>
      </c>
      <c r="D37" s="52" t="s">
        <v>47</v>
      </c>
      <c r="E37" s="32">
        <v>13459</v>
      </c>
      <c r="F37" s="6">
        <v>12688068.48</v>
      </c>
      <c r="G37" s="7">
        <f t="shared" ref="G37:G68" si="1">F37/$F$264</f>
        <v>1.9361103764555421E-3</v>
      </c>
      <c r="H37" s="80"/>
    </row>
    <row r="38" spans="1:8" x14ac:dyDescent="0.25">
      <c r="A38" s="115" t="s">
        <v>33</v>
      </c>
      <c r="B38" s="115" t="s">
        <v>86</v>
      </c>
      <c r="C38" s="8" t="s">
        <v>87</v>
      </c>
      <c r="D38" s="115" t="s">
        <v>70</v>
      </c>
      <c r="E38" s="32">
        <v>63000</v>
      </c>
      <c r="F38" s="6">
        <v>56323260</v>
      </c>
      <c r="G38" s="7">
        <f t="shared" si="1"/>
        <v>8.594534959650799E-3</v>
      </c>
      <c r="H38" s="80"/>
    </row>
    <row r="39" spans="1:8" ht="30" x14ac:dyDescent="0.25">
      <c r="A39" s="21" t="s">
        <v>177</v>
      </c>
      <c r="B39" s="21" t="s">
        <v>115</v>
      </c>
      <c r="C39" s="8" t="s">
        <v>116</v>
      </c>
      <c r="D39" s="21" t="s">
        <v>77</v>
      </c>
      <c r="E39" s="32">
        <v>10942</v>
      </c>
      <c r="F39" s="6">
        <v>11340726.48</v>
      </c>
      <c r="G39" s="7">
        <f t="shared" si="1"/>
        <v>1.7305154247143641E-3</v>
      </c>
      <c r="H39" s="80"/>
    </row>
    <row r="40" spans="1:8" x14ac:dyDescent="0.25">
      <c r="A40" s="51" t="s">
        <v>34</v>
      </c>
      <c r="B40" s="51" t="s">
        <v>86</v>
      </c>
      <c r="C40" s="8" t="s">
        <v>87</v>
      </c>
      <c r="D40" s="51" t="s">
        <v>71</v>
      </c>
      <c r="E40" s="32">
        <v>15000</v>
      </c>
      <c r="F40" s="6">
        <v>9114900</v>
      </c>
      <c r="G40" s="7">
        <f t="shared" si="1"/>
        <v>1.3908698946708885E-3</v>
      </c>
      <c r="H40" s="80"/>
    </row>
    <row r="41" spans="1:8" x14ac:dyDescent="0.25">
      <c r="A41" s="64" t="s">
        <v>187</v>
      </c>
      <c r="B41" s="64" t="s">
        <v>134</v>
      </c>
      <c r="C41" s="8" t="s">
        <v>135</v>
      </c>
      <c r="D41" s="64" t="s">
        <v>75</v>
      </c>
      <c r="E41" s="32">
        <v>1310</v>
      </c>
      <c r="F41" s="6">
        <v>1187541.2</v>
      </c>
      <c r="G41" s="7">
        <f t="shared" si="1"/>
        <v>1.8121046898609316E-4</v>
      </c>
      <c r="H41" s="80"/>
    </row>
    <row r="42" spans="1:8" ht="30" x14ac:dyDescent="0.25">
      <c r="A42" s="97" t="s">
        <v>173</v>
      </c>
      <c r="B42" s="97" t="s">
        <v>105</v>
      </c>
      <c r="C42" s="8" t="s">
        <v>106</v>
      </c>
      <c r="D42" s="97" t="s">
        <v>60</v>
      </c>
      <c r="E42" s="32">
        <v>35992</v>
      </c>
      <c r="F42" s="6">
        <v>33565419.359999999</v>
      </c>
      <c r="G42" s="7">
        <f t="shared" si="1"/>
        <v>5.121847885311677E-3</v>
      </c>
      <c r="H42" s="80"/>
    </row>
    <row r="43" spans="1:8" x14ac:dyDescent="0.25">
      <c r="A43" s="126" t="s">
        <v>415</v>
      </c>
      <c r="B43" s="126" t="s">
        <v>86</v>
      </c>
      <c r="C43" s="126" t="s">
        <v>87</v>
      </c>
      <c r="D43" s="126" t="s">
        <v>414</v>
      </c>
      <c r="E43" s="32">
        <v>1900</v>
      </c>
      <c r="F43" s="6">
        <v>1959546</v>
      </c>
      <c r="G43" s="7">
        <f t="shared" si="1"/>
        <v>2.9901299395745001E-4</v>
      </c>
      <c r="H43" s="80"/>
    </row>
    <row r="44" spans="1:8" ht="30" x14ac:dyDescent="0.25">
      <c r="A44" s="21" t="s">
        <v>175</v>
      </c>
      <c r="B44" s="21" t="s">
        <v>109</v>
      </c>
      <c r="C44" s="8" t="s">
        <v>110</v>
      </c>
      <c r="D44" s="21" t="s">
        <v>48</v>
      </c>
      <c r="E44" s="32">
        <v>220</v>
      </c>
      <c r="F44" s="6">
        <v>195071.8</v>
      </c>
      <c r="G44" s="7">
        <f t="shared" si="1"/>
        <v>2.9766590299318767E-5</v>
      </c>
      <c r="H44" s="80"/>
    </row>
    <row r="45" spans="1:8" ht="30" x14ac:dyDescent="0.25">
      <c r="A45" s="108" t="s">
        <v>183</v>
      </c>
      <c r="B45" s="108" t="s">
        <v>128</v>
      </c>
      <c r="C45" s="8" t="s">
        <v>129</v>
      </c>
      <c r="D45" s="108" t="s">
        <v>76</v>
      </c>
      <c r="E45" s="32">
        <v>2492</v>
      </c>
      <c r="F45" s="6">
        <v>2705315.2</v>
      </c>
      <c r="G45" s="7">
        <f t="shared" si="1"/>
        <v>4.1281215013610177E-4</v>
      </c>
      <c r="H45" s="80"/>
    </row>
    <row r="46" spans="1:8" ht="30" x14ac:dyDescent="0.25">
      <c r="A46" s="21" t="s">
        <v>190</v>
      </c>
      <c r="B46" s="21" t="s">
        <v>244</v>
      </c>
      <c r="C46" s="8" t="s">
        <v>147</v>
      </c>
      <c r="D46" s="21" t="s">
        <v>42</v>
      </c>
      <c r="E46" s="32">
        <v>13949</v>
      </c>
      <c r="F46" s="6">
        <v>12800439.34</v>
      </c>
      <c r="G46" s="7">
        <f t="shared" si="1"/>
        <v>1.9532573825897046E-3</v>
      </c>
      <c r="H46" s="80"/>
    </row>
    <row r="47" spans="1:8" x14ac:dyDescent="0.25">
      <c r="A47" s="21" t="s">
        <v>37</v>
      </c>
      <c r="B47" s="21" t="s">
        <v>86</v>
      </c>
      <c r="C47" s="8" t="s">
        <v>87</v>
      </c>
      <c r="D47" s="88" t="s">
        <v>55</v>
      </c>
      <c r="E47" s="32">
        <v>40301</v>
      </c>
      <c r="F47" s="6">
        <v>46942128.609999999</v>
      </c>
      <c r="G47" s="7">
        <f t="shared" si="1"/>
        <v>7.1630400196840338E-3</v>
      </c>
      <c r="H47" s="80"/>
    </row>
    <row r="48" spans="1:8" x14ac:dyDescent="0.25">
      <c r="A48" s="126" t="s">
        <v>39</v>
      </c>
      <c r="B48" s="126" t="s">
        <v>90</v>
      </c>
      <c r="C48" s="8" t="s">
        <v>91</v>
      </c>
      <c r="D48" s="126" t="s">
        <v>52</v>
      </c>
      <c r="E48" s="32">
        <v>2000</v>
      </c>
      <c r="F48" s="6">
        <v>403200</v>
      </c>
      <c r="G48" s="7">
        <f t="shared" si="1"/>
        <v>6.1525495785066462E-5</v>
      </c>
      <c r="H48" s="80"/>
    </row>
    <row r="49" spans="1:8" ht="30" x14ac:dyDescent="0.25">
      <c r="A49" s="21" t="s">
        <v>167</v>
      </c>
      <c r="B49" s="21" t="s">
        <v>103</v>
      </c>
      <c r="C49" s="8" t="s">
        <v>104</v>
      </c>
      <c r="D49" s="82" t="s">
        <v>43</v>
      </c>
      <c r="E49" s="32">
        <v>28650</v>
      </c>
      <c r="F49" s="6">
        <v>29991393</v>
      </c>
      <c r="G49" s="7">
        <f t="shared" si="1"/>
        <v>4.5764764970480445E-3</v>
      </c>
      <c r="H49" s="80"/>
    </row>
    <row r="50" spans="1:8" ht="30" x14ac:dyDescent="0.25">
      <c r="A50" s="21" t="s">
        <v>210</v>
      </c>
      <c r="B50" s="21" t="s">
        <v>157</v>
      </c>
      <c r="C50" s="8" t="s">
        <v>158</v>
      </c>
      <c r="D50" s="21" t="s">
        <v>78</v>
      </c>
      <c r="E50" s="32">
        <v>12000</v>
      </c>
      <c r="F50" s="6">
        <v>3049920</v>
      </c>
      <c r="G50" s="7">
        <f t="shared" si="1"/>
        <v>4.6539642883132416E-4</v>
      </c>
      <c r="H50" s="80"/>
    </row>
    <row r="51" spans="1:8" ht="30" customHeight="1" x14ac:dyDescent="0.25">
      <c r="A51" s="54" t="s">
        <v>256</v>
      </c>
      <c r="B51" s="54" t="s">
        <v>200</v>
      </c>
      <c r="C51" s="8" t="s">
        <v>201</v>
      </c>
      <c r="D51" s="54" t="s">
        <v>198</v>
      </c>
      <c r="E51" s="32">
        <v>2780</v>
      </c>
      <c r="F51" s="6">
        <v>1843918.4</v>
      </c>
      <c r="G51" s="7">
        <f t="shared" si="1"/>
        <v>2.8136903211112719E-4</v>
      </c>
      <c r="H51" s="80"/>
    </row>
    <row r="52" spans="1:8" x14ac:dyDescent="0.25">
      <c r="A52" s="79" t="s">
        <v>38</v>
      </c>
      <c r="B52" s="79" t="s">
        <v>88</v>
      </c>
      <c r="C52" s="8" t="s">
        <v>89</v>
      </c>
      <c r="D52" s="79" t="s">
        <v>53</v>
      </c>
      <c r="E52" s="32">
        <v>10500</v>
      </c>
      <c r="F52" s="6">
        <v>2908920</v>
      </c>
      <c r="G52" s="7">
        <f t="shared" si="1"/>
        <v>4.438808164660107E-4</v>
      </c>
      <c r="H52" s="80"/>
    </row>
    <row r="53" spans="1:8" ht="30" x14ac:dyDescent="0.25">
      <c r="A53" s="21" t="s">
        <v>174</v>
      </c>
      <c r="B53" s="21" t="s">
        <v>107</v>
      </c>
      <c r="C53" s="8" t="s">
        <v>108</v>
      </c>
      <c r="D53" s="76" t="s">
        <v>44</v>
      </c>
      <c r="E53" s="32">
        <v>7959</v>
      </c>
      <c r="F53" s="6">
        <v>7850996.3700000001</v>
      </c>
      <c r="G53" s="7">
        <f t="shared" si="1"/>
        <v>1.1980070537475373E-3</v>
      </c>
      <c r="H53" s="80"/>
    </row>
    <row r="54" spans="1:8" ht="30" x14ac:dyDescent="0.25">
      <c r="A54" s="21" t="s">
        <v>209</v>
      </c>
      <c r="B54" s="21" t="s">
        <v>155</v>
      </c>
      <c r="C54" s="8" t="s">
        <v>156</v>
      </c>
      <c r="D54" s="21" t="s">
        <v>40</v>
      </c>
      <c r="E54" s="32">
        <v>125306</v>
      </c>
      <c r="F54" s="6">
        <v>106059499.62</v>
      </c>
      <c r="G54" s="7">
        <f t="shared" si="1"/>
        <v>1.6183936748106566E-2</v>
      </c>
      <c r="H54" s="80"/>
    </row>
    <row r="55" spans="1:8" ht="30" x14ac:dyDescent="0.25">
      <c r="A55" s="79" t="s">
        <v>176</v>
      </c>
      <c r="B55" s="79" t="s">
        <v>113</v>
      </c>
      <c r="C55" s="8" t="s">
        <v>114</v>
      </c>
      <c r="D55" s="79" t="s">
        <v>56</v>
      </c>
      <c r="E55" s="32">
        <v>15000</v>
      </c>
      <c r="F55" s="6">
        <v>16240200</v>
      </c>
      <c r="G55" s="7">
        <f t="shared" si="1"/>
        <v>2.4781407654976099E-3</v>
      </c>
      <c r="H55" s="80"/>
    </row>
    <row r="56" spans="1:8" ht="30" x14ac:dyDescent="0.25">
      <c r="A56" s="21" t="s">
        <v>255</v>
      </c>
      <c r="B56" s="21" t="s">
        <v>105</v>
      </c>
      <c r="C56" s="8" t="s">
        <v>106</v>
      </c>
      <c r="D56" s="21" t="s">
        <v>254</v>
      </c>
      <c r="E56" s="32">
        <v>56100</v>
      </c>
      <c r="F56" s="6">
        <v>50447925</v>
      </c>
      <c r="G56" s="7">
        <f t="shared" si="1"/>
        <v>7.6979999924425809E-3</v>
      </c>
      <c r="H56" s="80"/>
    </row>
    <row r="57" spans="1:8" x14ac:dyDescent="0.25">
      <c r="A57" s="92" t="s">
        <v>291</v>
      </c>
      <c r="B57" s="92" t="s">
        <v>123</v>
      </c>
      <c r="C57" s="8" t="s">
        <v>124</v>
      </c>
      <c r="D57" s="92" t="s">
        <v>292</v>
      </c>
      <c r="E57" s="42">
        <v>1829</v>
      </c>
      <c r="F57" s="6">
        <v>702811.54</v>
      </c>
      <c r="G57" s="7">
        <f t="shared" si="1"/>
        <v>1.0724411815963807E-4</v>
      </c>
      <c r="H57" s="80"/>
    </row>
    <row r="58" spans="1:8" x14ac:dyDescent="0.25">
      <c r="A58" s="89" t="s">
        <v>279</v>
      </c>
      <c r="B58" s="89" t="s">
        <v>86</v>
      </c>
      <c r="C58" s="8" t="s">
        <v>87</v>
      </c>
      <c r="D58" s="89" t="s">
        <v>281</v>
      </c>
      <c r="E58" s="32">
        <v>32509</v>
      </c>
      <c r="F58" s="6">
        <v>27605017.350000001</v>
      </c>
      <c r="G58" s="7">
        <f t="shared" si="1"/>
        <v>4.212332288229443E-3</v>
      </c>
      <c r="H58" s="80"/>
    </row>
    <row r="59" spans="1:8" x14ac:dyDescent="0.25">
      <c r="A59" s="61" t="s">
        <v>278</v>
      </c>
      <c r="B59" s="61" t="s">
        <v>86</v>
      </c>
      <c r="C59" s="8" t="s">
        <v>87</v>
      </c>
      <c r="D59" s="61" t="s">
        <v>280</v>
      </c>
      <c r="E59" s="32">
        <v>181403</v>
      </c>
      <c r="F59" s="6">
        <v>134209195.52</v>
      </c>
      <c r="G59" s="7">
        <f t="shared" si="1"/>
        <v>2.0479383167864386E-2</v>
      </c>
      <c r="H59" s="80"/>
    </row>
    <row r="60" spans="1:8" x14ac:dyDescent="0.25">
      <c r="A60" s="21" t="s">
        <v>272</v>
      </c>
      <c r="B60" s="21" t="s">
        <v>271</v>
      </c>
      <c r="C60" s="8" t="s">
        <v>273</v>
      </c>
      <c r="D60" s="21" t="s">
        <v>270</v>
      </c>
      <c r="E60" s="32">
        <v>10000</v>
      </c>
      <c r="F60" s="6">
        <v>10472800</v>
      </c>
      <c r="G60" s="7">
        <f t="shared" si="1"/>
        <v>1.5980759232585417E-3</v>
      </c>
      <c r="H60" s="80"/>
    </row>
    <row r="61" spans="1:8" x14ac:dyDescent="0.25">
      <c r="A61" s="128" t="s">
        <v>287</v>
      </c>
      <c r="B61" s="128" t="s">
        <v>86</v>
      </c>
      <c r="C61" s="8" t="s">
        <v>87</v>
      </c>
      <c r="D61" s="128" t="s">
        <v>286</v>
      </c>
      <c r="E61" s="32">
        <v>49444</v>
      </c>
      <c r="F61" s="6">
        <v>51322783.390000001</v>
      </c>
      <c r="G61" s="7">
        <f t="shared" si="1"/>
        <v>7.831497254809831E-3</v>
      </c>
      <c r="H61" s="80"/>
    </row>
    <row r="62" spans="1:8" ht="30" x14ac:dyDescent="0.25">
      <c r="A62" s="21" t="s">
        <v>283</v>
      </c>
      <c r="B62" s="21" t="s">
        <v>96</v>
      </c>
      <c r="C62" s="8" t="s">
        <v>97</v>
      </c>
      <c r="D62" s="21" t="s">
        <v>282</v>
      </c>
      <c r="E62" s="32">
        <v>2562</v>
      </c>
      <c r="F62" s="6">
        <v>2824963.68</v>
      </c>
      <c r="G62" s="7">
        <f t="shared" si="1"/>
        <v>4.3106967010616529E-4</v>
      </c>
      <c r="H62" s="80"/>
    </row>
    <row r="63" spans="1:8" ht="30" x14ac:dyDescent="0.25">
      <c r="A63" s="21" t="s">
        <v>182</v>
      </c>
      <c r="B63" s="21" t="s">
        <v>125</v>
      </c>
      <c r="C63" s="8" t="s">
        <v>126</v>
      </c>
      <c r="D63" s="21" t="s">
        <v>288</v>
      </c>
      <c r="E63" s="32">
        <v>45000</v>
      </c>
      <c r="F63" s="6">
        <v>44392950</v>
      </c>
      <c r="G63" s="7">
        <f t="shared" si="1"/>
        <v>6.7740532195229809E-3</v>
      </c>
      <c r="H63" s="80"/>
    </row>
    <row r="64" spans="1:8" x14ac:dyDescent="0.25">
      <c r="A64" s="38" t="s">
        <v>289</v>
      </c>
      <c r="B64" s="38" t="s">
        <v>92</v>
      </c>
      <c r="C64" s="8" t="s">
        <v>93</v>
      </c>
      <c r="D64" s="38" t="s">
        <v>290</v>
      </c>
      <c r="E64" s="32">
        <v>36999</v>
      </c>
      <c r="F64" s="6">
        <v>35991147.240000002</v>
      </c>
      <c r="G64" s="7">
        <f t="shared" si="1"/>
        <v>5.4919969687855317E-3</v>
      </c>
      <c r="H64" s="80"/>
    </row>
    <row r="65" spans="1:8" ht="30" x14ac:dyDescent="0.25">
      <c r="A65" s="90" t="s">
        <v>296</v>
      </c>
      <c r="B65" s="90" t="s">
        <v>155</v>
      </c>
      <c r="C65" s="8" t="s">
        <v>156</v>
      </c>
      <c r="D65" s="90" t="s">
        <v>297</v>
      </c>
      <c r="E65" s="32">
        <v>10000</v>
      </c>
      <c r="F65" s="6">
        <v>9494800</v>
      </c>
      <c r="G65" s="7">
        <f t="shared" si="1"/>
        <v>1.4488399736608357E-3</v>
      </c>
      <c r="H65" s="80"/>
    </row>
    <row r="66" spans="1:8" x14ac:dyDescent="0.25">
      <c r="A66" s="21" t="s">
        <v>298</v>
      </c>
      <c r="B66" s="21" t="s">
        <v>271</v>
      </c>
      <c r="C66" s="8" t="s">
        <v>273</v>
      </c>
      <c r="D66" s="21" t="s">
        <v>299</v>
      </c>
      <c r="E66" s="32">
        <v>8000</v>
      </c>
      <c r="F66" s="6">
        <v>7915520</v>
      </c>
      <c r="G66" s="7">
        <f t="shared" si="1"/>
        <v>1.2078529077296856E-3</v>
      </c>
      <c r="H66" s="80"/>
    </row>
    <row r="67" spans="1:8" x14ac:dyDescent="0.25">
      <c r="A67" s="21" t="s">
        <v>300</v>
      </c>
      <c r="B67" s="21" t="s">
        <v>153</v>
      </c>
      <c r="C67" s="8" t="s">
        <v>154</v>
      </c>
      <c r="D67" s="21" t="s">
        <v>301</v>
      </c>
      <c r="E67" s="32">
        <v>67000</v>
      </c>
      <c r="F67" s="6">
        <v>63075140</v>
      </c>
      <c r="G67" s="7">
        <f t="shared" si="1"/>
        <v>9.6248245540984049E-3</v>
      </c>
      <c r="H67" s="80"/>
    </row>
    <row r="68" spans="1:8" ht="30" x14ac:dyDescent="0.25">
      <c r="A68" s="21" t="s">
        <v>304</v>
      </c>
      <c r="B68" s="21" t="s">
        <v>144</v>
      </c>
      <c r="C68" s="8" t="s">
        <v>145</v>
      </c>
      <c r="D68" s="21" t="s">
        <v>303</v>
      </c>
      <c r="E68" s="32">
        <v>10000</v>
      </c>
      <c r="F68" s="6">
        <v>9432800</v>
      </c>
      <c r="G68" s="7">
        <f t="shared" si="1"/>
        <v>1.4393792079399179E-3</v>
      </c>
      <c r="H68" s="80"/>
    </row>
    <row r="69" spans="1:8" ht="30" x14ac:dyDescent="0.25">
      <c r="A69" s="56" t="s">
        <v>317</v>
      </c>
      <c r="B69" s="56" t="s">
        <v>144</v>
      </c>
      <c r="C69" s="8" t="s">
        <v>145</v>
      </c>
      <c r="D69" s="56" t="s">
        <v>316</v>
      </c>
      <c r="E69" s="32">
        <v>19991</v>
      </c>
      <c r="F69" s="6">
        <v>19682139.050000001</v>
      </c>
      <c r="G69" s="7">
        <f t="shared" ref="G69:G100" si="2">F69/$F$264</f>
        <v>3.0033565554609797E-3</v>
      </c>
      <c r="H69" s="80"/>
    </row>
    <row r="70" spans="1:8" ht="30" x14ac:dyDescent="0.25">
      <c r="A70" s="21" t="s">
        <v>309</v>
      </c>
      <c r="B70" s="21" t="s">
        <v>117</v>
      </c>
      <c r="C70" s="8" t="s">
        <v>118</v>
      </c>
      <c r="D70" s="21" t="s">
        <v>308</v>
      </c>
      <c r="E70" s="32">
        <v>69861</v>
      </c>
      <c r="F70" s="6">
        <v>71900941.200000003</v>
      </c>
      <c r="G70" s="7">
        <f t="shared" si="2"/>
        <v>1.0971579996882221E-2</v>
      </c>
      <c r="H70" s="80"/>
    </row>
    <row r="71" spans="1:8" x14ac:dyDescent="0.25">
      <c r="A71" s="21" t="s">
        <v>322</v>
      </c>
      <c r="B71" s="21" t="s">
        <v>121</v>
      </c>
      <c r="C71" s="8" t="s">
        <v>122</v>
      </c>
      <c r="D71" s="21" t="s">
        <v>321</v>
      </c>
      <c r="E71" s="32">
        <v>48000</v>
      </c>
      <c r="F71" s="6">
        <v>48204000</v>
      </c>
      <c r="G71" s="7">
        <f t="shared" si="2"/>
        <v>7.3555927550182131E-3</v>
      </c>
      <c r="H71" s="80"/>
    </row>
    <row r="72" spans="1:8" x14ac:dyDescent="0.25">
      <c r="A72" s="126" t="s">
        <v>351</v>
      </c>
      <c r="B72" s="126" t="s">
        <v>86</v>
      </c>
      <c r="C72" s="128" t="s">
        <v>87</v>
      </c>
      <c r="D72" s="126" t="s">
        <v>352</v>
      </c>
      <c r="E72" s="32">
        <v>51450</v>
      </c>
      <c r="F72" s="6">
        <v>47034561</v>
      </c>
      <c r="G72" s="7">
        <f t="shared" si="2"/>
        <v>7.1771445549552362E-3</v>
      </c>
      <c r="H72" s="80"/>
    </row>
    <row r="73" spans="1:8" ht="30" x14ac:dyDescent="0.25">
      <c r="A73" s="21" t="s">
        <v>331</v>
      </c>
      <c r="B73" s="21" t="s">
        <v>136</v>
      </c>
      <c r="C73" s="8" t="s">
        <v>137</v>
      </c>
      <c r="D73" s="21" t="s">
        <v>332</v>
      </c>
      <c r="E73" s="32">
        <v>38000</v>
      </c>
      <c r="F73" s="6">
        <v>37044680</v>
      </c>
      <c r="G73" s="7">
        <f t="shared" si="2"/>
        <v>5.6527586884899195E-3</v>
      </c>
      <c r="H73" s="80"/>
    </row>
    <row r="74" spans="1:8" x14ac:dyDescent="0.25">
      <c r="A74" s="100" t="s">
        <v>329</v>
      </c>
      <c r="B74" s="100" t="s">
        <v>134</v>
      </c>
      <c r="C74" s="128" t="s">
        <v>135</v>
      </c>
      <c r="D74" s="100" t="s">
        <v>330</v>
      </c>
      <c r="E74" s="32">
        <v>34000</v>
      </c>
      <c r="F74" s="6">
        <v>33242820</v>
      </c>
      <c r="G74" s="7">
        <f t="shared" si="2"/>
        <v>5.0726214826233209E-3</v>
      </c>
      <c r="H74" s="80"/>
    </row>
    <row r="75" spans="1:8" x14ac:dyDescent="0.25">
      <c r="A75" s="21" t="s">
        <v>333</v>
      </c>
      <c r="B75" s="21" t="s">
        <v>132</v>
      </c>
      <c r="C75" s="8" t="s">
        <v>133</v>
      </c>
      <c r="D75" s="21" t="s">
        <v>334</v>
      </c>
      <c r="E75" s="32">
        <v>37000</v>
      </c>
      <c r="F75" s="6">
        <v>34535430</v>
      </c>
      <c r="G75" s="7">
        <f t="shared" si="2"/>
        <v>5.2698647145348653E-3</v>
      </c>
      <c r="H75" s="80"/>
    </row>
    <row r="76" spans="1:8" x14ac:dyDescent="0.25">
      <c r="A76" s="64" t="s">
        <v>326</v>
      </c>
      <c r="B76" s="64" t="s">
        <v>327</v>
      </c>
      <c r="C76" s="8" t="s">
        <v>328</v>
      </c>
      <c r="D76" s="64" t="s">
        <v>325</v>
      </c>
      <c r="E76" s="32">
        <v>22999</v>
      </c>
      <c r="F76" s="6">
        <v>22276371.420000002</v>
      </c>
      <c r="G76" s="7">
        <f t="shared" si="2"/>
        <v>3.3992182438189111E-3</v>
      </c>
      <c r="H76" s="80"/>
    </row>
    <row r="77" spans="1:8" ht="30" x14ac:dyDescent="0.25">
      <c r="A77" s="21" t="s">
        <v>407</v>
      </c>
      <c r="B77" s="21" t="s">
        <v>96</v>
      </c>
      <c r="C77" s="8" t="s">
        <v>97</v>
      </c>
      <c r="D77" s="21" t="s">
        <v>406</v>
      </c>
      <c r="E77" s="32">
        <v>83500</v>
      </c>
      <c r="F77" s="6">
        <v>85332825</v>
      </c>
      <c r="G77" s="7">
        <f t="shared" si="2"/>
        <v>1.3021191381114369E-2</v>
      </c>
      <c r="H77" s="80"/>
    </row>
    <row r="78" spans="1:8" ht="30" x14ac:dyDescent="0.25">
      <c r="A78" s="119" t="s">
        <v>340</v>
      </c>
      <c r="B78" s="119" t="s">
        <v>117</v>
      </c>
      <c r="C78" s="8" t="s">
        <v>118</v>
      </c>
      <c r="D78" s="119" t="s">
        <v>341</v>
      </c>
      <c r="E78" s="32">
        <v>48000</v>
      </c>
      <c r="F78" s="6">
        <v>48153600</v>
      </c>
      <c r="G78" s="7">
        <f t="shared" si="2"/>
        <v>7.3479020680450799E-3</v>
      </c>
      <c r="H78" s="80"/>
    </row>
    <row r="79" spans="1:8" x14ac:dyDescent="0.25">
      <c r="A79" s="54" t="s">
        <v>342</v>
      </c>
      <c r="B79" s="54" t="s">
        <v>148</v>
      </c>
      <c r="C79" s="8" t="s">
        <v>149</v>
      </c>
      <c r="D79" s="54" t="s">
        <v>343</v>
      </c>
      <c r="E79" s="32">
        <v>20000</v>
      </c>
      <c r="F79" s="6">
        <v>19636400</v>
      </c>
      <c r="G79" s="7">
        <f t="shared" si="2"/>
        <v>2.9963770968102158E-3</v>
      </c>
      <c r="H79" s="80"/>
    </row>
    <row r="80" spans="1:8" ht="30" x14ac:dyDescent="0.25">
      <c r="A80" s="21" t="s">
        <v>362</v>
      </c>
      <c r="B80" s="21" t="s">
        <v>136</v>
      </c>
      <c r="C80" s="8" t="s">
        <v>137</v>
      </c>
      <c r="D80" s="21" t="s">
        <v>361</v>
      </c>
      <c r="E80" s="32">
        <v>65000</v>
      </c>
      <c r="F80" s="6">
        <v>63859900</v>
      </c>
      <c r="G80" s="7">
        <f t="shared" si="2"/>
        <v>9.7445734332459455E-3</v>
      </c>
      <c r="H80" s="80"/>
    </row>
    <row r="81" spans="1:8" x14ac:dyDescent="0.25">
      <c r="A81" s="117" t="s">
        <v>359</v>
      </c>
      <c r="B81" s="117" t="s">
        <v>358</v>
      </c>
      <c r="C81" s="8" t="s">
        <v>360</v>
      </c>
      <c r="D81" s="117" t="s">
        <v>357</v>
      </c>
      <c r="E81" s="32">
        <v>20673</v>
      </c>
      <c r="F81" s="6">
        <v>20698014.329999998</v>
      </c>
      <c r="G81" s="7">
        <f t="shared" si="2"/>
        <v>3.1583720074892362E-3</v>
      </c>
      <c r="H81" s="80"/>
    </row>
    <row r="82" spans="1:8" x14ac:dyDescent="0.25">
      <c r="A82" s="90" t="s">
        <v>356</v>
      </c>
      <c r="B82" s="90" t="s">
        <v>320</v>
      </c>
      <c r="C82" s="8" t="s">
        <v>319</v>
      </c>
      <c r="D82" s="90" t="s">
        <v>355</v>
      </c>
      <c r="E82" s="32">
        <v>33000</v>
      </c>
      <c r="F82" s="6">
        <v>32505000</v>
      </c>
      <c r="G82" s="7">
        <f t="shared" si="2"/>
        <v>4.9600353186844874E-3</v>
      </c>
      <c r="H82" s="80"/>
    </row>
    <row r="83" spans="1:8" ht="30" x14ac:dyDescent="0.25">
      <c r="A83" s="21" t="s">
        <v>377</v>
      </c>
      <c r="B83" s="21" t="s">
        <v>244</v>
      </c>
      <c r="C83" s="63" t="s">
        <v>147</v>
      </c>
      <c r="D83" s="21" t="s">
        <v>376</v>
      </c>
      <c r="E83" s="32">
        <v>38755</v>
      </c>
      <c r="F83" s="6">
        <v>38016717.25</v>
      </c>
      <c r="G83" s="7">
        <f t="shared" si="2"/>
        <v>5.8010847642037157E-3</v>
      </c>
      <c r="H83" s="80"/>
    </row>
    <row r="84" spans="1:8" ht="30" x14ac:dyDescent="0.25">
      <c r="A84" s="21" t="s">
        <v>371</v>
      </c>
      <c r="B84" s="21" t="s">
        <v>105</v>
      </c>
      <c r="C84" s="128" t="s">
        <v>106</v>
      </c>
      <c r="D84" s="21" t="s">
        <v>370</v>
      </c>
      <c r="E84" s="32">
        <v>104950</v>
      </c>
      <c r="F84" s="6">
        <v>105540868.5</v>
      </c>
      <c r="G84" s="7">
        <f t="shared" si="2"/>
        <v>1.6104797271946934E-2</v>
      </c>
      <c r="H84" s="80"/>
    </row>
    <row r="85" spans="1:8" ht="30" x14ac:dyDescent="0.25">
      <c r="A85" s="100" t="s">
        <v>373</v>
      </c>
      <c r="B85" s="100" t="s">
        <v>109</v>
      </c>
      <c r="C85" s="8" t="s">
        <v>110</v>
      </c>
      <c r="D85" s="100" t="s">
        <v>372</v>
      </c>
      <c r="E85" s="32">
        <v>87635</v>
      </c>
      <c r="F85" s="6">
        <v>89198408.400000006</v>
      </c>
      <c r="G85" s="7">
        <f t="shared" si="2"/>
        <v>1.3611052331470329E-2</v>
      </c>
      <c r="H85" s="80"/>
    </row>
    <row r="86" spans="1:8" x14ac:dyDescent="0.25">
      <c r="A86" s="94" t="s">
        <v>379</v>
      </c>
      <c r="B86" s="94" t="s">
        <v>121</v>
      </c>
      <c r="C86" s="8" t="s">
        <v>122</v>
      </c>
      <c r="D86" s="94" t="s">
        <v>378</v>
      </c>
      <c r="E86" s="32">
        <v>64000</v>
      </c>
      <c r="F86" s="6">
        <v>64612480</v>
      </c>
      <c r="G86" s="7">
        <f t="shared" si="2"/>
        <v>9.8594118697983395E-3</v>
      </c>
      <c r="H86" s="80"/>
    </row>
    <row r="87" spans="1:8" x14ac:dyDescent="0.25">
      <c r="A87" s="89" t="s">
        <v>381</v>
      </c>
      <c r="B87" s="89" t="s">
        <v>153</v>
      </c>
      <c r="C87" s="8" t="s">
        <v>154</v>
      </c>
      <c r="D87" s="89" t="s">
        <v>380</v>
      </c>
      <c r="E87" s="32">
        <v>15000</v>
      </c>
      <c r="F87" s="6">
        <v>14718450</v>
      </c>
      <c r="G87" s="7">
        <f t="shared" si="2"/>
        <v>2.2459323745974984E-3</v>
      </c>
      <c r="H87" s="80"/>
    </row>
    <row r="88" spans="1:8" ht="30" x14ac:dyDescent="0.25">
      <c r="A88" s="98" t="s">
        <v>388</v>
      </c>
      <c r="B88" s="98" t="s">
        <v>109</v>
      </c>
      <c r="C88" s="8" t="s">
        <v>110</v>
      </c>
      <c r="D88" s="98" t="s">
        <v>387</v>
      </c>
      <c r="E88" s="32">
        <v>65000</v>
      </c>
      <c r="F88" s="6">
        <v>67780050</v>
      </c>
      <c r="G88" s="7">
        <f t="shared" si="2"/>
        <v>1.0342760864550084E-2</v>
      </c>
      <c r="H88" s="80"/>
    </row>
    <row r="89" spans="1:8" ht="30" x14ac:dyDescent="0.25">
      <c r="A89" s="56" t="s">
        <v>397</v>
      </c>
      <c r="B89" s="56" t="s">
        <v>244</v>
      </c>
      <c r="C89" s="8" t="s">
        <v>147</v>
      </c>
      <c r="D89" s="56" t="s">
        <v>396</v>
      </c>
      <c r="E89" s="32">
        <v>13000</v>
      </c>
      <c r="F89" s="6">
        <v>12376650</v>
      </c>
      <c r="G89" s="7">
        <f t="shared" si="2"/>
        <v>1.8885900977386974E-3</v>
      </c>
      <c r="H89" s="80"/>
    </row>
    <row r="90" spans="1:8" x14ac:dyDescent="0.25">
      <c r="A90" s="57" t="s">
        <v>434</v>
      </c>
      <c r="B90" s="57" t="s">
        <v>153</v>
      </c>
      <c r="C90" s="8" t="s">
        <v>154</v>
      </c>
      <c r="D90" s="57" t="s">
        <v>433</v>
      </c>
      <c r="E90" s="32">
        <v>50000</v>
      </c>
      <c r="F90" s="6">
        <v>50432500</v>
      </c>
      <c r="G90" s="7">
        <f t="shared" si="2"/>
        <v>7.695646245487014E-3</v>
      </c>
      <c r="H90" s="80"/>
    </row>
    <row r="91" spans="1:8" x14ac:dyDescent="0.25">
      <c r="A91" s="98" t="s">
        <v>404</v>
      </c>
      <c r="B91" s="98" t="s">
        <v>134</v>
      </c>
      <c r="C91" s="8" t="s">
        <v>135</v>
      </c>
      <c r="D91" s="98" t="s">
        <v>403</v>
      </c>
      <c r="E91" s="32">
        <v>93013</v>
      </c>
      <c r="F91" s="6">
        <v>94229610.040000007</v>
      </c>
      <c r="G91" s="7">
        <f t="shared" si="2"/>
        <v>1.4378778460675784E-2</v>
      </c>
      <c r="H91" s="80"/>
    </row>
    <row r="92" spans="1:8" x14ac:dyDescent="0.25">
      <c r="A92" s="21" t="s">
        <v>531</v>
      </c>
      <c r="B92" s="21" t="s">
        <v>86</v>
      </c>
      <c r="C92" s="128" t="s">
        <v>87</v>
      </c>
      <c r="D92" s="21" t="s">
        <v>528</v>
      </c>
      <c r="E92" s="32">
        <v>268714</v>
      </c>
      <c r="F92" s="6">
        <v>257857954.40000001</v>
      </c>
      <c r="G92" s="7">
        <f t="shared" si="2"/>
        <v>3.934731767505719E-2</v>
      </c>
      <c r="H92" s="80"/>
    </row>
    <row r="93" spans="1:8" x14ac:dyDescent="0.25">
      <c r="A93" s="50" t="s">
        <v>530</v>
      </c>
      <c r="B93" s="50" t="s">
        <v>86</v>
      </c>
      <c r="C93" s="126" t="s">
        <v>87</v>
      </c>
      <c r="D93" s="50" t="s">
        <v>512</v>
      </c>
      <c r="E93" s="32">
        <v>319885</v>
      </c>
      <c r="F93" s="6">
        <v>301824292.89999998</v>
      </c>
      <c r="G93" s="7">
        <f t="shared" si="2"/>
        <v>4.6056272967880986E-2</v>
      </c>
      <c r="H93" s="80"/>
    </row>
    <row r="94" spans="1:8" x14ac:dyDescent="0.25">
      <c r="A94" s="102" t="s">
        <v>546</v>
      </c>
      <c r="B94" s="102" t="s">
        <v>86</v>
      </c>
      <c r="C94" s="126" t="s">
        <v>87</v>
      </c>
      <c r="D94" s="102" t="s">
        <v>545</v>
      </c>
      <c r="E94" s="32">
        <v>26900</v>
      </c>
      <c r="F94" s="6">
        <v>25729850</v>
      </c>
      <c r="G94" s="7">
        <f t="shared" si="2"/>
        <v>3.9261948852316276E-3</v>
      </c>
      <c r="H94" s="80"/>
    </row>
    <row r="95" spans="1:8" x14ac:dyDescent="0.25">
      <c r="A95" s="21" t="s">
        <v>529</v>
      </c>
      <c r="B95" s="21" t="s">
        <v>86</v>
      </c>
      <c r="C95" s="126" t="s">
        <v>87</v>
      </c>
      <c r="D95" s="21" t="s">
        <v>527</v>
      </c>
      <c r="E95" s="32">
        <v>29205</v>
      </c>
      <c r="F95" s="6">
        <v>27431088.300000001</v>
      </c>
      <c r="G95" s="7">
        <f t="shared" si="2"/>
        <v>4.185791933485704E-3</v>
      </c>
      <c r="H95" s="80"/>
    </row>
    <row r="96" spans="1:8" x14ac:dyDescent="0.25">
      <c r="A96" s="119" t="s">
        <v>409</v>
      </c>
      <c r="B96" s="119" t="s">
        <v>134</v>
      </c>
      <c r="C96" s="8" t="s">
        <v>135</v>
      </c>
      <c r="D96" s="119" t="s">
        <v>408</v>
      </c>
      <c r="E96" s="32">
        <v>57600</v>
      </c>
      <c r="F96" s="6">
        <v>57819456</v>
      </c>
      <c r="G96" s="7">
        <f t="shared" si="2"/>
        <v>8.8228439891439372E-3</v>
      </c>
      <c r="H96" s="80"/>
    </row>
    <row r="97" spans="1:8" x14ac:dyDescent="0.25">
      <c r="A97" s="102" t="s">
        <v>411</v>
      </c>
      <c r="B97" s="102" t="s">
        <v>94</v>
      </c>
      <c r="C97" s="8" t="s">
        <v>95</v>
      </c>
      <c r="D97" s="102" t="s">
        <v>410</v>
      </c>
      <c r="E97" s="32">
        <v>64000</v>
      </c>
      <c r="F97" s="6">
        <v>63949440</v>
      </c>
      <c r="G97" s="7">
        <f t="shared" si="2"/>
        <v>9.7582366100628978E-3</v>
      </c>
      <c r="H97" s="80"/>
    </row>
    <row r="98" spans="1:8" ht="30" x14ac:dyDescent="0.25">
      <c r="A98" s="57" t="s">
        <v>420</v>
      </c>
      <c r="B98" s="57" t="s">
        <v>421</v>
      </c>
      <c r="C98" s="8" t="s">
        <v>422</v>
      </c>
      <c r="D98" s="57" t="s">
        <v>419</v>
      </c>
      <c r="E98" s="32">
        <v>48000</v>
      </c>
      <c r="F98" s="6">
        <v>46277760</v>
      </c>
      <c r="G98" s="7">
        <f t="shared" si="2"/>
        <v>7.0616620233688423E-3</v>
      </c>
      <c r="H98" s="80"/>
    </row>
    <row r="99" spans="1:8" ht="30" x14ac:dyDescent="0.25">
      <c r="A99" s="97" t="s">
        <v>435</v>
      </c>
      <c r="B99" s="97" t="s">
        <v>353</v>
      </c>
      <c r="C99" s="8" t="s">
        <v>101</v>
      </c>
      <c r="D99" s="97" t="s">
        <v>436</v>
      </c>
      <c r="E99" s="32">
        <v>65000</v>
      </c>
      <c r="F99" s="6">
        <v>66349400</v>
      </c>
      <c r="G99" s="7">
        <f t="shared" si="2"/>
        <v>1.0124453695539902E-2</v>
      </c>
      <c r="H99" s="80"/>
    </row>
    <row r="100" spans="1:8" ht="30" x14ac:dyDescent="0.25">
      <c r="A100" s="21" t="s">
        <v>438</v>
      </c>
      <c r="B100" s="21" t="s">
        <v>365</v>
      </c>
      <c r="C100" s="8" t="s">
        <v>366</v>
      </c>
      <c r="D100" s="55" t="s">
        <v>437</v>
      </c>
      <c r="E100" s="32">
        <v>59000</v>
      </c>
      <c r="F100" s="6">
        <v>59813020</v>
      </c>
      <c r="G100" s="7">
        <f t="shared" si="2"/>
        <v>9.1270478916222614E-3</v>
      </c>
      <c r="H100" s="80"/>
    </row>
    <row r="101" spans="1:8" ht="29.25" customHeight="1" x14ac:dyDescent="0.25">
      <c r="A101" s="21" t="s">
        <v>445</v>
      </c>
      <c r="B101" s="21" t="s">
        <v>144</v>
      </c>
      <c r="C101" s="8" t="s">
        <v>145</v>
      </c>
      <c r="D101" s="21" t="s">
        <v>444</v>
      </c>
      <c r="E101" s="32">
        <v>32790</v>
      </c>
      <c r="F101" s="6">
        <v>32784753.600000001</v>
      </c>
      <c r="G101" s="7">
        <f t="shared" ref="G101:G132" si="3">F101/$F$264</f>
        <v>5.0027237585100262E-3</v>
      </c>
      <c r="H101" s="80"/>
    </row>
    <row r="102" spans="1:8" ht="36" customHeight="1" x14ac:dyDescent="0.25">
      <c r="A102" s="21" t="s">
        <v>457</v>
      </c>
      <c r="B102" s="21" t="s">
        <v>458</v>
      </c>
      <c r="C102" s="8" t="s">
        <v>459</v>
      </c>
      <c r="D102" s="21" t="s">
        <v>455</v>
      </c>
      <c r="E102" s="32">
        <v>32000</v>
      </c>
      <c r="F102" s="6">
        <v>32369920</v>
      </c>
      <c r="G102" s="7">
        <f t="shared" si="3"/>
        <v>4.9394230568525262E-3</v>
      </c>
      <c r="H102" s="80"/>
    </row>
    <row r="103" spans="1:8" ht="26.25" customHeight="1" x14ac:dyDescent="0.25">
      <c r="A103" s="44" t="s">
        <v>460</v>
      </c>
      <c r="B103" s="44" t="s">
        <v>134</v>
      </c>
      <c r="C103" s="128" t="s">
        <v>135</v>
      </c>
      <c r="D103" s="44" t="s">
        <v>456</v>
      </c>
      <c r="E103" s="32">
        <v>33000</v>
      </c>
      <c r="F103" s="6">
        <v>34315380</v>
      </c>
      <c r="G103" s="7">
        <f t="shared" si="3"/>
        <v>5.2362866258753816E-3</v>
      </c>
      <c r="H103" s="80"/>
    </row>
    <row r="104" spans="1:8" ht="27.75" customHeight="1" x14ac:dyDescent="0.25">
      <c r="A104" s="67" t="s">
        <v>469</v>
      </c>
      <c r="B104" s="67" t="s">
        <v>105</v>
      </c>
      <c r="C104" s="126" t="s">
        <v>106</v>
      </c>
      <c r="D104" s="67" t="s">
        <v>468</v>
      </c>
      <c r="E104" s="32">
        <v>36500</v>
      </c>
      <c r="F104" s="6">
        <v>37486230</v>
      </c>
      <c r="G104" s="7">
        <f t="shared" si="3"/>
        <v>5.7201361256523607E-3</v>
      </c>
      <c r="H104" s="80"/>
    </row>
    <row r="105" spans="1:8" ht="31.5" customHeight="1" x14ac:dyDescent="0.25">
      <c r="A105" s="67" t="s">
        <v>471</v>
      </c>
      <c r="B105" s="67" t="s">
        <v>327</v>
      </c>
      <c r="C105" s="8" t="s">
        <v>328</v>
      </c>
      <c r="D105" s="67" t="s">
        <v>470</v>
      </c>
      <c r="E105" s="32">
        <v>21500</v>
      </c>
      <c r="F105" s="6">
        <v>20469290</v>
      </c>
      <c r="G105" s="7">
        <f t="shared" si="3"/>
        <v>3.1234702768311085E-3</v>
      </c>
      <c r="H105" s="80"/>
    </row>
    <row r="106" spans="1:8" ht="31.5" customHeight="1" x14ac:dyDescent="0.25">
      <c r="A106" s="123" t="s">
        <v>474</v>
      </c>
      <c r="B106" s="123" t="s">
        <v>473</v>
      </c>
      <c r="C106" s="8" t="s">
        <v>475</v>
      </c>
      <c r="D106" s="123" t="s">
        <v>472</v>
      </c>
      <c r="E106" s="32">
        <v>45000</v>
      </c>
      <c r="F106" s="6">
        <v>45151650</v>
      </c>
      <c r="G106" s="7">
        <f t="shared" si="3"/>
        <v>6.8898255252078273E-3</v>
      </c>
      <c r="H106" s="80"/>
    </row>
    <row r="107" spans="1:8" ht="31.5" customHeight="1" x14ac:dyDescent="0.25">
      <c r="A107" s="49" t="s">
        <v>477</v>
      </c>
      <c r="B107" s="49" t="s">
        <v>140</v>
      </c>
      <c r="C107" s="128" t="s">
        <v>141</v>
      </c>
      <c r="D107" s="49" t="s">
        <v>476</v>
      </c>
      <c r="E107" s="32">
        <v>60000</v>
      </c>
      <c r="F107" s="6">
        <v>60652800</v>
      </c>
      <c r="G107" s="7">
        <f t="shared" si="3"/>
        <v>9.2551924373821398E-3</v>
      </c>
      <c r="H107" s="80"/>
    </row>
    <row r="108" spans="1:8" ht="31.5" customHeight="1" x14ac:dyDescent="0.25">
      <c r="A108" s="89" t="s">
        <v>485</v>
      </c>
      <c r="B108" s="89" t="s">
        <v>144</v>
      </c>
      <c r="C108" s="8" t="s">
        <v>145</v>
      </c>
      <c r="D108" s="89" t="s">
        <v>484</v>
      </c>
      <c r="E108" s="32">
        <v>30000</v>
      </c>
      <c r="F108" s="6">
        <v>30120900</v>
      </c>
      <c r="G108" s="7">
        <f t="shared" si="3"/>
        <v>4.5962383581160922E-3</v>
      </c>
      <c r="H108" s="80"/>
    </row>
    <row r="109" spans="1:8" ht="31.5" customHeight="1" x14ac:dyDescent="0.25">
      <c r="A109" s="93" t="s">
        <v>487</v>
      </c>
      <c r="B109" s="93" t="s">
        <v>136</v>
      </c>
      <c r="C109" s="8" t="s">
        <v>137</v>
      </c>
      <c r="D109" s="93" t="s">
        <v>486</v>
      </c>
      <c r="E109" s="32">
        <v>33000</v>
      </c>
      <c r="F109" s="6">
        <v>33701580</v>
      </c>
      <c r="G109" s="7">
        <f t="shared" si="3"/>
        <v>5.1426250452382936E-3</v>
      </c>
      <c r="H109" s="80"/>
    </row>
    <row r="110" spans="1:8" ht="31.5" customHeight="1" x14ac:dyDescent="0.25">
      <c r="A110" s="123" t="s">
        <v>494</v>
      </c>
      <c r="B110" s="123" t="s">
        <v>271</v>
      </c>
      <c r="C110" s="8" t="s">
        <v>273</v>
      </c>
      <c r="D110" s="123" t="s">
        <v>493</v>
      </c>
      <c r="E110" s="32">
        <v>34396</v>
      </c>
      <c r="F110" s="6">
        <v>35480505.880000003</v>
      </c>
      <c r="G110" s="7">
        <f t="shared" si="3"/>
        <v>5.4140766740376134E-3</v>
      </c>
      <c r="H110" s="80"/>
    </row>
    <row r="111" spans="1:8" ht="31.5" customHeight="1" x14ac:dyDescent="0.25">
      <c r="A111" s="97" t="s">
        <v>492</v>
      </c>
      <c r="B111" s="97" t="s">
        <v>111</v>
      </c>
      <c r="C111" s="8" t="s">
        <v>112</v>
      </c>
      <c r="D111" s="97" t="s">
        <v>491</v>
      </c>
      <c r="E111" s="32">
        <v>95000</v>
      </c>
      <c r="F111" s="6">
        <v>95604200</v>
      </c>
      <c r="G111" s="7">
        <f t="shared" si="3"/>
        <v>1.4588531260254591E-2</v>
      </c>
      <c r="H111" s="80"/>
    </row>
    <row r="112" spans="1:8" ht="30.75" customHeight="1" x14ac:dyDescent="0.25">
      <c r="A112" s="21" t="s">
        <v>499</v>
      </c>
      <c r="B112" s="21" t="s">
        <v>501</v>
      </c>
      <c r="C112" s="8" t="s">
        <v>127</v>
      </c>
      <c r="D112" s="21" t="s">
        <v>500</v>
      </c>
      <c r="E112" s="32">
        <v>50000</v>
      </c>
      <c r="F112" s="6">
        <v>52211000</v>
      </c>
      <c r="G112" s="7">
        <f t="shared" si="3"/>
        <v>7.9670328879814113E-3</v>
      </c>
      <c r="H112" s="80"/>
    </row>
    <row r="113" spans="1:8" ht="30.75" customHeight="1" x14ac:dyDescent="0.25">
      <c r="A113" s="64" t="s">
        <v>503</v>
      </c>
      <c r="B113" s="64" t="s">
        <v>365</v>
      </c>
      <c r="C113" s="8" t="s">
        <v>366</v>
      </c>
      <c r="D113" s="64" t="s">
        <v>502</v>
      </c>
      <c r="E113" s="32">
        <v>55000</v>
      </c>
      <c r="F113" s="6">
        <v>62084000</v>
      </c>
      <c r="G113" s="7">
        <f t="shared" si="3"/>
        <v>9.4735835325398463E-3</v>
      </c>
      <c r="H113" s="80"/>
    </row>
    <row r="114" spans="1:8" ht="30.75" customHeight="1" x14ac:dyDescent="0.25">
      <c r="A114" s="108" t="s">
        <v>526</v>
      </c>
      <c r="B114" s="108" t="s">
        <v>134</v>
      </c>
      <c r="C114" s="128" t="s">
        <v>135</v>
      </c>
      <c r="D114" s="108" t="s">
        <v>525</v>
      </c>
      <c r="E114" s="32">
        <v>49000</v>
      </c>
      <c r="F114" s="6">
        <v>52132080</v>
      </c>
      <c r="G114" s="7">
        <f t="shared" si="3"/>
        <v>7.9549902487766559E-3</v>
      </c>
      <c r="H114" s="80"/>
    </row>
    <row r="115" spans="1:8" ht="30.75" customHeight="1" x14ac:dyDescent="0.25">
      <c r="A115" s="62" t="s">
        <v>524</v>
      </c>
      <c r="B115" s="62" t="s">
        <v>144</v>
      </c>
      <c r="C115" s="8" t="s">
        <v>145</v>
      </c>
      <c r="D115" s="62" t="s">
        <v>523</v>
      </c>
      <c r="E115" s="32">
        <v>23030</v>
      </c>
      <c r="F115" s="6">
        <v>24217196.5</v>
      </c>
      <c r="G115" s="7">
        <f t="shared" si="3"/>
        <v>3.6953745565150697E-3</v>
      </c>
      <c r="H115" s="80"/>
    </row>
    <row r="116" spans="1:8" ht="30.75" customHeight="1" x14ac:dyDescent="0.25">
      <c r="A116" s="21" t="s">
        <v>522</v>
      </c>
      <c r="B116" s="21" t="s">
        <v>421</v>
      </c>
      <c r="C116" s="8" t="s">
        <v>422</v>
      </c>
      <c r="D116" s="21" t="s">
        <v>521</v>
      </c>
      <c r="E116" s="32">
        <v>56000</v>
      </c>
      <c r="F116" s="6">
        <v>61420800</v>
      </c>
      <c r="G116" s="7">
        <f t="shared" si="3"/>
        <v>9.3723838579251231E-3</v>
      </c>
      <c r="H116" s="80"/>
    </row>
    <row r="117" spans="1:8" ht="30.75" customHeight="1" x14ac:dyDescent="0.25">
      <c r="A117" s="21" t="s">
        <v>520</v>
      </c>
      <c r="B117" s="21" t="s">
        <v>153</v>
      </c>
      <c r="C117" s="128" t="s">
        <v>154</v>
      </c>
      <c r="D117" s="27" t="s">
        <v>519</v>
      </c>
      <c r="E117" s="32">
        <v>64760</v>
      </c>
      <c r="F117" s="6">
        <v>66851748</v>
      </c>
      <c r="G117" s="7">
        <f t="shared" si="3"/>
        <v>1.0201108481642671E-2</v>
      </c>
      <c r="H117" s="80"/>
    </row>
    <row r="118" spans="1:8" ht="30.75" customHeight="1" x14ac:dyDescent="0.25">
      <c r="A118" s="108" t="s">
        <v>518</v>
      </c>
      <c r="B118" s="108" t="s">
        <v>473</v>
      </c>
      <c r="C118" s="8" t="s">
        <v>475</v>
      </c>
      <c r="D118" s="108" t="s">
        <v>517</v>
      </c>
      <c r="E118" s="32">
        <v>9975</v>
      </c>
      <c r="F118" s="6">
        <v>10300683.75</v>
      </c>
      <c r="G118" s="7">
        <f t="shared" si="3"/>
        <v>1.5718121890970426E-3</v>
      </c>
      <c r="H118" s="80"/>
    </row>
    <row r="119" spans="1:8" ht="30.75" customHeight="1" x14ac:dyDescent="0.25">
      <c r="A119" s="57" t="s">
        <v>516</v>
      </c>
      <c r="B119" s="57" t="s">
        <v>153</v>
      </c>
      <c r="C119" s="8" t="s">
        <v>154</v>
      </c>
      <c r="D119" s="57" t="s">
        <v>515</v>
      </c>
      <c r="E119" s="32">
        <v>65000</v>
      </c>
      <c r="F119" s="6">
        <v>66929850</v>
      </c>
      <c r="G119" s="7">
        <f t="shared" si="3"/>
        <v>1.0213026299777109E-2</v>
      </c>
      <c r="H119" s="80"/>
    </row>
    <row r="120" spans="1:8" ht="30.75" customHeight="1" x14ac:dyDescent="0.25">
      <c r="A120" s="52" t="s">
        <v>514</v>
      </c>
      <c r="B120" s="52" t="s">
        <v>105</v>
      </c>
      <c r="C120" s="128" t="s">
        <v>106</v>
      </c>
      <c r="D120" s="52" t="s">
        <v>513</v>
      </c>
      <c r="E120" s="32">
        <v>23000</v>
      </c>
      <c r="F120" s="6">
        <v>26336380</v>
      </c>
      <c r="G120" s="7">
        <f t="shared" si="3"/>
        <v>4.0187471147914398E-3</v>
      </c>
      <c r="H120" s="80"/>
    </row>
    <row r="121" spans="1:8" ht="30.75" customHeight="1" x14ac:dyDescent="0.25">
      <c r="A121" s="108" t="s">
        <v>544</v>
      </c>
      <c r="B121" s="108" t="s">
        <v>244</v>
      </c>
      <c r="C121" s="8" t="s">
        <v>147</v>
      </c>
      <c r="D121" s="108" t="s">
        <v>543</v>
      </c>
      <c r="E121" s="32">
        <v>40000</v>
      </c>
      <c r="F121" s="6">
        <v>42544800</v>
      </c>
      <c r="G121" s="7">
        <f t="shared" si="3"/>
        <v>6.4920384748921017E-3</v>
      </c>
      <c r="H121" s="80"/>
    </row>
    <row r="122" spans="1:8" ht="30.75" customHeight="1" x14ac:dyDescent="0.25">
      <c r="A122" s="94" t="s">
        <v>542</v>
      </c>
      <c r="B122" s="94" t="s">
        <v>105</v>
      </c>
      <c r="C122" s="128" t="s">
        <v>106</v>
      </c>
      <c r="D122" s="94" t="s">
        <v>541</v>
      </c>
      <c r="E122" s="32">
        <v>1680</v>
      </c>
      <c r="F122" s="6">
        <v>1882204.8</v>
      </c>
      <c r="G122" s="7">
        <f t="shared" si="3"/>
        <v>2.8721126857398775E-4</v>
      </c>
      <c r="H122" s="80"/>
    </row>
    <row r="123" spans="1:8" ht="30.75" customHeight="1" x14ac:dyDescent="0.25">
      <c r="A123" s="93" t="s">
        <v>567</v>
      </c>
      <c r="B123" s="93" t="s">
        <v>134</v>
      </c>
      <c r="C123" s="126" t="s">
        <v>135</v>
      </c>
      <c r="D123" s="93" t="s">
        <v>566</v>
      </c>
      <c r="E123" s="32">
        <v>33000</v>
      </c>
      <c r="F123" s="6">
        <v>34925550</v>
      </c>
      <c r="G123" s="7">
        <f t="shared" si="3"/>
        <v>5.3293942939388094E-3</v>
      </c>
      <c r="H123" s="80"/>
    </row>
    <row r="124" spans="1:8" ht="15" customHeight="1" x14ac:dyDescent="0.25">
      <c r="A124" s="55" t="s">
        <v>569</v>
      </c>
      <c r="B124" s="55" t="s">
        <v>105</v>
      </c>
      <c r="C124" s="123" t="s">
        <v>106</v>
      </c>
      <c r="D124" s="55" t="s">
        <v>568</v>
      </c>
      <c r="E124" s="32">
        <v>18000</v>
      </c>
      <c r="F124" s="6">
        <v>19872720</v>
      </c>
      <c r="G124" s="7">
        <f t="shared" si="3"/>
        <v>3.0324378735064631E-3</v>
      </c>
      <c r="H124" s="80"/>
    </row>
    <row r="125" spans="1:8" ht="15" customHeight="1" x14ac:dyDescent="0.25">
      <c r="A125" s="108" t="s">
        <v>586</v>
      </c>
      <c r="B125" s="108" t="s">
        <v>125</v>
      </c>
      <c r="C125" s="8" t="s">
        <v>126</v>
      </c>
      <c r="D125" s="108" t="s">
        <v>585</v>
      </c>
      <c r="E125" s="32">
        <v>20000</v>
      </c>
      <c r="F125" s="6">
        <v>21047600</v>
      </c>
      <c r="G125" s="7">
        <f t="shared" si="3"/>
        <v>3.2117163320579483E-3</v>
      </c>
      <c r="H125" s="80"/>
    </row>
    <row r="126" spans="1:8" ht="33" customHeight="1" x14ac:dyDescent="0.25">
      <c r="A126" s="128" t="s">
        <v>596</v>
      </c>
      <c r="B126" s="128" t="s">
        <v>144</v>
      </c>
      <c r="C126" s="8" t="s">
        <v>145</v>
      </c>
      <c r="D126" s="128" t="s">
        <v>595</v>
      </c>
      <c r="E126" s="32">
        <v>54000</v>
      </c>
      <c r="F126" s="6">
        <v>56440800</v>
      </c>
      <c r="G126" s="7">
        <f t="shared" si="3"/>
        <v>8.6124707403417138E-3</v>
      </c>
      <c r="H126" s="80"/>
    </row>
    <row r="127" spans="1:8" ht="30" x14ac:dyDescent="0.25">
      <c r="A127" s="83" t="s">
        <v>598</v>
      </c>
      <c r="B127" s="83" t="s">
        <v>105</v>
      </c>
      <c r="C127" s="128" t="s">
        <v>106</v>
      </c>
      <c r="D127" s="83" t="s">
        <v>597</v>
      </c>
      <c r="E127" s="32">
        <v>5000</v>
      </c>
      <c r="F127" s="6">
        <v>5316150</v>
      </c>
      <c r="G127" s="7">
        <f t="shared" si="3"/>
        <v>8.1120725302029025E-4</v>
      </c>
      <c r="H127" s="80"/>
    </row>
    <row r="128" spans="1:8" ht="30" x14ac:dyDescent="0.25">
      <c r="A128" s="64" t="s">
        <v>621</v>
      </c>
      <c r="B128" s="64" t="s">
        <v>244</v>
      </c>
      <c r="C128" s="8" t="s">
        <v>147</v>
      </c>
      <c r="D128" s="64" t="s">
        <v>620</v>
      </c>
      <c r="E128" s="32">
        <v>22000</v>
      </c>
      <c r="F128" s="6">
        <v>23871980</v>
      </c>
      <c r="G128" s="7">
        <f t="shared" si="3"/>
        <v>3.6426969366845008E-3</v>
      </c>
      <c r="H128" s="80"/>
    </row>
    <row r="129" spans="1:8" ht="30" x14ac:dyDescent="0.25">
      <c r="A129" s="92" t="s">
        <v>623</v>
      </c>
      <c r="B129" s="92" t="s">
        <v>552</v>
      </c>
      <c r="C129" s="8" t="s">
        <v>553</v>
      </c>
      <c r="D129" s="92" t="s">
        <v>622</v>
      </c>
      <c r="E129" s="32">
        <v>97000</v>
      </c>
      <c r="F129" s="6">
        <v>99741220</v>
      </c>
      <c r="G129" s="7">
        <f t="shared" si="3"/>
        <v>1.5219811534492525E-2</v>
      </c>
      <c r="H129" s="80"/>
    </row>
    <row r="130" spans="1:8" x14ac:dyDescent="0.25">
      <c r="A130" s="66" t="s">
        <v>626</v>
      </c>
      <c r="B130" s="66" t="s">
        <v>627</v>
      </c>
      <c r="C130" s="8" t="s">
        <v>625</v>
      </c>
      <c r="D130" s="66" t="s">
        <v>624</v>
      </c>
      <c r="E130" s="32">
        <v>18000</v>
      </c>
      <c r="F130" s="6">
        <v>18703620</v>
      </c>
      <c r="G130" s="7">
        <f t="shared" si="3"/>
        <v>2.8540414024689599E-3</v>
      </c>
      <c r="H130" s="80"/>
    </row>
    <row r="131" spans="1:8" x14ac:dyDescent="0.25">
      <c r="A131" s="68" t="s">
        <v>665</v>
      </c>
      <c r="B131" s="68" t="s">
        <v>271</v>
      </c>
      <c r="C131" s="8" t="s">
        <v>273</v>
      </c>
      <c r="D131" s="68" t="s">
        <v>664</v>
      </c>
      <c r="E131" s="32">
        <v>14650</v>
      </c>
      <c r="F131" s="6">
        <v>14973765</v>
      </c>
      <c r="G131" s="7">
        <f t="shared" si="3"/>
        <v>2.2848916552432432E-3</v>
      </c>
      <c r="H131" s="80"/>
    </row>
    <row r="132" spans="1:8" ht="30" x14ac:dyDescent="0.25">
      <c r="A132" s="57" t="s">
        <v>661</v>
      </c>
      <c r="B132" s="57" t="s">
        <v>662</v>
      </c>
      <c r="C132" s="8" t="s">
        <v>663</v>
      </c>
      <c r="D132" s="57" t="s">
        <v>660</v>
      </c>
      <c r="E132" s="32">
        <v>70000</v>
      </c>
      <c r="F132" s="6">
        <v>69885200</v>
      </c>
      <c r="G132" s="7">
        <f t="shared" si="3"/>
        <v>1.0663992009024122E-2</v>
      </c>
      <c r="H132" s="80"/>
    </row>
    <row r="133" spans="1:8" x14ac:dyDescent="0.25">
      <c r="A133" s="21" t="s">
        <v>159</v>
      </c>
      <c r="B133" s="21"/>
      <c r="C133" s="55"/>
      <c r="D133" s="21"/>
      <c r="E133" s="32"/>
      <c r="F133" s="6">
        <f>SUM(F5:F132)</f>
        <v>5295040683.0600004</v>
      </c>
      <c r="G133" s="7">
        <f t="shared" ref="G133" si="4">F133/$F$264</f>
        <v>0.80798611911548479</v>
      </c>
      <c r="H133" s="80"/>
    </row>
    <row r="134" spans="1:8" x14ac:dyDescent="0.25">
      <c r="A134" s="10"/>
      <c r="B134" s="10"/>
      <c r="C134" s="10"/>
      <c r="D134" s="10"/>
      <c r="E134" s="11"/>
      <c r="F134" s="12"/>
      <c r="G134" s="13"/>
    </row>
    <row r="135" spans="1:8" x14ac:dyDescent="0.25">
      <c r="A135" s="14" t="s">
        <v>213</v>
      </c>
      <c r="B135" s="10"/>
      <c r="C135" s="10"/>
      <c r="D135" s="10"/>
      <c r="E135" s="11"/>
      <c r="F135" s="12"/>
      <c r="G135" s="13"/>
    </row>
    <row r="136" spans="1:8" ht="30" x14ac:dyDescent="0.25">
      <c r="A136" s="21" t="s">
        <v>0</v>
      </c>
      <c r="B136" s="21" t="s">
        <v>20</v>
      </c>
      <c r="C136" s="55" t="s">
        <v>1</v>
      </c>
      <c r="D136" s="21" t="s">
        <v>22</v>
      </c>
      <c r="E136" s="55" t="s">
        <v>10</v>
      </c>
      <c r="F136" s="55" t="s">
        <v>6</v>
      </c>
      <c r="G136" s="55" t="s">
        <v>2</v>
      </c>
    </row>
    <row r="137" spans="1:8" x14ac:dyDescent="0.25">
      <c r="A137" s="21" t="s">
        <v>669</v>
      </c>
      <c r="B137" s="21" t="s">
        <v>666</v>
      </c>
      <c r="C137" s="8" t="s">
        <v>667</v>
      </c>
      <c r="D137" s="8" t="s">
        <v>668</v>
      </c>
      <c r="E137" s="5">
        <v>119780</v>
      </c>
      <c r="F137" s="6">
        <v>16266124</v>
      </c>
      <c r="G137" s="7">
        <f t="shared" ref="G137:G147" si="5">F137/$F$264</f>
        <v>2.4820965863129175E-3</v>
      </c>
      <c r="H137" s="80"/>
    </row>
    <row r="138" spans="1:8" ht="30" x14ac:dyDescent="0.25">
      <c r="A138" s="128" t="s">
        <v>192</v>
      </c>
      <c r="B138" s="128" t="s">
        <v>125</v>
      </c>
      <c r="C138" s="128" t="s">
        <v>126</v>
      </c>
      <c r="D138" s="128" t="s">
        <v>81</v>
      </c>
      <c r="E138" s="5">
        <v>88090</v>
      </c>
      <c r="F138" s="6">
        <v>19199215.5</v>
      </c>
      <c r="G138" s="7">
        <f t="shared" si="5"/>
        <v>2.9296658043696244E-3</v>
      </c>
      <c r="H138" s="80"/>
    </row>
    <row r="139" spans="1:8" ht="26.25" customHeight="1" x14ac:dyDescent="0.25">
      <c r="A139" s="21" t="s">
        <v>191</v>
      </c>
      <c r="B139" s="21" t="s">
        <v>150</v>
      </c>
      <c r="C139" s="21" t="s">
        <v>151</v>
      </c>
      <c r="D139" s="21" t="s">
        <v>80</v>
      </c>
      <c r="E139" s="5">
        <v>7069</v>
      </c>
      <c r="F139" s="6">
        <v>45457204.5</v>
      </c>
      <c r="G139" s="7">
        <f t="shared" si="5"/>
        <v>6.9364510016509274E-3</v>
      </c>
      <c r="H139" s="80"/>
    </row>
    <row r="140" spans="1:8" ht="30.75" customHeight="1" x14ac:dyDescent="0.25">
      <c r="A140" s="21" t="s">
        <v>196</v>
      </c>
      <c r="B140" s="21" t="s">
        <v>148</v>
      </c>
      <c r="C140" s="89" t="s">
        <v>149</v>
      </c>
      <c r="D140" s="89" t="s">
        <v>84</v>
      </c>
      <c r="E140" s="5">
        <v>410563</v>
      </c>
      <c r="F140" s="6">
        <v>127295058.15000001</v>
      </c>
      <c r="G140" s="7">
        <f t="shared" si="5"/>
        <v>1.9424334235286743E-2</v>
      </c>
      <c r="H140" s="80"/>
    </row>
    <row r="141" spans="1:8" ht="30" x14ac:dyDescent="0.25">
      <c r="A141" s="62" t="s">
        <v>195</v>
      </c>
      <c r="B141" s="99" t="s">
        <v>142</v>
      </c>
      <c r="C141" s="102" t="s">
        <v>143</v>
      </c>
      <c r="D141" s="99" t="s">
        <v>85</v>
      </c>
      <c r="E141" s="5">
        <v>16395</v>
      </c>
      <c r="F141" s="6">
        <v>10678063.5</v>
      </c>
      <c r="G141" s="7">
        <f t="shared" si="5"/>
        <v>1.6293976955900843E-3</v>
      </c>
      <c r="H141" s="80"/>
    </row>
    <row r="142" spans="1:8" ht="30" x14ac:dyDescent="0.25">
      <c r="A142" s="101" t="s">
        <v>599</v>
      </c>
      <c r="B142" s="101" t="s">
        <v>600</v>
      </c>
      <c r="C142" s="101" t="s">
        <v>601</v>
      </c>
      <c r="D142" s="101" t="s">
        <v>602</v>
      </c>
      <c r="E142" s="5">
        <v>42830</v>
      </c>
      <c r="F142" s="6">
        <v>5088204</v>
      </c>
      <c r="G142" s="7">
        <f t="shared" si="5"/>
        <v>7.7642429006834896E-4</v>
      </c>
      <c r="H142" s="80"/>
    </row>
    <row r="143" spans="1:8" x14ac:dyDescent="0.25">
      <c r="A143" s="102" t="s">
        <v>262</v>
      </c>
      <c r="B143" s="102" t="s">
        <v>138</v>
      </c>
      <c r="C143" s="102" t="s">
        <v>139</v>
      </c>
      <c r="D143" s="102" t="s">
        <v>261</v>
      </c>
      <c r="E143" s="5">
        <v>14158</v>
      </c>
      <c r="F143" s="6">
        <v>15024469.6</v>
      </c>
      <c r="G143" s="7">
        <f t="shared" si="5"/>
        <v>2.2926288220428055E-3</v>
      </c>
      <c r="H143" s="80"/>
    </row>
    <row r="144" spans="1:8" x14ac:dyDescent="0.25">
      <c r="A144" s="93" t="s">
        <v>194</v>
      </c>
      <c r="B144" s="82" t="s">
        <v>336</v>
      </c>
      <c r="C144" s="93" t="s">
        <v>152</v>
      </c>
      <c r="D144" s="93" t="s">
        <v>82</v>
      </c>
      <c r="E144" s="5">
        <v>20489</v>
      </c>
      <c r="F144" s="6">
        <v>25369479.800000001</v>
      </c>
      <c r="G144" s="7">
        <f t="shared" si="5"/>
        <v>3.8712049169251704E-3</v>
      </c>
      <c r="H144" s="80"/>
    </row>
    <row r="145" spans="1:10" ht="30" x14ac:dyDescent="0.25">
      <c r="A145" s="123" t="s">
        <v>193</v>
      </c>
      <c r="B145" s="123" t="s">
        <v>337</v>
      </c>
      <c r="C145" s="123" t="s">
        <v>131</v>
      </c>
      <c r="D145" s="123" t="s">
        <v>83</v>
      </c>
      <c r="E145" s="5">
        <v>46481</v>
      </c>
      <c r="F145" s="6">
        <v>21369639.75</v>
      </c>
      <c r="G145" s="7">
        <f t="shared" si="5"/>
        <v>3.2608573421800935E-3</v>
      </c>
      <c r="H145" s="80"/>
    </row>
    <row r="146" spans="1:10" ht="30" x14ac:dyDescent="0.25">
      <c r="A146" s="123" t="s">
        <v>672</v>
      </c>
      <c r="B146" s="123" t="s">
        <v>680</v>
      </c>
      <c r="C146" s="8" t="s">
        <v>671</v>
      </c>
      <c r="D146" s="8" t="s">
        <v>670</v>
      </c>
      <c r="E146" s="5">
        <v>45540</v>
      </c>
      <c r="F146" s="6">
        <v>8152115.4000000004</v>
      </c>
      <c r="G146" s="7">
        <f t="shared" si="5"/>
        <v>1.2439557085368934E-3</v>
      </c>
      <c r="H146" s="80"/>
    </row>
    <row r="147" spans="1:10" ht="33.75" customHeight="1" x14ac:dyDescent="0.25">
      <c r="A147" s="21" t="s">
        <v>159</v>
      </c>
      <c r="B147" s="21"/>
      <c r="C147" s="21"/>
      <c r="D147" s="55"/>
      <c r="E147" s="5"/>
      <c r="F147" s="6">
        <f>SUM(F137:F146)</f>
        <v>293899574.19999999</v>
      </c>
      <c r="G147" s="7">
        <f t="shared" si="5"/>
        <v>4.4847016402963603E-2</v>
      </c>
      <c r="H147" s="80"/>
    </row>
    <row r="148" spans="1:10" x14ac:dyDescent="0.25">
      <c r="A148" s="10"/>
      <c r="B148" s="10"/>
      <c r="C148" s="10"/>
      <c r="D148" s="10"/>
      <c r="E148" s="11"/>
      <c r="F148" s="12"/>
      <c r="G148" s="13"/>
      <c r="H148" s="80"/>
    </row>
    <row r="149" spans="1:10" x14ac:dyDescent="0.25">
      <c r="A149" s="3" t="s">
        <v>214</v>
      </c>
    </row>
    <row r="150" spans="1:10" ht="30" x14ac:dyDescent="0.25">
      <c r="A150" s="21" t="s">
        <v>3</v>
      </c>
      <c r="B150" s="21" t="s">
        <v>1</v>
      </c>
      <c r="C150" s="21" t="s">
        <v>222</v>
      </c>
      <c r="D150" s="21" t="s">
        <v>7</v>
      </c>
      <c r="E150" s="21" t="s">
        <v>5</v>
      </c>
      <c r="F150" s="120" t="s">
        <v>12</v>
      </c>
      <c r="G150" s="21" t="s">
        <v>2</v>
      </c>
    </row>
    <row r="151" spans="1:10" x14ac:dyDescent="0.25">
      <c r="A151" s="101" t="s">
        <v>382</v>
      </c>
      <c r="B151" s="9">
        <v>1027739609391</v>
      </c>
      <c r="C151" s="8" t="s">
        <v>495</v>
      </c>
      <c r="D151" s="84">
        <v>46009</v>
      </c>
      <c r="E151" s="6">
        <v>105000000</v>
      </c>
      <c r="F151" s="6">
        <v>122201193.33</v>
      </c>
      <c r="G151" s="48">
        <f>F151/$F$264</f>
        <v>1.8647046143737616E-2</v>
      </c>
    </row>
    <row r="152" spans="1:10" x14ac:dyDescent="0.25">
      <c r="A152" s="101" t="s">
        <v>383</v>
      </c>
      <c r="B152" s="9">
        <v>1027700132195</v>
      </c>
      <c r="C152" s="8" t="s">
        <v>496</v>
      </c>
      <c r="D152" s="84">
        <v>46010</v>
      </c>
      <c r="E152" s="6">
        <v>111000000</v>
      </c>
      <c r="F152" s="6">
        <v>129002488.3</v>
      </c>
      <c r="G152" s="48">
        <f>F152/$F$264</f>
        <v>1.9684876116479996E-2</v>
      </c>
    </row>
    <row r="153" spans="1:10" x14ac:dyDescent="0.25">
      <c r="A153" s="96" t="s">
        <v>161</v>
      </c>
      <c r="B153" s="9">
        <v>1027700167110</v>
      </c>
      <c r="C153" s="45" t="s">
        <v>478</v>
      </c>
      <c r="D153" s="46">
        <v>45947</v>
      </c>
      <c r="E153" s="2">
        <v>20000000</v>
      </c>
      <c r="F153" s="47">
        <v>24016256.149999999</v>
      </c>
      <c r="G153" s="48">
        <f>F153/$F$264</f>
        <v>3.6647124665920173E-3</v>
      </c>
      <c r="I153" s="36"/>
      <c r="J153" s="36"/>
    </row>
    <row r="154" spans="1:10" ht="28.5" customHeight="1" x14ac:dyDescent="0.25">
      <c r="A154" s="21" t="s">
        <v>159</v>
      </c>
      <c r="B154" s="21"/>
      <c r="C154" s="21"/>
      <c r="D154" s="21"/>
      <c r="E154" s="5"/>
      <c r="F154" s="6">
        <f>SUM(F151:F153)</f>
        <v>275219937.77999997</v>
      </c>
      <c r="G154" s="7">
        <f>F154/$F$264</f>
        <v>4.1996634726809624E-2</v>
      </c>
      <c r="I154" s="36"/>
      <c r="J154" s="36"/>
    </row>
    <row r="155" spans="1:10" ht="16.5" customHeight="1" x14ac:dyDescent="0.25"/>
    <row r="156" spans="1:10" x14ac:dyDescent="0.25">
      <c r="A156" s="3" t="s">
        <v>215</v>
      </c>
    </row>
    <row r="157" spans="1:10" ht="45" customHeight="1" x14ac:dyDescent="0.25">
      <c r="A157" s="21" t="s">
        <v>11</v>
      </c>
      <c r="B157" s="21" t="s">
        <v>8</v>
      </c>
      <c r="C157" s="21" t="s">
        <v>9</v>
      </c>
      <c r="D157" s="21" t="s">
        <v>17</v>
      </c>
      <c r="E157" s="21" t="s">
        <v>10</v>
      </c>
      <c r="F157" s="21" t="s">
        <v>6</v>
      </c>
      <c r="G157" s="21" t="s">
        <v>2</v>
      </c>
    </row>
    <row r="158" spans="1:10" x14ac:dyDescent="0.25">
      <c r="A158" s="21" t="s">
        <v>159</v>
      </c>
      <c r="B158" s="21"/>
      <c r="C158" s="21"/>
      <c r="D158" s="21"/>
      <c r="E158" s="5"/>
      <c r="F158" s="6"/>
      <c r="G158" s="7"/>
    </row>
    <row r="160" spans="1:10" x14ac:dyDescent="0.25">
      <c r="A160" s="3" t="s">
        <v>216</v>
      </c>
    </row>
    <row r="161" spans="1:7" ht="58.5" customHeight="1" x14ac:dyDescent="0.25">
      <c r="A161" s="21" t="s">
        <v>15</v>
      </c>
      <c r="B161" s="21" t="s">
        <v>14</v>
      </c>
      <c r="C161" s="21" t="s">
        <v>16</v>
      </c>
      <c r="D161" s="136" t="s">
        <v>13</v>
      </c>
      <c r="E161" s="137"/>
      <c r="F161" s="21" t="s">
        <v>6</v>
      </c>
      <c r="G161" s="21" t="s">
        <v>2</v>
      </c>
    </row>
    <row r="162" spans="1:7" ht="17.25" customHeight="1" x14ac:dyDescent="0.25">
      <c r="A162" s="21" t="s">
        <v>159</v>
      </c>
      <c r="B162" s="21"/>
      <c r="C162" s="21"/>
      <c r="D162" s="136"/>
      <c r="E162" s="137"/>
      <c r="F162" s="6"/>
      <c r="G162" s="7"/>
    </row>
    <row r="164" spans="1:7" x14ac:dyDescent="0.25">
      <c r="A164" s="3" t="s">
        <v>217</v>
      </c>
    </row>
    <row r="165" spans="1:7" ht="42.75" customHeight="1" x14ac:dyDescent="0.25">
      <c r="A165" s="21" t="s">
        <v>3</v>
      </c>
      <c r="B165" s="17" t="s">
        <v>1</v>
      </c>
      <c r="C165" s="21" t="s">
        <v>222</v>
      </c>
      <c r="D165" s="136" t="s">
        <v>4</v>
      </c>
      <c r="E165" s="137"/>
      <c r="F165" s="18" t="s">
        <v>18</v>
      </c>
      <c r="G165" s="37" t="s">
        <v>2</v>
      </c>
    </row>
    <row r="166" spans="1:7" ht="32.25" customHeight="1" x14ac:dyDescent="0.25">
      <c r="A166" s="21" t="s">
        <v>161</v>
      </c>
      <c r="B166" s="28">
        <v>1027700167110</v>
      </c>
      <c r="C166" s="29" t="s">
        <v>225</v>
      </c>
      <c r="D166" s="151" t="s">
        <v>160</v>
      </c>
      <c r="E166" s="151"/>
      <c r="F166" s="6">
        <v>10359.1</v>
      </c>
      <c r="G166" s="7">
        <f t="shared" ref="G166:G174" si="6">F166/$F$264</f>
        <v>1.5807260996703422E-6</v>
      </c>
    </row>
    <row r="167" spans="1:7" x14ac:dyDescent="0.25">
      <c r="A167" s="21" t="s">
        <v>161</v>
      </c>
      <c r="B167" s="28">
        <v>1027700167110</v>
      </c>
      <c r="C167" s="29" t="s">
        <v>226</v>
      </c>
      <c r="D167" s="151" t="s">
        <v>160</v>
      </c>
      <c r="E167" s="151"/>
      <c r="F167" s="6">
        <v>10634.78</v>
      </c>
      <c r="G167" s="7">
        <f t="shared" si="6"/>
        <v>1.6227929366694175E-6</v>
      </c>
    </row>
    <row r="168" spans="1:7" x14ac:dyDescent="0.25">
      <c r="A168" s="21" t="s">
        <v>161</v>
      </c>
      <c r="B168" s="28">
        <v>1027700167110</v>
      </c>
      <c r="C168" s="29" t="s">
        <v>224</v>
      </c>
      <c r="D168" s="151" t="s">
        <v>160</v>
      </c>
      <c r="E168" s="151"/>
      <c r="F168" s="6">
        <v>112933.04</v>
      </c>
      <c r="G168" s="7">
        <f t="shared" si="6"/>
        <v>1.7232790864371879E-5</v>
      </c>
    </row>
    <row r="169" spans="1:7" ht="28.5" customHeight="1" x14ac:dyDescent="0.25">
      <c r="A169" s="21" t="s">
        <v>161</v>
      </c>
      <c r="B169" s="28">
        <v>1027700167110</v>
      </c>
      <c r="C169" s="29" t="s">
        <v>223</v>
      </c>
      <c r="D169" s="151" t="s">
        <v>160</v>
      </c>
      <c r="E169" s="151"/>
      <c r="F169" s="6">
        <v>4363.13</v>
      </c>
      <c r="G169" s="7">
        <f t="shared" si="6"/>
        <v>6.6578307645014143E-7</v>
      </c>
    </row>
    <row r="170" spans="1:7" ht="30" hidden="1" x14ac:dyDescent="0.25">
      <c r="A170" s="21" t="s">
        <v>162</v>
      </c>
      <c r="B170" s="28">
        <v>1027700167110</v>
      </c>
      <c r="C170" s="15" t="s">
        <v>310</v>
      </c>
      <c r="D170" s="152" t="s">
        <v>160</v>
      </c>
      <c r="E170" s="152"/>
      <c r="F170" s="6">
        <v>0</v>
      </c>
      <c r="G170" s="7">
        <f t="shared" si="6"/>
        <v>0</v>
      </c>
    </row>
    <row r="171" spans="1:7" hidden="1" x14ac:dyDescent="0.25">
      <c r="A171" s="99" t="s">
        <v>161</v>
      </c>
      <c r="B171" s="28">
        <v>1027700167111</v>
      </c>
      <c r="C171" s="15" t="s">
        <v>339</v>
      </c>
      <c r="D171" s="152" t="s">
        <v>160</v>
      </c>
      <c r="E171" s="152"/>
      <c r="F171" s="6">
        <v>0</v>
      </c>
      <c r="G171" s="7">
        <f t="shared" si="6"/>
        <v>0</v>
      </c>
    </row>
    <row r="172" spans="1:7" ht="30" customHeight="1" x14ac:dyDescent="0.25">
      <c r="A172" s="21" t="s">
        <v>161</v>
      </c>
      <c r="B172" s="28">
        <v>1027700167110</v>
      </c>
      <c r="C172" s="29" t="s">
        <v>312</v>
      </c>
      <c r="D172" s="152" t="s">
        <v>160</v>
      </c>
      <c r="E172" s="152"/>
      <c r="F172" s="6">
        <v>3436623.39</v>
      </c>
      <c r="G172" s="7">
        <f t="shared" si="6"/>
        <v>5.2440465748091717E-4</v>
      </c>
    </row>
    <row r="173" spans="1:7" x14ac:dyDescent="0.25">
      <c r="A173" s="21" t="s">
        <v>161</v>
      </c>
      <c r="B173" s="28">
        <v>1027700167110</v>
      </c>
      <c r="C173" s="29" t="s">
        <v>311</v>
      </c>
      <c r="D173" s="152" t="s">
        <v>160</v>
      </c>
      <c r="E173" s="152"/>
      <c r="F173" s="6">
        <v>194816.22</v>
      </c>
      <c r="G173" s="7">
        <f t="shared" si="6"/>
        <v>2.9727590581529215E-5</v>
      </c>
    </row>
    <row r="174" spans="1:7" ht="30" customHeight="1" x14ac:dyDescent="0.25">
      <c r="A174" s="21" t="s">
        <v>159</v>
      </c>
      <c r="B174" s="150"/>
      <c r="C174" s="150"/>
      <c r="D174" s="149"/>
      <c r="E174" s="149"/>
      <c r="F174" s="6">
        <f>SUM(F166:F173)</f>
        <v>3769729.66</v>
      </c>
      <c r="G174" s="7">
        <f t="shared" si="6"/>
        <v>5.7523434103960822E-4</v>
      </c>
    </row>
    <row r="175" spans="1:7" ht="30" customHeight="1" x14ac:dyDescent="0.25"/>
    <row r="176" spans="1:7" ht="15.75" x14ac:dyDescent="0.25">
      <c r="A176" s="3" t="s">
        <v>218</v>
      </c>
      <c r="B176" s="22"/>
    </row>
    <row r="177" spans="1:7" ht="30" x14ac:dyDescent="0.25">
      <c r="A177" s="21" t="s">
        <v>19</v>
      </c>
      <c r="B177" s="24" t="s">
        <v>1</v>
      </c>
      <c r="C177" s="20" t="s">
        <v>227</v>
      </c>
      <c r="D177" s="143" t="s">
        <v>229</v>
      </c>
      <c r="E177" s="144"/>
      <c r="F177" s="18" t="s">
        <v>18</v>
      </c>
      <c r="G177" s="21" t="s">
        <v>2</v>
      </c>
    </row>
    <row r="178" spans="1:7" ht="30" x14ac:dyDescent="0.25">
      <c r="A178" s="21" t="s">
        <v>161</v>
      </c>
      <c r="B178" s="30">
        <v>1027700167110</v>
      </c>
      <c r="C178" s="21" t="s">
        <v>228</v>
      </c>
      <c r="D178" s="145" t="s">
        <v>230</v>
      </c>
      <c r="E178" s="146"/>
      <c r="F178" s="33">
        <v>54596.67</v>
      </c>
      <c r="G178" s="34">
        <f t="shared" ref="G178:G184" si="7">F178/$F$264</f>
        <v>8.331069419552738E-6</v>
      </c>
    </row>
    <row r="179" spans="1:7" ht="30" x14ac:dyDescent="0.25">
      <c r="A179" s="21" t="s">
        <v>161</v>
      </c>
      <c r="B179" s="30">
        <v>1027700167110</v>
      </c>
      <c r="C179" s="21" t="s">
        <v>228</v>
      </c>
      <c r="D179" s="145" t="s">
        <v>231</v>
      </c>
      <c r="E179" s="146"/>
      <c r="F179" s="33">
        <v>11135.91</v>
      </c>
      <c r="G179" s="34">
        <f t="shared" si="7"/>
        <v>1.6992618645036692E-6</v>
      </c>
    </row>
    <row r="180" spans="1:7" ht="30" x14ac:dyDescent="0.25">
      <c r="A180" s="21" t="s">
        <v>161</v>
      </c>
      <c r="B180" s="30">
        <v>1027700167110</v>
      </c>
      <c r="C180" s="21" t="s">
        <v>228</v>
      </c>
      <c r="D180" s="145" t="s">
        <v>232</v>
      </c>
      <c r="E180" s="146"/>
      <c r="F180" s="33">
        <v>5138.07</v>
      </c>
      <c r="G180" s="34">
        <f t="shared" si="7"/>
        <v>7.8403349238188594E-7</v>
      </c>
    </row>
    <row r="181" spans="1:7" ht="30" x14ac:dyDescent="0.25">
      <c r="A181" s="21" t="s">
        <v>302</v>
      </c>
      <c r="B181" s="30">
        <v>1027700067328</v>
      </c>
      <c r="C181" s="21" t="s">
        <v>302</v>
      </c>
      <c r="D181" s="145" t="s">
        <v>582</v>
      </c>
      <c r="E181" s="146"/>
      <c r="F181" s="33">
        <v>84437.55</v>
      </c>
      <c r="G181" s="34">
        <f t="shared" si="7"/>
        <v>1.2884578687069291E-5</v>
      </c>
    </row>
    <row r="182" spans="1:7" ht="30" x14ac:dyDescent="0.25">
      <c r="A182" s="21" t="s">
        <v>386</v>
      </c>
      <c r="B182" s="30">
        <v>1047796383030</v>
      </c>
      <c r="C182" s="21" t="s">
        <v>385</v>
      </c>
      <c r="D182" s="145" t="s">
        <v>233</v>
      </c>
      <c r="E182" s="146"/>
      <c r="F182" s="33">
        <v>72230.23</v>
      </c>
      <c r="G182" s="34">
        <f t="shared" si="7"/>
        <v>1.1021827161258384E-5</v>
      </c>
    </row>
    <row r="183" spans="1:7" ht="30" x14ac:dyDescent="0.25">
      <c r="A183" s="21" t="s">
        <v>386</v>
      </c>
      <c r="B183" s="30">
        <v>1047796383030</v>
      </c>
      <c r="C183" s="81" t="s">
        <v>385</v>
      </c>
      <c r="D183" s="145" t="s">
        <v>234</v>
      </c>
      <c r="E183" s="146"/>
      <c r="F183" s="33">
        <v>18312.310000000001</v>
      </c>
      <c r="G183" s="34">
        <f t="shared" si="7"/>
        <v>2.794330237400373E-6</v>
      </c>
    </row>
    <row r="184" spans="1:7" ht="30.75" customHeight="1" x14ac:dyDescent="0.25">
      <c r="A184" s="21" t="s">
        <v>159</v>
      </c>
      <c r="B184" s="153"/>
      <c r="C184" s="143"/>
      <c r="D184" s="143"/>
      <c r="E184" s="144"/>
      <c r="F184" s="6">
        <f>SUM(F178:F183)</f>
        <v>245850.74</v>
      </c>
      <c r="G184" s="7">
        <f t="shared" si="7"/>
        <v>3.7515100862166339E-5</v>
      </c>
    </row>
    <row r="185" spans="1:7" ht="34.5" customHeight="1" x14ac:dyDescent="0.25"/>
    <row r="186" spans="1:7" x14ac:dyDescent="0.25">
      <c r="A186" s="3" t="s">
        <v>219</v>
      </c>
    </row>
    <row r="187" spans="1:7" ht="30" x14ac:dyDescent="0.25">
      <c r="A187" s="21" t="s">
        <v>20</v>
      </c>
      <c r="B187" s="150" t="s">
        <v>1</v>
      </c>
      <c r="C187" s="150"/>
      <c r="D187" s="150" t="s">
        <v>22</v>
      </c>
      <c r="E187" s="150"/>
      <c r="F187" s="26" t="s">
        <v>21</v>
      </c>
      <c r="G187" s="21" t="s">
        <v>2</v>
      </c>
    </row>
    <row r="188" spans="1:7" hidden="1" x14ac:dyDescent="0.25">
      <c r="A188" s="126" t="s">
        <v>628</v>
      </c>
      <c r="B188" s="138" t="s">
        <v>120</v>
      </c>
      <c r="C188" s="139"/>
      <c r="D188" s="136" t="s">
        <v>250</v>
      </c>
      <c r="E188" s="137"/>
      <c r="F188" s="31"/>
      <c r="G188" s="34">
        <f t="shared" ref="G188:G216" si="8">F188/$F$264</f>
        <v>0</v>
      </c>
    </row>
    <row r="189" spans="1:7" hidden="1" x14ac:dyDescent="0.25">
      <c r="A189" s="126" t="s">
        <v>629</v>
      </c>
      <c r="B189" s="138" t="s">
        <v>459</v>
      </c>
      <c r="C189" s="139"/>
      <c r="D189" s="136" t="s">
        <v>455</v>
      </c>
      <c r="E189" s="137"/>
      <c r="F189" s="31"/>
      <c r="G189" s="34">
        <f t="shared" si="8"/>
        <v>0</v>
      </c>
    </row>
    <row r="190" spans="1:7" hidden="1" x14ac:dyDescent="0.25">
      <c r="A190" s="126" t="s">
        <v>630</v>
      </c>
      <c r="B190" s="138" t="s">
        <v>273</v>
      </c>
      <c r="C190" s="139"/>
      <c r="D190" s="136" t="s">
        <v>493</v>
      </c>
      <c r="E190" s="137"/>
      <c r="F190" s="31"/>
      <c r="G190" s="34">
        <f t="shared" si="8"/>
        <v>0</v>
      </c>
    </row>
    <row r="191" spans="1:7" hidden="1" x14ac:dyDescent="0.25">
      <c r="A191" s="67" t="s">
        <v>368</v>
      </c>
      <c r="B191" s="138" t="s">
        <v>93</v>
      </c>
      <c r="C191" s="139"/>
      <c r="D191" s="136" t="s">
        <v>247</v>
      </c>
      <c r="E191" s="137"/>
      <c r="F191" s="31"/>
      <c r="G191" s="34">
        <f t="shared" si="8"/>
        <v>0</v>
      </c>
    </row>
    <row r="192" spans="1:7" hidden="1" x14ac:dyDescent="0.25">
      <c r="A192" s="117" t="s">
        <v>570</v>
      </c>
      <c r="B192" s="138" t="s">
        <v>146</v>
      </c>
      <c r="C192" s="139"/>
      <c r="D192" s="136" t="s">
        <v>294</v>
      </c>
      <c r="E192" s="137"/>
      <c r="F192" s="31"/>
      <c r="G192" s="34">
        <f t="shared" si="8"/>
        <v>0</v>
      </c>
    </row>
    <row r="193" spans="1:7" hidden="1" x14ac:dyDescent="0.25">
      <c r="A193" s="83" t="s">
        <v>398</v>
      </c>
      <c r="B193" s="138" t="s">
        <v>154</v>
      </c>
      <c r="C193" s="139"/>
      <c r="D193" s="136" t="s">
        <v>260</v>
      </c>
      <c r="E193" s="137"/>
      <c r="F193" s="31"/>
      <c r="G193" s="34">
        <f t="shared" si="8"/>
        <v>0</v>
      </c>
    </row>
    <row r="194" spans="1:7" hidden="1" x14ac:dyDescent="0.25">
      <c r="A194" s="66" t="s">
        <v>374</v>
      </c>
      <c r="B194" s="138" t="s">
        <v>147</v>
      </c>
      <c r="C194" s="139"/>
      <c r="D194" s="136" t="s">
        <v>253</v>
      </c>
      <c r="E194" s="137"/>
      <c r="F194" s="31"/>
      <c r="G194" s="34">
        <f t="shared" si="8"/>
        <v>0</v>
      </c>
    </row>
    <row r="195" spans="1:7" hidden="1" x14ac:dyDescent="0.25">
      <c r="A195" s="65" t="s">
        <v>344</v>
      </c>
      <c r="B195" s="138" t="s">
        <v>124</v>
      </c>
      <c r="C195" s="139"/>
      <c r="D195" s="136" t="s">
        <v>252</v>
      </c>
      <c r="E195" s="137"/>
      <c r="F195" s="31"/>
      <c r="G195" s="34">
        <f t="shared" si="8"/>
        <v>0</v>
      </c>
    </row>
    <row r="196" spans="1:7" ht="15" hidden="1" customHeight="1" x14ac:dyDescent="0.25">
      <c r="A196" s="65" t="s">
        <v>86</v>
      </c>
      <c r="B196" s="138" t="s">
        <v>124</v>
      </c>
      <c r="C196" s="139"/>
      <c r="D196" s="136" t="s">
        <v>71</v>
      </c>
      <c r="E196" s="137"/>
      <c r="F196" s="31"/>
      <c r="G196" s="34">
        <f t="shared" si="8"/>
        <v>0</v>
      </c>
    </row>
    <row r="197" spans="1:7" ht="15" hidden="1" customHeight="1" x14ac:dyDescent="0.25">
      <c r="A197" s="82" t="s">
        <v>86</v>
      </c>
      <c r="B197" s="138" t="s">
        <v>124</v>
      </c>
      <c r="C197" s="139"/>
      <c r="D197" s="136" t="s">
        <v>280</v>
      </c>
      <c r="E197" s="137"/>
      <c r="F197" s="31"/>
      <c r="G197" s="34">
        <f t="shared" si="8"/>
        <v>0</v>
      </c>
    </row>
    <row r="198" spans="1:7" ht="15" hidden="1" customHeight="1" x14ac:dyDescent="0.25">
      <c r="A198" s="82" t="s">
        <v>86</v>
      </c>
      <c r="B198" s="138" t="s">
        <v>124</v>
      </c>
      <c r="C198" s="139"/>
      <c r="D198" s="136" t="s">
        <v>72</v>
      </c>
      <c r="E198" s="137"/>
      <c r="F198" s="31"/>
      <c r="G198" s="34">
        <f t="shared" si="8"/>
        <v>0</v>
      </c>
    </row>
    <row r="199" spans="1:7" ht="15" hidden="1" customHeight="1" x14ac:dyDescent="0.25">
      <c r="A199" s="82" t="s">
        <v>394</v>
      </c>
      <c r="B199" s="138" t="s">
        <v>137</v>
      </c>
      <c r="C199" s="139"/>
      <c r="D199" s="136" t="s">
        <v>332</v>
      </c>
      <c r="E199" s="137"/>
      <c r="F199" s="31"/>
      <c r="G199" s="34">
        <f t="shared" si="8"/>
        <v>0</v>
      </c>
    </row>
    <row r="200" spans="1:7" ht="15" hidden="1" customHeight="1" x14ac:dyDescent="0.25">
      <c r="A200" s="65" t="s">
        <v>345</v>
      </c>
      <c r="B200" s="138"/>
      <c r="C200" s="139"/>
      <c r="D200" s="136" t="s">
        <v>269</v>
      </c>
      <c r="E200" s="137"/>
      <c r="F200" s="31"/>
      <c r="G200" s="34">
        <f t="shared" si="8"/>
        <v>0</v>
      </c>
    </row>
    <row r="201" spans="1:7" ht="15" hidden="1" customHeight="1" x14ac:dyDescent="0.25">
      <c r="A201" s="65" t="s">
        <v>344</v>
      </c>
      <c r="B201" s="138" t="s">
        <v>145</v>
      </c>
      <c r="C201" s="139"/>
      <c r="D201" s="136" t="s">
        <v>444</v>
      </c>
      <c r="E201" s="137"/>
      <c r="F201" s="31"/>
      <c r="G201" s="34">
        <f t="shared" si="8"/>
        <v>0</v>
      </c>
    </row>
    <row r="202" spans="1:7" ht="15" hidden="1" customHeight="1" x14ac:dyDescent="0.25">
      <c r="A202" s="115" t="s">
        <v>344</v>
      </c>
      <c r="B202" s="138" t="s">
        <v>145</v>
      </c>
      <c r="C202" s="139"/>
      <c r="D202" s="136" t="s">
        <v>484</v>
      </c>
      <c r="E202" s="137"/>
      <c r="F202" s="31"/>
      <c r="G202" s="34">
        <f t="shared" si="8"/>
        <v>0</v>
      </c>
    </row>
    <row r="203" spans="1:7" ht="15" hidden="1" customHeight="1" x14ac:dyDescent="0.25">
      <c r="A203" s="115" t="s">
        <v>549</v>
      </c>
      <c r="B203" s="138" t="s">
        <v>422</v>
      </c>
      <c r="C203" s="139"/>
      <c r="D203" s="136" t="s">
        <v>521</v>
      </c>
      <c r="E203" s="137"/>
      <c r="F203" s="31"/>
      <c r="G203" s="34">
        <f t="shared" si="8"/>
        <v>0</v>
      </c>
    </row>
    <row r="204" spans="1:7" hidden="1" x14ac:dyDescent="0.25">
      <c r="A204" s="97" t="s">
        <v>479</v>
      </c>
      <c r="B204" s="138" t="s">
        <v>120</v>
      </c>
      <c r="C204" s="139"/>
      <c r="D204" s="136" t="s">
        <v>50</v>
      </c>
      <c r="E204" s="137"/>
      <c r="F204" s="31"/>
      <c r="G204" s="34">
        <f t="shared" si="8"/>
        <v>0</v>
      </c>
    </row>
    <row r="205" spans="1:7" ht="15" hidden="1" customHeight="1" x14ac:dyDescent="0.25">
      <c r="A205" s="91" t="s">
        <v>412</v>
      </c>
      <c r="B205" s="138" t="s">
        <v>319</v>
      </c>
      <c r="C205" s="139"/>
      <c r="D205" s="136" t="s">
        <v>318</v>
      </c>
      <c r="E205" s="137"/>
      <c r="F205" s="31"/>
      <c r="G205" s="34">
        <f t="shared" si="8"/>
        <v>0</v>
      </c>
    </row>
    <row r="206" spans="1:7" ht="15" hidden="1" customHeight="1" x14ac:dyDescent="0.25">
      <c r="A206" s="91" t="s">
        <v>346</v>
      </c>
      <c r="B206" s="138" t="s">
        <v>95</v>
      </c>
      <c r="C206" s="139"/>
      <c r="D206" s="136" t="s">
        <v>62</v>
      </c>
      <c r="E206" s="137"/>
      <c r="F206" s="31"/>
      <c r="G206" s="34">
        <f t="shared" si="8"/>
        <v>0</v>
      </c>
    </row>
    <row r="207" spans="1:7" ht="15" hidden="1" customHeight="1" x14ac:dyDescent="0.25">
      <c r="A207" s="108" t="s">
        <v>532</v>
      </c>
      <c r="B207" s="138" t="s">
        <v>97</v>
      </c>
      <c r="C207" s="139"/>
      <c r="D207" s="136" t="s">
        <v>406</v>
      </c>
      <c r="E207" s="137"/>
      <c r="F207" s="31"/>
      <c r="G207" s="34">
        <f t="shared" si="8"/>
        <v>0</v>
      </c>
    </row>
    <row r="208" spans="1:7" ht="15" hidden="1" customHeight="1" x14ac:dyDescent="0.25">
      <c r="A208" s="91" t="s">
        <v>413</v>
      </c>
      <c r="B208" s="138" t="s">
        <v>102</v>
      </c>
      <c r="C208" s="139"/>
      <c r="D208" s="136" t="s">
        <v>79</v>
      </c>
      <c r="E208" s="137"/>
      <c r="F208" s="31"/>
      <c r="G208" s="34">
        <f t="shared" si="8"/>
        <v>0</v>
      </c>
    </row>
    <row r="209" spans="1:7" ht="15" hidden="1" customHeight="1" x14ac:dyDescent="0.25">
      <c r="A209" s="91" t="s">
        <v>383</v>
      </c>
      <c r="B209" s="138" t="s">
        <v>149</v>
      </c>
      <c r="C209" s="139"/>
      <c r="D209" s="136" t="s">
        <v>343</v>
      </c>
      <c r="E209" s="137"/>
      <c r="F209" s="31"/>
      <c r="G209" s="34">
        <f t="shared" si="8"/>
        <v>0</v>
      </c>
    </row>
    <row r="210" spans="1:7" ht="15" hidden="1" customHeight="1" x14ac:dyDescent="0.25">
      <c r="A210" s="79" t="s">
        <v>354</v>
      </c>
      <c r="B210" s="138" t="s">
        <v>124</v>
      </c>
      <c r="C210" s="139"/>
      <c r="D210" s="136" t="s">
        <v>293</v>
      </c>
      <c r="E210" s="137"/>
      <c r="F210" s="31"/>
      <c r="G210" s="34">
        <f t="shared" si="8"/>
        <v>0</v>
      </c>
    </row>
    <row r="211" spans="1:7" ht="15" hidden="1" customHeight="1" x14ac:dyDescent="0.25">
      <c r="A211" s="79" t="s">
        <v>344</v>
      </c>
      <c r="B211" s="138" t="s">
        <v>145</v>
      </c>
      <c r="C211" s="139"/>
      <c r="D211" s="136" t="s">
        <v>444</v>
      </c>
      <c r="E211" s="137"/>
      <c r="F211" s="31"/>
      <c r="G211" s="34">
        <f t="shared" si="8"/>
        <v>0</v>
      </c>
    </row>
    <row r="212" spans="1:7" ht="15" hidden="1" customHeight="1" x14ac:dyDescent="0.25">
      <c r="A212" s="79" t="s">
        <v>389</v>
      </c>
      <c r="B212" s="138" t="s">
        <v>126</v>
      </c>
      <c r="C212" s="139"/>
      <c r="D212" s="136" t="s">
        <v>288</v>
      </c>
      <c r="E212" s="137"/>
      <c r="F212" s="31"/>
      <c r="G212" s="34">
        <f t="shared" si="8"/>
        <v>0</v>
      </c>
    </row>
    <row r="213" spans="1:7" ht="15" hidden="1" customHeight="1" x14ac:dyDescent="0.25">
      <c r="A213" s="101" t="s">
        <v>497</v>
      </c>
      <c r="B213" s="138" t="s">
        <v>97</v>
      </c>
      <c r="C213" s="139"/>
      <c r="D213" s="136" t="s">
        <v>406</v>
      </c>
      <c r="E213" s="137"/>
      <c r="F213" s="31"/>
      <c r="G213" s="34">
        <f t="shared" si="8"/>
        <v>0</v>
      </c>
    </row>
    <row r="214" spans="1:7" ht="15" hidden="1" customHeight="1" x14ac:dyDescent="0.25">
      <c r="A214" s="51" t="s">
        <v>390</v>
      </c>
      <c r="B214" s="138" t="s">
        <v>366</v>
      </c>
      <c r="C214" s="139"/>
      <c r="D214" s="136" t="s">
        <v>367</v>
      </c>
      <c r="E214" s="137"/>
      <c r="F214" s="31"/>
      <c r="G214" s="34">
        <f t="shared" si="8"/>
        <v>0</v>
      </c>
    </row>
    <row r="215" spans="1:7" ht="15" customHeight="1" x14ac:dyDescent="0.25">
      <c r="A215" s="123" t="s">
        <v>390</v>
      </c>
      <c r="B215" s="138" t="s">
        <v>366</v>
      </c>
      <c r="C215" s="139"/>
      <c r="D215" s="136" t="s">
        <v>502</v>
      </c>
      <c r="E215" s="137"/>
      <c r="F215" s="31">
        <v>1085116.81</v>
      </c>
      <c r="G215" s="34">
        <f t="shared" si="8"/>
        <v>1.6558122450386847E-4</v>
      </c>
    </row>
    <row r="216" spans="1:7" ht="15" customHeight="1" x14ac:dyDescent="0.25">
      <c r="A216" s="21" t="s">
        <v>159</v>
      </c>
      <c r="B216" s="134"/>
      <c r="C216" s="135"/>
      <c r="D216" s="136"/>
      <c r="E216" s="137"/>
      <c r="F216" s="6">
        <f>SUM(F188:F215)</f>
        <v>1085116.81</v>
      </c>
      <c r="G216" s="34">
        <f t="shared" si="8"/>
        <v>1.6558122450386847E-4</v>
      </c>
    </row>
    <row r="218" spans="1:7" x14ac:dyDescent="0.25">
      <c r="A218" s="3" t="s">
        <v>220</v>
      </c>
    </row>
    <row r="219" spans="1:7" ht="30" x14ac:dyDescent="0.25">
      <c r="A219" s="21" t="s">
        <v>23</v>
      </c>
      <c r="B219" s="136" t="s">
        <v>20</v>
      </c>
      <c r="C219" s="137"/>
      <c r="D219" s="21" t="s">
        <v>22</v>
      </c>
      <c r="E219" s="21" t="s">
        <v>24</v>
      </c>
      <c r="F219" s="21" t="s">
        <v>21</v>
      </c>
      <c r="G219" s="21" t="s">
        <v>2</v>
      </c>
    </row>
    <row r="220" spans="1:7" ht="42" customHeight="1" x14ac:dyDescent="0.25">
      <c r="A220" s="21" t="s">
        <v>163</v>
      </c>
      <c r="B220" s="134" t="s">
        <v>86</v>
      </c>
      <c r="C220" s="135"/>
      <c r="D220" s="128" t="s">
        <v>652</v>
      </c>
      <c r="E220" s="2">
        <v>127607</v>
      </c>
      <c r="F220" s="6">
        <v>121360107.12</v>
      </c>
      <c r="G220" s="7">
        <f t="shared" ref="G220:G228" si="9">F220/$F$264</f>
        <v>1.8518702279481086E-2</v>
      </c>
    </row>
    <row r="221" spans="1:7" ht="30" x14ac:dyDescent="0.25">
      <c r="A221" s="65" t="s">
        <v>163</v>
      </c>
      <c r="B221" s="134" t="s">
        <v>86</v>
      </c>
      <c r="C221" s="135"/>
      <c r="D221" s="128" t="s">
        <v>527</v>
      </c>
      <c r="E221" s="2">
        <v>14165</v>
      </c>
      <c r="F221" s="6">
        <v>12249526.65</v>
      </c>
      <c r="G221" s="7">
        <f t="shared" si="9"/>
        <v>1.8691919649643706E-3</v>
      </c>
    </row>
    <row r="222" spans="1:7" ht="30" x14ac:dyDescent="0.25">
      <c r="A222" s="83" t="s">
        <v>163</v>
      </c>
      <c r="B222" s="134" t="s">
        <v>86</v>
      </c>
      <c r="C222" s="135"/>
      <c r="D222" s="128" t="s">
        <v>527</v>
      </c>
      <c r="E222" s="2">
        <v>275890</v>
      </c>
      <c r="F222" s="6">
        <v>238582555.97</v>
      </c>
      <c r="G222" s="7">
        <f t="shared" si="9"/>
        <v>3.6406026889192998E-2</v>
      </c>
    </row>
    <row r="223" spans="1:7" ht="30" x14ac:dyDescent="0.25">
      <c r="A223" s="83" t="s">
        <v>163</v>
      </c>
      <c r="B223" s="134" t="s">
        <v>86</v>
      </c>
      <c r="C223" s="135"/>
      <c r="D223" s="128" t="s">
        <v>527</v>
      </c>
      <c r="E223" s="2">
        <v>7331</v>
      </c>
      <c r="F223" s="6">
        <v>6339659.7199999997</v>
      </c>
      <c r="G223" s="7">
        <f t="shared" si="9"/>
        <v>9.6738766711710212E-4</v>
      </c>
    </row>
    <row r="224" spans="1:7" ht="30" x14ac:dyDescent="0.25">
      <c r="A224" s="83" t="s">
        <v>163</v>
      </c>
      <c r="B224" s="134" t="s">
        <v>86</v>
      </c>
      <c r="C224" s="135"/>
      <c r="D224" s="128" t="s">
        <v>674</v>
      </c>
      <c r="E224" s="2">
        <v>495</v>
      </c>
      <c r="F224" s="6">
        <v>282780.33</v>
      </c>
      <c r="G224" s="7">
        <f t="shared" si="9"/>
        <v>4.3150297622804323E-5</v>
      </c>
    </row>
    <row r="225" spans="1:7" ht="30" x14ac:dyDescent="0.25">
      <c r="A225" s="126" t="s">
        <v>163</v>
      </c>
      <c r="B225" s="134" t="s">
        <v>86</v>
      </c>
      <c r="C225" s="135"/>
      <c r="D225" s="128" t="s">
        <v>512</v>
      </c>
      <c r="E225" s="2">
        <v>23306</v>
      </c>
      <c r="F225" s="6">
        <v>20205185.370000001</v>
      </c>
      <c r="G225" s="7">
        <f t="shared" si="9"/>
        <v>3.0831697602143391E-3</v>
      </c>
    </row>
    <row r="226" spans="1:7" ht="30" x14ac:dyDescent="0.25">
      <c r="A226" s="128" t="s">
        <v>163</v>
      </c>
      <c r="B226" s="134" t="s">
        <v>86</v>
      </c>
      <c r="C226" s="135"/>
      <c r="D226" s="128" t="s">
        <v>674</v>
      </c>
      <c r="E226" s="2">
        <v>2984</v>
      </c>
      <c r="F226" s="6">
        <v>1704679.82</v>
      </c>
      <c r="G226" s="7">
        <f t="shared" si="9"/>
        <v>2.6012220009994508E-4</v>
      </c>
    </row>
    <row r="227" spans="1:7" ht="30" x14ac:dyDescent="0.25">
      <c r="A227" s="126" t="s">
        <v>163</v>
      </c>
      <c r="B227" s="134" t="s">
        <v>86</v>
      </c>
      <c r="C227" s="135"/>
      <c r="D227" s="128" t="s">
        <v>512</v>
      </c>
      <c r="E227" s="2">
        <v>326887</v>
      </c>
      <c r="F227" s="6">
        <v>283395367.44999999</v>
      </c>
      <c r="G227" s="7">
        <f t="shared" si="9"/>
        <v>4.3244148029643686E-2</v>
      </c>
    </row>
    <row r="228" spans="1:7" ht="45" customHeight="1" x14ac:dyDescent="0.25">
      <c r="A228" s="21" t="s">
        <v>159</v>
      </c>
      <c r="B228" s="158"/>
      <c r="C228" s="158"/>
      <c r="D228" s="25"/>
      <c r="E228" s="1"/>
      <c r="F228" s="6">
        <f>SUM(F220:F227)</f>
        <v>684119862.43000007</v>
      </c>
      <c r="G228" s="7">
        <f t="shared" si="9"/>
        <v>0.10439189908833635</v>
      </c>
    </row>
    <row r="229" spans="1:7" ht="45" customHeight="1" x14ac:dyDescent="0.25"/>
    <row r="230" spans="1:7" ht="12.75" customHeight="1" x14ac:dyDescent="0.25">
      <c r="A230" s="3" t="s">
        <v>221</v>
      </c>
    </row>
    <row r="231" spans="1:7" ht="14.25" customHeight="1" x14ac:dyDescent="0.25">
      <c r="A231" s="159" t="s">
        <v>25</v>
      </c>
      <c r="B231" s="160"/>
      <c r="C231" s="160"/>
      <c r="D231" s="160"/>
      <c r="E231" s="161"/>
      <c r="F231" s="21" t="s">
        <v>21</v>
      </c>
      <c r="G231" s="21" t="s">
        <v>2</v>
      </c>
    </row>
    <row r="232" spans="1:7" hidden="1" x14ac:dyDescent="0.25">
      <c r="A232" s="75" t="s">
        <v>489</v>
      </c>
      <c r="B232" s="77"/>
      <c r="C232" s="77"/>
      <c r="D232" s="77"/>
      <c r="E232" s="78"/>
      <c r="F232" s="6"/>
      <c r="G232" s="7">
        <f t="shared" ref="G232:G247" si="10">F232/$F$264</f>
        <v>0</v>
      </c>
    </row>
    <row r="233" spans="1:7" hidden="1" x14ac:dyDescent="0.25">
      <c r="A233" s="39" t="s">
        <v>347</v>
      </c>
      <c r="B233" s="40"/>
      <c r="C233" s="40"/>
      <c r="D233" s="40"/>
      <c r="E233" s="41"/>
      <c r="F233" s="6"/>
      <c r="G233" s="7">
        <f t="shared" si="10"/>
        <v>0</v>
      </c>
    </row>
    <row r="234" spans="1:7" hidden="1" x14ac:dyDescent="0.25">
      <c r="A234" s="69" t="s">
        <v>369</v>
      </c>
      <c r="B234" s="73"/>
      <c r="C234" s="73"/>
      <c r="D234" s="73"/>
      <c r="E234" s="74"/>
      <c r="F234" s="6"/>
      <c r="G234" s="7">
        <f t="shared" si="10"/>
        <v>0</v>
      </c>
    </row>
    <row r="235" spans="1:7" hidden="1" x14ac:dyDescent="0.25">
      <c r="A235" s="58" t="s">
        <v>324</v>
      </c>
      <c r="B235" s="59"/>
      <c r="C235" s="59"/>
      <c r="D235" s="59"/>
      <c r="E235" s="60"/>
      <c r="F235" s="6"/>
      <c r="G235" s="7">
        <f t="shared" si="10"/>
        <v>0</v>
      </c>
    </row>
    <row r="236" spans="1:7" hidden="1" x14ac:dyDescent="0.25">
      <c r="A236" s="39" t="s">
        <v>425</v>
      </c>
      <c r="B236" s="43"/>
      <c r="C236" s="40"/>
      <c r="D236" s="40"/>
      <c r="E236" s="41"/>
      <c r="F236" s="6"/>
      <c r="G236" s="7">
        <f t="shared" si="10"/>
        <v>0</v>
      </c>
    </row>
    <row r="237" spans="1:7" ht="15" hidden="1" customHeight="1" x14ac:dyDescent="0.25">
      <c r="A237" s="58" t="s">
        <v>488</v>
      </c>
      <c r="B237" s="43"/>
      <c r="C237" s="59"/>
      <c r="D237" s="59"/>
      <c r="E237" s="60"/>
      <c r="F237" s="6"/>
      <c r="G237" s="7">
        <f t="shared" si="10"/>
        <v>0</v>
      </c>
    </row>
    <row r="238" spans="1:7" hidden="1" x14ac:dyDescent="0.25">
      <c r="A238" s="58" t="s">
        <v>426</v>
      </c>
      <c r="B238" s="43"/>
      <c r="C238" s="59"/>
      <c r="D238" s="59"/>
      <c r="E238" s="60"/>
      <c r="F238" s="6"/>
      <c r="G238" s="7">
        <f t="shared" si="10"/>
        <v>0</v>
      </c>
    </row>
    <row r="239" spans="1:7" hidden="1" x14ac:dyDescent="0.25">
      <c r="A239" s="140" t="s">
        <v>632</v>
      </c>
      <c r="B239" s="141"/>
      <c r="C239" s="141"/>
      <c r="D239" s="141"/>
      <c r="E239" s="142"/>
      <c r="F239" s="6"/>
      <c r="G239" s="7">
        <f t="shared" si="10"/>
        <v>0</v>
      </c>
    </row>
    <row r="240" spans="1:7" hidden="1" x14ac:dyDescent="0.25">
      <c r="A240" s="140" t="s">
        <v>603</v>
      </c>
      <c r="B240" s="141"/>
      <c r="C240" s="141"/>
      <c r="D240" s="141"/>
      <c r="E240" s="142"/>
      <c r="F240" s="6"/>
      <c r="G240" s="7">
        <f t="shared" si="10"/>
        <v>0</v>
      </c>
    </row>
    <row r="241" spans="1:7" hidden="1" x14ac:dyDescent="0.25">
      <c r="A241" s="140" t="s">
        <v>604</v>
      </c>
      <c r="B241" s="141"/>
      <c r="C241" s="141"/>
      <c r="D241" s="141"/>
      <c r="E241" s="142"/>
      <c r="F241" s="6"/>
      <c r="G241" s="7">
        <f t="shared" si="10"/>
        <v>0</v>
      </c>
    </row>
    <row r="242" spans="1:7" hidden="1" x14ac:dyDescent="0.25">
      <c r="A242" s="140" t="s">
        <v>605</v>
      </c>
      <c r="B242" s="141"/>
      <c r="C242" s="141"/>
      <c r="D242" s="141"/>
      <c r="E242" s="142"/>
      <c r="F242" s="6"/>
      <c r="G242" s="7">
        <f t="shared" si="10"/>
        <v>0</v>
      </c>
    </row>
    <row r="243" spans="1:7" hidden="1" x14ac:dyDescent="0.25">
      <c r="A243" s="140" t="s">
        <v>587</v>
      </c>
      <c r="B243" s="141"/>
      <c r="C243" s="141"/>
      <c r="D243" s="141"/>
      <c r="E243" s="142"/>
      <c r="F243" s="6"/>
      <c r="G243" s="7">
        <f t="shared" si="10"/>
        <v>0</v>
      </c>
    </row>
    <row r="244" spans="1:7" hidden="1" x14ac:dyDescent="0.25">
      <c r="A244" s="140" t="s">
        <v>504</v>
      </c>
      <c r="B244" s="141"/>
      <c r="C244" s="141"/>
      <c r="D244" s="141"/>
      <c r="E244" s="142"/>
      <c r="F244" s="6"/>
      <c r="G244" s="7">
        <f t="shared" si="10"/>
        <v>0</v>
      </c>
    </row>
    <row r="245" spans="1:7" hidden="1" x14ac:dyDescent="0.25">
      <c r="A245" s="70" t="s">
        <v>395</v>
      </c>
      <c r="B245" s="71"/>
      <c r="C245" s="71"/>
      <c r="D245" s="71"/>
      <c r="E245" s="72"/>
      <c r="F245" s="6"/>
      <c r="G245" s="7">
        <f t="shared" si="10"/>
        <v>0</v>
      </c>
    </row>
    <row r="246" spans="1:7" hidden="1" x14ac:dyDescent="0.25">
      <c r="A246" s="131" t="s">
        <v>313</v>
      </c>
      <c r="B246" s="132"/>
      <c r="C246" s="132"/>
      <c r="D246" s="132"/>
      <c r="E246" s="133"/>
      <c r="F246" s="93"/>
      <c r="G246" s="7">
        <f t="shared" si="10"/>
        <v>0</v>
      </c>
    </row>
    <row r="247" spans="1:7" hidden="1" x14ac:dyDescent="0.25">
      <c r="A247" s="131" t="s">
        <v>314</v>
      </c>
      <c r="B247" s="132"/>
      <c r="C247" s="132"/>
      <c r="D247" s="132"/>
      <c r="E247" s="133"/>
      <c r="F247" s="44"/>
      <c r="G247" s="7">
        <f t="shared" si="10"/>
        <v>0</v>
      </c>
    </row>
    <row r="248" spans="1:7" hidden="1" x14ac:dyDescent="0.25">
      <c r="A248" s="131" t="s">
        <v>505</v>
      </c>
      <c r="B248" s="132"/>
      <c r="C248" s="132"/>
      <c r="D248" s="132"/>
      <c r="E248" s="133"/>
      <c r="F248" s="102"/>
      <c r="G248" s="7">
        <f t="shared" ref="G248" si="11">F248/$F$264</f>
        <v>0</v>
      </c>
    </row>
    <row r="249" spans="1:7" hidden="1" x14ac:dyDescent="0.25">
      <c r="A249" s="131" t="s">
        <v>506</v>
      </c>
      <c r="B249" s="132"/>
      <c r="C249" s="132"/>
      <c r="D249" s="132"/>
      <c r="E249" s="133"/>
      <c r="F249" s="6"/>
      <c r="G249" s="7">
        <f>F249/$F$264</f>
        <v>0</v>
      </c>
    </row>
    <row r="250" spans="1:7" hidden="1" x14ac:dyDescent="0.25">
      <c r="A250" s="131" t="s">
        <v>507</v>
      </c>
      <c r="B250" s="132"/>
      <c r="C250" s="132"/>
      <c r="D250" s="132"/>
      <c r="E250" s="133"/>
      <c r="F250" s="6"/>
      <c r="G250" s="7">
        <f>F250/$F$264</f>
        <v>0</v>
      </c>
    </row>
    <row r="251" spans="1:7" hidden="1" x14ac:dyDescent="0.25">
      <c r="A251" s="131" t="s">
        <v>533</v>
      </c>
      <c r="B251" s="132"/>
      <c r="C251" s="132"/>
      <c r="D251" s="132"/>
      <c r="E251" s="133"/>
      <c r="F251" s="6"/>
      <c r="G251" s="7">
        <f>F251/$F$264</f>
        <v>0</v>
      </c>
    </row>
    <row r="252" spans="1:7" hidden="1" x14ac:dyDescent="0.25">
      <c r="A252" s="131" t="s">
        <v>535</v>
      </c>
      <c r="B252" s="132"/>
      <c r="C252" s="132"/>
      <c r="D252" s="132"/>
      <c r="E252" s="133"/>
      <c r="F252" s="6"/>
      <c r="G252" s="7">
        <f>F252/$F$264</f>
        <v>0</v>
      </c>
    </row>
    <row r="253" spans="1:7" hidden="1" x14ac:dyDescent="0.25">
      <c r="A253" s="131" t="s">
        <v>534</v>
      </c>
      <c r="B253" s="132"/>
      <c r="C253" s="132"/>
      <c r="D253" s="132"/>
      <c r="E253" s="133"/>
      <c r="F253" s="6"/>
      <c r="G253" s="7">
        <f t="shared" ref="G253:G254" si="12">F253/$F$216</f>
        <v>0</v>
      </c>
    </row>
    <row r="254" spans="1:7" hidden="1" x14ac:dyDescent="0.25">
      <c r="A254" s="131" t="s">
        <v>536</v>
      </c>
      <c r="B254" s="132"/>
      <c r="C254" s="132"/>
      <c r="D254" s="132"/>
      <c r="E254" s="133"/>
      <c r="F254" s="6"/>
      <c r="G254" s="7">
        <f t="shared" si="12"/>
        <v>0</v>
      </c>
    </row>
    <row r="255" spans="1:7" hidden="1" x14ac:dyDescent="0.25">
      <c r="A255" s="85" t="s">
        <v>402</v>
      </c>
      <c r="B255" s="86"/>
      <c r="C255" s="86"/>
      <c r="D255" s="86"/>
      <c r="E255" s="87"/>
      <c r="F255" s="6"/>
      <c r="G255" s="7">
        <f>F255/$F$264</f>
        <v>0</v>
      </c>
    </row>
    <row r="256" spans="1:7" hidden="1" x14ac:dyDescent="0.25">
      <c r="A256" s="131" t="s">
        <v>439</v>
      </c>
      <c r="B256" s="132"/>
      <c r="C256" s="132"/>
      <c r="D256" s="132"/>
      <c r="E256" s="133"/>
      <c r="F256" s="6"/>
      <c r="G256" s="7">
        <f>F256/$F$264</f>
        <v>0</v>
      </c>
    </row>
    <row r="257" spans="1:7" ht="15" hidden="1" customHeight="1" x14ac:dyDescent="0.25">
      <c r="A257" s="131" t="s">
        <v>391</v>
      </c>
      <c r="B257" s="132"/>
      <c r="C257" s="132"/>
      <c r="D257" s="132"/>
      <c r="E257" s="133"/>
      <c r="F257" s="6"/>
      <c r="G257" s="7">
        <f t="shared" ref="G257:G264" si="13">F257/$F$264</f>
        <v>0</v>
      </c>
    </row>
    <row r="258" spans="1:7" ht="15" hidden="1" customHeight="1" x14ac:dyDescent="0.25">
      <c r="A258" s="131" t="s">
        <v>423</v>
      </c>
      <c r="B258" s="132"/>
      <c r="C258" s="132"/>
      <c r="D258" s="132"/>
      <c r="E258" s="133"/>
      <c r="F258" s="6"/>
      <c r="G258" s="7">
        <f t="shared" si="13"/>
        <v>0</v>
      </c>
    </row>
    <row r="259" spans="1:7" ht="15" hidden="1" customHeight="1" x14ac:dyDescent="0.25">
      <c r="A259" s="131" t="s">
        <v>424</v>
      </c>
      <c r="B259" s="132"/>
      <c r="C259" s="132"/>
      <c r="D259" s="132"/>
      <c r="E259" s="133"/>
      <c r="F259" s="6"/>
      <c r="G259" s="7">
        <f t="shared" si="13"/>
        <v>0</v>
      </c>
    </row>
    <row r="260" spans="1:7" ht="15" hidden="1" customHeight="1" x14ac:dyDescent="0.25">
      <c r="A260" s="131" t="s">
        <v>633</v>
      </c>
      <c r="B260" s="132"/>
      <c r="C260" s="132"/>
      <c r="D260" s="132"/>
      <c r="E260" s="133"/>
      <c r="F260" s="6"/>
      <c r="G260" s="7">
        <f t="shared" si="13"/>
        <v>0</v>
      </c>
    </row>
    <row r="261" spans="1:7" ht="15" hidden="1" customHeight="1" x14ac:dyDescent="0.25">
      <c r="A261" s="131" t="s">
        <v>631</v>
      </c>
      <c r="B261" s="132"/>
      <c r="C261" s="132"/>
      <c r="D261" s="132"/>
      <c r="E261" s="133"/>
      <c r="F261" s="6"/>
      <c r="G261" s="7">
        <f t="shared" si="13"/>
        <v>0</v>
      </c>
    </row>
    <row r="262" spans="1:7" ht="15" hidden="1" customHeight="1" x14ac:dyDescent="0.25">
      <c r="A262" s="131" t="s">
        <v>498</v>
      </c>
      <c r="B262" s="132"/>
      <c r="C262" s="132"/>
      <c r="D262" s="132"/>
      <c r="E262" s="133"/>
      <c r="F262" s="6"/>
      <c r="G262" s="7">
        <f t="shared" si="13"/>
        <v>0</v>
      </c>
    </row>
    <row r="263" spans="1:7" ht="15" customHeight="1" x14ac:dyDescent="0.25">
      <c r="A263" s="136" t="s">
        <v>159</v>
      </c>
      <c r="B263" s="157"/>
      <c r="C263" s="157"/>
      <c r="D263" s="157"/>
      <c r="E263" s="137"/>
      <c r="F263" s="6"/>
      <c r="G263" s="7">
        <f>F263/$F$264</f>
        <v>0</v>
      </c>
    </row>
    <row r="264" spans="1:7" ht="34.5" customHeight="1" x14ac:dyDescent="0.25">
      <c r="A264" s="154" t="s">
        <v>26</v>
      </c>
      <c r="B264" s="155"/>
      <c r="C264" s="155"/>
      <c r="D264" s="155"/>
      <c r="E264" s="156"/>
      <c r="F264" s="6">
        <f>F133+F154+F158+F162+F174+F184+F216+F228+F263+F147</f>
        <v>6553380754.6800003</v>
      </c>
      <c r="G264" s="7">
        <f t="shared" si="13"/>
        <v>1</v>
      </c>
    </row>
    <row r="265" spans="1:7" ht="15" customHeight="1" x14ac:dyDescent="0.25">
      <c r="F265" s="36"/>
    </row>
    <row r="266" spans="1:7" ht="15" customHeight="1" x14ac:dyDescent="0.25"/>
  </sheetData>
  <mergeCells count="117">
    <mergeCell ref="B202:C202"/>
    <mergeCell ref="D202:E202"/>
    <mergeCell ref="B203:C203"/>
    <mergeCell ref="D203:E203"/>
    <mergeCell ref="B226:C226"/>
    <mergeCell ref="A251:E251"/>
    <mergeCell ref="A252:E252"/>
    <mergeCell ref="B211:C211"/>
    <mergeCell ref="D204:E204"/>
    <mergeCell ref="B204:C204"/>
    <mergeCell ref="A249:E249"/>
    <mergeCell ref="A250:E250"/>
    <mergeCell ref="B209:C209"/>
    <mergeCell ref="D209:E209"/>
    <mergeCell ref="B205:C205"/>
    <mergeCell ref="A244:E244"/>
    <mergeCell ref="A239:E239"/>
    <mergeCell ref="B228:C228"/>
    <mergeCell ref="A231:E231"/>
    <mergeCell ref="B195:C195"/>
    <mergeCell ref="B199:C199"/>
    <mergeCell ref="B196:C196"/>
    <mergeCell ref="D195:E195"/>
    <mergeCell ref="D196:E196"/>
    <mergeCell ref="B200:C200"/>
    <mergeCell ref="B201:C201"/>
    <mergeCell ref="D201:E201"/>
    <mergeCell ref="D200:E200"/>
    <mergeCell ref="B197:C197"/>
    <mergeCell ref="B198:C198"/>
    <mergeCell ref="D197:E197"/>
    <mergeCell ref="D198:E198"/>
    <mergeCell ref="D199:E199"/>
    <mergeCell ref="A264:E264"/>
    <mergeCell ref="B214:C214"/>
    <mergeCell ref="D210:E210"/>
    <mergeCell ref="B222:C222"/>
    <mergeCell ref="B223:C223"/>
    <mergeCell ref="B224:C224"/>
    <mergeCell ref="A257:E257"/>
    <mergeCell ref="B221:C221"/>
    <mergeCell ref="A246:E246"/>
    <mergeCell ref="A247:E247"/>
    <mergeCell ref="D214:E214"/>
    <mergeCell ref="A263:E263"/>
    <mergeCell ref="A259:E259"/>
    <mergeCell ref="B216:C216"/>
    <mergeCell ref="D216:E216"/>
    <mergeCell ref="A258:E258"/>
    <mergeCell ref="A262:E262"/>
    <mergeCell ref="A256:E256"/>
    <mergeCell ref="A253:E253"/>
    <mergeCell ref="A254:E254"/>
    <mergeCell ref="A243:E243"/>
    <mergeCell ref="B215:C215"/>
    <mergeCell ref="D215:E215"/>
    <mergeCell ref="A240:E240"/>
    <mergeCell ref="A1:G1"/>
    <mergeCell ref="B219:C219"/>
    <mergeCell ref="D174:E174"/>
    <mergeCell ref="B187:C187"/>
    <mergeCell ref="D187:E187"/>
    <mergeCell ref="B174:C174"/>
    <mergeCell ref="D166:E166"/>
    <mergeCell ref="D161:E161"/>
    <mergeCell ref="D165:E165"/>
    <mergeCell ref="D167:E167"/>
    <mergeCell ref="D168:E168"/>
    <mergeCell ref="D170:E170"/>
    <mergeCell ref="D169:E169"/>
    <mergeCell ref="B210:C210"/>
    <mergeCell ref="D211:E211"/>
    <mergeCell ref="B212:C212"/>
    <mergeCell ref="D162:E162"/>
    <mergeCell ref="D171:E171"/>
    <mergeCell ref="D182:E182"/>
    <mergeCell ref="D172:E172"/>
    <mergeCell ref="D173:E173"/>
    <mergeCell ref="B184:E184"/>
    <mergeCell ref="B194:C194"/>
    <mergeCell ref="D194:E194"/>
    <mergeCell ref="D177:E177"/>
    <mergeCell ref="D178:E178"/>
    <mergeCell ref="D179:E179"/>
    <mergeCell ref="D180:E180"/>
    <mergeCell ref="D181:E181"/>
    <mergeCell ref="B191:C191"/>
    <mergeCell ref="D191:E191"/>
    <mergeCell ref="B193:C193"/>
    <mergeCell ref="D183:E183"/>
    <mergeCell ref="D193:E193"/>
    <mergeCell ref="B192:C192"/>
    <mergeCell ref="D192:E192"/>
    <mergeCell ref="D188:E188"/>
    <mergeCell ref="B188:C188"/>
    <mergeCell ref="B189:C189"/>
    <mergeCell ref="D189:E189"/>
    <mergeCell ref="B190:C190"/>
    <mergeCell ref="D190:E190"/>
    <mergeCell ref="A261:E261"/>
    <mergeCell ref="A260:E260"/>
    <mergeCell ref="A248:E248"/>
    <mergeCell ref="B220:C220"/>
    <mergeCell ref="D205:E205"/>
    <mergeCell ref="B206:C206"/>
    <mergeCell ref="D206:E206"/>
    <mergeCell ref="B208:C208"/>
    <mergeCell ref="D208:E208"/>
    <mergeCell ref="D212:E212"/>
    <mergeCell ref="B213:C213"/>
    <mergeCell ref="D213:E213"/>
    <mergeCell ref="B207:C207"/>
    <mergeCell ref="D207:E207"/>
    <mergeCell ref="A242:E242"/>
    <mergeCell ref="A241:E241"/>
    <mergeCell ref="B225:C225"/>
    <mergeCell ref="B227:C2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2"/>
  <sheetViews>
    <sheetView zoomScale="80" zoomScaleNormal="80" workbookViewId="0">
      <selection sqref="A1:G1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7" t="s">
        <v>675</v>
      </c>
      <c r="B1" s="148"/>
      <c r="C1" s="148"/>
      <c r="D1" s="148"/>
      <c r="E1" s="148"/>
      <c r="F1" s="148"/>
      <c r="G1" s="148"/>
    </row>
    <row r="2" spans="1:8" ht="18.75" x14ac:dyDescent="0.3">
      <c r="A2" s="4"/>
      <c r="B2" s="4"/>
      <c r="C2" s="4"/>
      <c r="D2" s="4"/>
    </row>
    <row r="3" spans="1:8" x14ac:dyDescent="0.25">
      <c r="A3" s="3" t="s">
        <v>212</v>
      </c>
    </row>
    <row r="4" spans="1:8" ht="45" x14ac:dyDescent="0.25">
      <c r="A4" s="108" t="s">
        <v>0</v>
      </c>
      <c r="B4" s="108" t="s">
        <v>20</v>
      </c>
      <c r="C4" s="108" t="s">
        <v>1</v>
      </c>
      <c r="D4" s="108" t="s">
        <v>22</v>
      </c>
      <c r="E4" s="108" t="s">
        <v>10</v>
      </c>
      <c r="F4" s="108" t="s">
        <v>6</v>
      </c>
      <c r="G4" s="108" t="s">
        <v>211</v>
      </c>
    </row>
    <row r="5" spans="1:8" x14ac:dyDescent="0.25">
      <c r="A5" s="108" t="s">
        <v>284</v>
      </c>
      <c r="B5" s="108" t="s">
        <v>86</v>
      </c>
      <c r="C5" s="108" t="s">
        <v>87</v>
      </c>
      <c r="D5" s="108" t="s">
        <v>285</v>
      </c>
      <c r="E5" s="5">
        <v>30800</v>
      </c>
      <c r="F5" s="6">
        <v>28951076</v>
      </c>
      <c r="G5" s="7">
        <f t="shared" ref="G5:G36" si="0">F5/$F$270</f>
        <v>9.5598524347076785E-3</v>
      </c>
      <c r="H5" s="80"/>
    </row>
    <row r="6" spans="1:8" x14ac:dyDescent="0.25">
      <c r="A6" s="115" t="s">
        <v>206</v>
      </c>
      <c r="B6" s="115" t="s">
        <v>153</v>
      </c>
      <c r="C6" s="8" t="s">
        <v>154</v>
      </c>
      <c r="D6" s="115" t="s">
        <v>45</v>
      </c>
      <c r="E6" s="5">
        <v>9840</v>
      </c>
      <c r="F6" s="6">
        <v>10307596.800000001</v>
      </c>
      <c r="G6" s="7">
        <f t="shared" si="0"/>
        <v>3.4036422122778816E-3</v>
      </c>
      <c r="H6" s="80"/>
    </row>
    <row r="7" spans="1:8" ht="30" x14ac:dyDescent="0.25">
      <c r="A7" s="115" t="s">
        <v>548</v>
      </c>
      <c r="B7" s="115" t="s">
        <v>105</v>
      </c>
      <c r="C7" s="115" t="s">
        <v>106</v>
      </c>
      <c r="D7" s="115" t="s">
        <v>547</v>
      </c>
      <c r="E7" s="5">
        <v>2000</v>
      </c>
      <c r="F7" s="6">
        <v>2322500</v>
      </c>
      <c r="G7" s="7">
        <f t="shared" si="0"/>
        <v>7.669061170510064E-4</v>
      </c>
      <c r="H7" s="80"/>
    </row>
    <row r="8" spans="1:8" ht="30" x14ac:dyDescent="0.25">
      <c r="A8" s="115" t="s">
        <v>180</v>
      </c>
      <c r="B8" s="115" t="s">
        <v>119</v>
      </c>
      <c r="C8" s="115" t="s">
        <v>120</v>
      </c>
      <c r="D8" s="115" t="s">
        <v>51</v>
      </c>
      <c r="E8" s="5">
        <v>22100</v>
      </c>
      <c r="F8" s="6">
        <v>22158344</v>
      </c>
      <c r="G8" s="7">
        <f t="shared" si="0"/>
        <v>7.3168437275868527E-3</v>
      </c>
      <c r="H8" s="80"/>
    </row>
    <row r="9" spans="1:8" ht="30" x14ac:dyDescent="0.25">
      <c r="A9" s="115" t="s">
        <v>171</v>
      </c>
      <c r="B9" s="115" t="s">
        <v>105</v>
      </c>
      <c r="C9" s="115" t="s">
        <v>106</v>
      </c>
      <c r="D9" s="115" t="s">
        <v>61</v>
      </c>
      <c r="E9" s="5">
        <v>4700</v>
      </c>
      <c r="F9" s="6">
        <v>4747488.33</v>
      </c>
      <c r="G9" s="7">
        <f t="shared" si="0"/>
        <v>1.5676546139527523E-3</v>
      </c>
      <c r="H9" s="80"/>
    </row>
    <row r="10" spans="1:8" x14ac:dyDescent="0.25">
      <c r="A10" s="108" t="s">
        <v>27</v>
      </c>
      <c r="B10" s="108" t="s">
        <v>86</v>
      </c>
      <c r="C10" s="115" t="s">
        <v>87</v>
      </c>
      <c r="D10" s="108" t="s">
        <v>64</v>
      </c>
      <c r="E10" s="5">
        <v>13000</v>
      </c>
      <c r="F10" s="6">
        <v>9837620</v>
      </c>
      <c r="G10" s="7">
        <f t="shared" si="0"/>
        <v>3.2484525103222053E-3</v>
      </c>
      <c r="H10" s="80"/>
    </row>
    <row r="11" spans="1:8" ht="30" x14ac:dyDescent="0.25">
      <c r="A11" s="115" t="s">
        <v>306</v>
      </c>
      <c r="B11" s="115" t="s">
        <v>105</v>
      </c>
      <c r="C11" s="115" t="s">
        <v>106</v>
      </c>
      <c r="D11" s="115" t="s">
        <v>305</v>
      </c>
      <c r="E11" s="5">
        <v>4087</v>
      </c>
      <c r="F11" s="6">
        <v>4622356.13</v>
      </c>
      <c r="G11" s="7">
        <f t="shared" si="0"/>
        <v>1.5263350662153786E-3</v>
      </c>
      <c r="H11" s="80"/>
    </row>
    <row r="12" spans="1:8" ht="30" x14ac:dyDescent="0.25">
      <c r="A12" s="108" t="s">
        <v>179</v>
      </c>
      <c r="B12" s="108" t="s">
        <v>119</v>
      </c>
      <c r="C12" s="108" t="s">
        <v>120</v>
      </c>
      <c r="D12" s="108" t="s">
        <v>49</v>
      </c>
      <c r="E12" s="5">
        <v>21849</v>
      </c>
      <c r="F12" s="6">
        <v>21558408.300000001</v>
      </c>
      <c r="G12" s="7">
        <f t="shared" si="0"/>
        <v>7.1187406670196723E-3</v>
      </c>
      <c r="H12" s="80"/>
    </row>
    <row r="13" spans="1:8" ht="30" x14ac:dyDescent="0.25">
      <c r="A13" s="115" t="s">
        <v>168</v>
      </c>
      <c r="B13" s="115" t="s">
        <v>105</v>
      </c>
      <c r="C13" s="115" t="s">
        <v>106</v>
      </c>
      <c r="D13" s="115" t="s">
        <v>57</v>
      </c>
      <c r="E13" s="5">
        <v>2737</v>
      </c>
      <c r="F13" s="6">
        <v>2761195.08</v>
      </c>
      <c r="G13" s="7">
        <f t="shared" si="0"/>
        <v>9.1176637124785499E-4</v>
      </c>
      <c r="H13" s="80"/>
    </row>
    <row r="14" spans="1:8" x14ac:dyDescent="0.25">
      <c r="A14" s="108" t="s">
        <v>613</v>
      </c>
      <c r="B14" s="108" t="s">
        <v>200</v>
      </c>
      <c r="C14" s="108" t="s">
        <v>201</v>
      </c>
      <c r="D14" s="108" t="s">
        <v>612</v>
      </c>
      <c r="E14" s="5">
        <v>9500</v>
      </c>
      <c r="F14" s="6">
        <v>4615575</v>
      </c>
      <c r="G14" s="7">
        <f t="shared" si="0"/>
        <v>1.5240958885716681E-3</v>
      </c>
      <c r="H14" s="80"/>
    </row>
    <row r="15" spans="1:8" ht="30" x14ac:dyDescent="0.25">
      <c r="A15" s="121" t="s">
        <v>169</v>
      </c>
      <c r="B15" s="121" t="s">
        <v>105</v>
      </c>
      <c r="C15" s="121" t="s">
        <v>106</v>
      </c>
      <c r="D15" s="121" t="s">
        <v>251</v>
      </c>
      <c r="E15" s="5">
        <v>373</v>
      </c>
      <c r="F15" s="6">
        <v>361362.4</v>
      </c>
      <c r="G15" s="7">
        <f t="shared" si="0"/>
        <v>1.193244499600571E-4</v>
      </c>
      <c r="H15" s="80"/>
    </row>
    <row r="16" spans="1:8" x14ac:dyDescent="0.25">
      <c r="A16" s="121" t="s">
        <v>266</v>
      </c>
      <c r="B16" s="121" t="s">
        <v>86</v>
      </c>
      <c r="C16" s="121" t="s">
        <v>87</v>
      </c>
      <c r="D16" s="121" t="s">
        <v>264</v>
      </c>
      <c r="E16" s="5">
        <v>7234</v>
      </c>
      <c r="F16" s="6">
        <v>6030913.46</v>
      </c>
      <c r="G16" s="7">
        <f t="shared" si="0"/>
        <v>1.9914507745443489E-3</v>
      </c>
      <c r="H16" s="80"/>
    </row>
    <row r="17" spans="1:23" x14ac:dyDescent="0.25">
      <c r="A17" s="115" t="s">
        <v>188</v>
      </c>
      <c r="B17" s="115" t="s">
        <v>134</v>
      </c>
      <c r="C17" s="115" t="s">
        <v>135</v>
      </c>
      <c r="D17" s="115" t="s">
        <v>74</v>
      </c>
      <c r="E17" s="5">
        <v>15000</v>
      </c>
      <c r="F17" s="6">
        <v>16870350</v>
      </c>
      <c r="G17" s="7">
        <f t="shared" si="0"/>
        <v>5.5707102741836155E-3</v>
      </c>
      <c r="H17" s="80"/>
    </row>
    <row r="18" spans="1:23" x14ac:dyDescent="0.25">
      <c r="A18" s="108" t="s">
        <v>36</v>
      </c>
      <c r="B18" s="108" t="s">
        <v>86</v>
      </c>
      <c r="C18" s="108" t="s">
        <v>87</v>
      </c>
      <c r="D18" s="108" t="s">
        <v>54</v>
      </c>
      <c r="E18" s="5">
        <v>50339</v>
      </c>
      <c r="F18" s="6">
        <v>71921434.530000001</v>
      </c>
      <c r="G18" s="7">
        <f t="shared" si="0"/>
        <v>2.3748972266153058E-2</v>
      </c>
      <c r="H18" s="80"/>
    </row>
    <row r="19" spans="1:23" ht="30" x14ac:dyDescent="0.25">
      <c r="A19" s="108" t="s">
        <v>170</v>
      </c>
      <c r="B19" s="108" t="s">
        <v>105</v>
      </c>
      <c r="C19" s="108" t="s">
        <v>106</v>
      </c>
      <c r="D19" s="108" t="s">
        <v>58</v>
      </c>
      <c r="E19" s="5">
        <v>982</v>
      </c>
      <c r="F19" s="6">
        <v>1115689.48</v>
      </c>
      <c r="G19" s="7">
        <f t="shared" si="0"/>
        <v>3.6840864884454529E-4</v>
      </c>
      <c r="H19" s="80"/>
    </row>
    <row r="20" spans="1:23" ht="30" x14ac:dyDescent="0.25">
      <c r="A20" s="129" t="s">
        <v>172</v>
      </c>
      <c r="B20" s="129" t="s">
        <v>105</v>
      </c>
      <c r="C20" s="129" t="s">
        <v>106</v>
      </c>
      <c r="D20" s="129" t="s">
        <v>59</v>
      </c>
      <c r="E20" s="5">
        <v>2000</v>
      </c>
      <c r="F20" s="6">
        <v>2234040</v>
      </c>
      <c r="G20" s="7">
        <f t="shared" si="0"/>
        <v>7.3769599213633177E-4</v>
      </c>
      <c r="H20" s="80"/>
    </row>
    <row r="21" spans="1:23" x14ac:dyDescent="0.25">
      <c r="A21" s="108" t="s">
        <v>29</v>
      </c>
      <c r="B21" s="108" t="s">
        <v>86</v>
      </c>
      <c r="C21" s="108" t="s">
        <v>87</v>
      </c>
      <c r="D21" s="108" t="s">
        <v>66</v>
      </c>
      <c r="E21" s="5">
        <v>40961</v>
      </c>
      <c r="F21" s="6">
        <v>40036919.840000004</v>
      </c>
      <c r="G21" s="7">
        <f t="shared" si="0"/>
        <v>1.3220477387804868E-2</v>
      </c>
      <c r="H21" s="80"/>
    </row>
    <row r="22" spans="1:23" s="122" customFormat="1" x14ac:dyDescent="0.25">
      <c r="A22" s="121" t="s">
        <v>30</v>
      </c>
      <c r="B22" s="121" t="s">
        <v>86</v>
      </c>
      <c r="C22" s="121" t="s">
        <v>87</v>
      </c>
      <c r="D22" s="121" t="s">
        <v>67</v>
      </c>
      <c r="E22" s="5">
        <v>10000</v>
      </c>
      <c r="F22" s="6">
        <v>8354000</v>
      </c>
      <c r="G22" s="7">
        <f t="shared" si="0"/>
        <v>2.7585505712999386E-3</v>
      </c>
      <c r="H22" s="8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s="122" customFormat="1" x14ac:dyDescent="0.25">
      <c r="A23" s="127" t="s">
        <v>31</v>
      </c>
      <c r="B23" s="127" t="s">
        <v>86</v>
      </c>
      <c r="C23" s="127" t="s">
        <v>87</v>
      </c>
      <c r="D23" s="127" t="s">
        <v>68</v>
      </c>
      <c r="E23" s="5">
        <v>95126</v>
      </c>
      <c r="F23" s="6">
        <v>95534090.540000007</v>
      </c>
      <c r="G23" s="7">
        <f t="shared" si="0"/>
        <v>3.1546040224771019E-2</v>
      </c>
      <c r="H23" s="8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30" x14ac:dyDescent="0.25">
      <c r="A24" s="121" t="s">
        <v>189</v>
      </c>
      <c r="B24" s="121" t="s">
        <v>244</v>
      </c>
      <c r="C24" s="124" t="s">
        <v>147</v>
      </c>
      <c r="D24" s="121" t="s">
        <v>41</v>
      </c>
      <c r="E24" s="5">
        <v>17548</v>
      </c>
      <c r="F24" s="6">
        <v>16078355</v>
      </c>
      <c r="G24" s="7">
        <f t="shared" si="0"/>
        <v>5.3091878586082391E-3</v>
      </c>
      <c r="H24" s="80"/>
    </row>
    <row r="25" spans="1:23" x14ac:dyDescent="0.25">
      <c r="A25" s="121" t="s">
        <v>563</v>
      </c>
      <c r="B25" s="121" t="s">
        <v>562</v>
      </c>
      <c r="C25" s="8" t="s">
        <v>93</v>
      </c>
      <c r="D25" s="121" t="s">
        <v>561</v>
      </c>
      <c r="E25" s="5">
        <v>2500</v>
      </c>
      <c r="F25" s="6">
        <v>2841850</v>
      </c>
      <c r="G25" s="7">
        <f t="shared" si="0"/>
        <v>9.3839920290264914E-4</v>
      </c>
      <c r="H25" s="80"/>
    </row>
    <row r="26" spans="1:23" x14ac:dyDescent="0.25">
      <c r="A26" s="115" t="s">
        <v>268</v>
      </c>
      <c r="B26" s="115" t="s">
        <v>98</v>
      </c>
      <c r="C26" s="115" t="s">
        <v>99</v>
      </c>
      <c r="D26" s="115" t="s">
        <v>267</v>
      </c>
      <c r="E26" s="5">
        <v>1499</v>
      </c>
      <c r="F26" s="6">
        <v>1503961.69</v>
      </c>
      <c r="G26" s="7">
        <f t="shared" si="0"/>
        <v>4.9661891060123547E-4</v>
      </c>
      <c r="H26" s="80"/>
    </row>
    <row r="27" spans="1:23" x14ac:dyDescent="0.25">
      <c r="A27" s="108" t="s">
        <v>295</v>
      </c>
      <c r="B27" s="108" t="s">
        <v>153</v>
      </c>
      <c r="C27" s="124" t="s">
        <v>154</v>
      </c>
      <c r="D27" s="108" t="s">
        <v>47</v>
      </c>
      <c r="E27" s="5">
        <v>136</v>
      </c>
      <c r="F27" s="6">
        <v>128209.92</v>
      </c>
      <c r="G27" s="7">
        <f t="shared" si="0"/>
        <v>4.2335832901881668E-5</v>
      </c>
      <c r="H27" s="80"/>
    </row>
    <row r="28" spans="1:23" x14ac:dyDescent="0.25">
      <c r="A28" s="108" t="s">
        <v>33</v>
      </c>
      <c r="B28" s="108" t="s">
        <v>86</v>
      </c>
      <c r="C28" s="8" t="s">
        <v>87</v>
      </c>
      <c r="D28" s="108" t="s">
        <v>70</v>
      </c>
      <c r="E28" s="5">
        <v>22100</v>
      </c>
      <c r="F28" s="6">
        <v>19757842</v>
      </c>
      <c r="G28" s="7">
        <f t="shared" si="0"/>
        <v>6.5241807920461961E-3</v>
      </c>
      <c r="H28" s="80"/>
    </row>
    <row r="29" spans="1:23" x14ac:dyDescent="0.25">
      <c r="A29" s="118" t="s">
        <v>177</v>
      </c>
      <c r="B29" s="118" t="s">
        <v>115</v>
      </c>
      <c r="C29" s="118" t="s">
        <v>116</v>
      </c>
      <c r="D29" s="124" t="s">
        <v>77</v>
      </c>
      <c r="E29" s="5">
        <v>2800</v>
      </c>
      <c r="F29" s="6">
        <v>2902032</v>
      </c>
      <c r="G29" s="7">
        <f t="shared" si="0"/>
        <v>9.582717298935485E-4</v>
      </c>
      <c r="H29" s="80"/>
    </row>
    <row r="30" spans="1:23" ht="30" x14ac:dyDescent="0.25">
      <c r="A30" s="108" t="s">
        <v>258</v>
      </c>
      <c r="B30" s="108" t="s">
        <v>100</v>
      </c>
      <c r="C30" s="124" t="s">
        <v>101</v>
      </c>
      <c r="D30" s="125" t="s">
        <v>257</v>
      </c>
      <c r="E30" s="5">
        <v>4267</v>
      </c>
      <c r="F30" s="6">
        <v>4096874.71</v>
      </c>
      <c r="G30" s="7">
        <f t="shared" si="0"/>
        <v>1.3528173416105782E-3</v>
      </c>
      <c r="H30" s="80"/>
    </row>
    <row r="31" spans="1:23" x14ac:dyDescent="0.25">
      <c r="A31" s="108" t="s">
        <v>34</v>
      </c>
      <c r="B31" s="108" t="s">
        <v>86</v>
      </c>
      <c r="C31" s="8" t="s">
        <v>87</v>
      </c>
      <c r="D31" s="118" t="s">
        <v>71</v>
      </c>
      <c r="E31" s="5">
        <v>1645</v>
      </c>
      <c r="F31" s="6">
        <v>999600.7</v>
      </c>
      <c r="G31" s="7">
        <f t="shared" si="0"/>
        <v>3.3007530309514229E-4</v>
      </c>
      <c r="H31" s="80"/>
    </row>
    <row r="32" spans="1:23" x14ac:dyDescent="0.25">
      <c r="A32" s="108" t="s">
        <v>187</v>
      </c>
      <c r="B32" s="108" t="s">
        <v>134</v>
      </c>
      <c r="C32" s="108" t="s">
        <v>135</v>
      </c>
      <c r="D32" s="108" t="s">
        <v>75</v>
      </c>
      <c r="E32" s="5">
        <v>950</v>
      </c>
      <c r="F32" s="6">
        <v>861194</v>
      </c>
      <c r="G32" s="7">
        <f t="shared" si="0"/>
        <v>2.8437242048121611E-4</v>
      </c>
      <c r="H32" s="80"/>
    </row>
    <row r="33" spans="1:8" ht="30" x14ac:dyDescent="0.25">
      <c r="A33" s="108" t="s">
        <v>173</v>
      </c>
      <c r="B33" s="108" t="s">
        <v>105</v>
      </c>
      <c r="C33" s="108" t="s">
        <v>106</v>
      </c>
      <c r="D33" s="108" t="s">
        <v>60</v>
      </c>
      <c r="E33" s="5">
        <v>13000</v>
      </c>
      <c r="F33" s="6">
        <v>12123540</v>
      </c>
      <c r="G33" s="7">
        <f t="shared" si="0"/>
        <v>4.0032796496501863E-3</v>
      </c>
      <c r="H33" s="80"/>
    </row>
    <row r="34" spans="1:8" x14ac:dyDescent="0.25">
      <c r="A34" s="108" t="s">
        <v>415</v>
      </c>
      <c r="B34" s="108" t="s">
        <v>86</v>
      </c>
      <c r="C34" s="108" t="s">
        <v>87</v>
      </c>
      <c r="D34" s="108" t="s">
        <v>414</v>
      </c>
      <c r="E34" s="5">
        <v>15000</v>
      </c>
      <c r="F34" s="6">
        <v>15470100</v>
      </c>
      <c r="G34" s="7">
        <f t="shared" si="0"/>
        <v>5.1083377056580304E-3</v>
      </c>
      <c r="H34" s="80"/>
    </row>
    <row r="35" spans="1:8" x14ac:dyDescent="0.25">
      <c r="A35" s="108" t="s">
        <v>175</v>
      </c>
      <c r="B35" s="108" t="s">
        <v>109</v>
      </c>
      <c r="C35" s="108" t="s">
        <v>110</v>
      </c>
      <c r="D35" s="108" t="s">
        <v>48</v>
      </c>
      <c r="E35" s="5">
        <v>1000</v>
      </c>
      <c r="F35" s="6">
        <v>886690</v>
      </c>
      <c r="G35" s="7">
        <f t="shared" si="0"/>
        <v>2.9279138210030434E-4</v>
      </c>
      <c r="H35" s="80"/>
    </row>
    <row r="36" spans="1:8" ht="30" x14ac:dyDescent="0.25">
      <c r="A36" s="108" t="s">
        <v>183</v>
      </c>
      <c r="B36" s="108" t="s">
        <v>128</v>
      </c>
      <c r="C36" s="108" t="s">
        <v>129</v>
      </c>
      <c r="D36" s="108" t="s">
        <v>76</v>
      </c>
      <c r="E36" s="5">
        <v>4818</v>
      </c>
      <c r="F36" s="6">
        <v>5230420.8</v>
      </c>
      <c r="G36" s="7">
        <f t="shared" si="0"/>
        <v>1.7271223708378121E-3</v>
      </c>
      <c r="H36" s="80"/>
    </row>
    <row r="37" spans="1:8" x14ac:dyDescent="0.25">
      <c r="A37" s="108" t="s">
        <v>641</v>
      </c>
      <c r="B37" s="108" t="s">
        <v>642</v>
      </c>
      <c r="C37" s="8" t="s">
        <v>640</v>
      </c>
      <c r="D37" s="115" t="s">
        <v>639</v>
      </c>
      <c r="E37" s="5">
        <v>5000</v>
      </c>
      <c r="F37" s="6">
        <v>4906150</v>
      </c>
      <c r="G37" s="7">
        <f t="shared" ref="G37:G68" si="1">F37/$F$270</f>
        <v>1.620045832581182E-3</v>
      </c>
      <c r="H37" s="80"/>
    </row>
    <row r="38" spans="1:8" x14ac:dyDescent="0.25">
      <c r="A38" s="124" t="s">
        <v>37</v>
      </c>
      <c r="B38" s="124" t="s">
        <v>86</v>
      </c>
      <c r="C38" s="124" t="s">
        <v>87</v>
      </c>
      <c r="D38" s="124" t="s">
        <v>55</v>
      </c>
      <c r="E38" s="5">
        <v>25000</v>
      </c>
      <c r="F38" s="6">
        <v>29119704.600000001</v>
      </c>
      <c r="G38" s="7">
        <f t="shared" si="1"/>
        <v>9.61553480493362E-3</v>
      </c>
      <c r="H38" s="80"/>
    </row>
    <row r="39" spans="1:8" x14ac:dyDescent="0.25">
      <c r="A39" s="108" t="s">
        <v>197</v>
      </c>
      <c r="B39" s="108" t="s">
        <v>200</v>
      </c>
      <c r="C39" s="108" t="s">
        <v>201</v>
      </c>
      <c r="D39" s="108" t="s">
        <v>198</v>
      </c>
      <c r="E39" s="5">
        <v>28702</v>
      </c>
      <c r="F39" s="6">
        <v>19037462.559999999</v>
      </c>
      <c r="G39" s="7">
        <f t="shared" si="1"/>
        <v>6.2863063467786919E-3</v>
      </c>
      <c r="H39" s="80"/>
    </row>
    <row r="40" spans="1:8" ht="30" x14ac:dyDescent="0.25">
      <c r="A40" s="108" t="s">
        <v>174</v>
      </c>
      <c r="B40" s="108" t="s">
        <v>107</v>
      </c>
      <c r="C40" s="108" t="s">
        <v>108</v>
      </c>
      <c r="D40" s="108" t="s">
        <v>44</v>
      </c>
      <c r="E40" s="5">
        <v>2492</v>
      </c>
      <c r="F40" s="6">
        <v>2458183.56</v>
      </c>
      <c r="G40" s="7">
        <f t="shared" si="1"/>
        <v>8.1170979935337774E-4</v>
      </c>
      <c r="H40" s="80"/>
    </row>
    <row r="41" spans="1:8" x14ac:dyDescent="0.25">
      <c r="A41" s="127" t="s">
        <v>209</v>
      </c>
      <c r="B41" s="127" t="s">
        <v>155</v>
      </c>
      <c r="C41" s="127" t="s">
        <v>156</v>
      </c>
      <c r="D41" s="127" t="s">
        <v>40</v>
      </c>
      <c r="E41" s="5">
        <v>34156</v>
      </c>
      <c r="F41" s="6">
        <v>28909775.02</v>
      </c>
      <c r="G41" s="7">
        <f t="shared" si="1"/>
        <v>9.5462145556109278E-3</v>
      </c>
      <c r="H41" s="80"/>
    </row>
    <row r="42" spans="1:8" ht="30" x14ac:dyDescent="0.25">
      <c r="A42" s="115" t="s">
        <v>255</v>
      </c>
      <c r="B42" s="115" t="s">
        <v>105</v>
      </c>
      <c r="C42" s="115" t="s">
        <v>106</v>
      </c>
      <c r="D42" s="115" t="s">
        <v>254</v>
      </c>
      <c r="E42" s="5">
        <v>9900</v>
      </c>
      <c r="F42" s="6">
        <v>8902575</v>
      </c>
      <c r="G42" s="7">
        <f t="shared" si="1"/>
        <v>2.939693961250964E-3</v>
      </c>
      <c r="H42" s="80"/>
    </row>
    <row r="43" spans="1:8" x14ac:dyDescent="0.25">
      <c r="A43" s="129" t="s">
        <v>278</v>
      </c>
      <c r="B43" s="129" t="s">
        <v>86</v>
      </c>
      <c r="C43" s="129" t="s">
        <v>87</v>
      </c>
      <c r="D43" s="129" t="s">
        <v>280</v>
      </c>
      <c r="E43" s="5">
        <v>37933</v>
      </c>
      <c r="F43" s="6">
        <v>28064350.719999999</v>
      </c>
      <c r="G43" s="7">
        <f t="shared" si="1"/>
        <v>9.2670494028989515E-3</v>
      </c>
      <c r="H43" s="80"/>
    </row>
    <row r="44" spans="1:8" x14ac:dyDescent="0.25">
      <c r="A44" s="108" t="s">
        <v>277</v>
      </c>
      <c r="B44" s="108" t="s">
        <v>275</v>
      </c>
      <c r="C44" s="8" t="s">
        <v>276</v>
      </c>
      <c r="D44" s="108" t="s">
        <v>274</v>
      </c>
      <c r="E44" s="5">
        <v>4000</v>
      </c>
      <c r="F44" s="6">
        <v>1522080</v>
      </c>
      <c r="G44" s="7">
        <f t="shared" si="1"/>
        <v>5.0260170619633837E-4</v>
      </c>
      <c r="H44" s="80"/>
    </row>
    <row r="45" spans="1:8" x14ac:dyDescent="0.25">
      <c r="A45" s="127" t="s">
        <v>272</v>
      </c>
      <c r="B45" s="127" t="s">
        <v>271</v>
      </c>
      <c r="C45" s="8" t="s">
        <v>273</v>
      </c>
      <c r="D45" s="127" t="s">
        <v>270</v>
      </c>
      <c r="E45" s="5">
        <v>3033</v>
      </c>
      <c r="F45" s="6">
        <v>3176400.24</v>
      </c>
      <c r="G45" s="7">
        <f t="shared" si="1"/>
        <v>1.0488700857947406E-3</v>
      </c>
      <c r="H45" s="80"/>
    </row>
    <row r="46" spans="1:8" x14ac:dyDescent="0.25">
      <c r="A46" s="118" t="s">
        <v>576</v>
      </c>
      <c r="B46" s="118" t="s">
        <v>148</v>
      </c>
      <c r="C46" s="129" t="s">
        <v>149</v>
      </c>
      <c r="D46" s="118" t="s">
        <v>575</v>
      </c>
      <c r="E46" s="5">
        <v>4400</v>
      </c>
      <c r="F46" s="6">
        <v>4165040</v>
      </c>
      <c r="G46" s="7">
        <f t="shared" si="1"/>
        <v>1.3753260080784171E-3</v>
      </c>
      <c r="H46" s="80"/>
    </row>
    <row r="47" spans="1:8" x14ac:dyDescent="0.25">
      <c r="A47" s="129" t="s">
        <v>287</v>
      </c>
      <c r="B47" s="129" t="s">
        <v>86</v>
      </c>
      <c r="C47" s="129" t="s">
        <v>87</v>
      </c>
      <c r="D47" s="129" t="s">
        <v>286</v>
      </c>
      <c r="E47" s="5">
        <v>15300</v>
      </c>
      <c r="F47" s="6">
        <v>15881372.58</v>
      </c>
      <c r="G47" s="7">
        <f t="shared" si="1"/>
        <v>5.2441428541520445E-3</v>
      </c>
      <c r="H47" s="80"/>
    </row>
    <row r="48" spans="1:8" x14ac:dyDescent="0.25">
      <c r="A48" s="124" t="s">
        <v>590</v>
      </c>
      <c r="B48" s="124" t="s">
        <v>562</v>
      </c>
      <c r="C48" s="8" t="s">
        <v>93</v>
      </c>
      <c r="D48" s="124" t="s">
        <v>290</v>
      </c>
      <c r="E48" s="5">
        <v>1648</v>
      </c>
      <c r="F48" s="6">
        <v>1603108.48</v>
      </c>
      <c r="G48" s="7">
        <f t="shared" si="1"/>
        <v>5.2935789003588413E-4</v>
      </c>
      <c r="H48" s="80"/>
    </row>
    <row r="49" spans="1:8" x14ac:dyDescent="0.25">
      <c r="A49" s="108" t="s">
        <v>589</v>
      </c>
      <c r="B49" s="108" t="s">
        <v>562</v>
      </c>
      <c r="C49" s="8" t="s">
        <v>93</v>
      </c>
      <c r="D49" s="108" t="s">
        <v>588</v>
      </c>
      <c r="E49" s="5">
        <v>853</v>
      </c>
      <c r="F49" s="6">
        <v>834063.4</v>
      </c>
      <c r="G49" s="7">
        <f t="shared" si="1"/>
        <v>2.754137022468721E-4</v>
      </c>
      <c r="H49" s="80"/>
    </row>
    <row r="50" spans="1:8" x14ac:dyDescent="0.25">
      <c r="A50" s="108" t="s">
        <v>298</v>
      </c>
      <c r="B50" s="108" t="s">
        <v>271</v>
      </c>
      <c r="C50" s="8" t="s">
        <v>273</v>
      </c>
      <c r="D50" s="108" t="s">
        <v>299</v>
      </c>
      <c r="E50" s="5">
        <v>7500</v>
      </c>
      <c r="F50" s="6">
        <v>7420800</v>
      </c>
      <c r="G50" s="7">
        <f t="shared" si="1"/>
        <v>2.4504012544293253E-3</v>
      </c>
      <c r="H50" s="80"/>
    </row>
    <row r="51" spans="1:8" x14ac:dyDescent="0.25">
      <c r="A51" s="108" t="s">
        <v>300</v>
      </c>
      <c r="B51" s="108" t="s">
        <v>153</v>
      </c>
      <c r="C51" s="129" t="s">
        <v>154</v>
      </c>
      <c r="D51" s="108" t="s">
        <v>301</v>
      </c>
      <c r="E51" s="5">
        <v>24041</v>
      </c>
      <c r="F51" s="6">
        <v>22632678.219999999</v>
      </c>
      <c r="G51" s="7">
        <f t="shared" si="1"/>
        <v>7.4734722808030493E-3</v>
      </c>
      <c r="H51" s="80"/>
    </row>
    <row r="52" spans="1:8" x14ac:dyDescent="0.25">
      <c r="A52" s="108" t="s">
        <v>560</v>
      </c>
      <c r="B52" s="108" t="s">
        <v>134</v>
      </c>
      <c r="C52" s="129" t="s">
        <v>135</v>
      </c>
      <c r="D52" s="108" t="s">
        <v>559</v>
      </c>
      <c r="E52" s="5">
        <v>3000</v>
      </c>
      <c r="F52" s="6">
        <v>2921850</v>
      </c>
      <c r="G52" s="7">
        <f t="shared" si="1"/>
        <v>9.6481577528761389E-4</v>
      </c>
      <c r="H52" s="80"/>
    </row>
    <row r="53" spans="1:8" ht="30" x14ac:dyDescent="0.25">
      <c r="A53" s="108" t="s">
        <v>304</v>
      </c>
      <c r="B53" s="108" t="s">
        <v>144</v>
      </c>
      <c r="C53" s="127" t="s">
        <v>145</v>
      </c>
      <c r="D53" s="108" t="s">
        <v>303</v>
      </c>
      <c r="E53" s="5">
        <v>3000</v>
      </c>
      <c r="F53" s="6">
        <v>2829840</v>
      </c>
      <c r="G53" s="7">
        <f t="shared" si="1"/>
        <v>9.3443341497335627E-4</v>
      </c>
      <c r="H53" s="80"/>
    </row>
    <row r="54" spans="1:8" ht="30" x14ac:dyDescent="0.25">
      <c r="A54" s="108" t="s">
        <v>315</v>
      </c>
      <c r="B54" s="108" t="s">
        <v>117</v>
      </c>
      <c r="C54" s="124" t="s">
        <v>118</v>
      </c>
      <c r="D54" s="108" t="s">
        <v>308</v>
      </c>
      <c r="E54" s="5">
        <v>28223</v>
      </c>
      <c r="F54" s="6">
        <v>29047111.600000001</v>
      </c>
      <c r="G54" s="7">
        <f t="shared" si="1"/>
        <v>9.5915640769443471E-3</v>
      </c>
      <c r="H54" s="80"/>
    </row>
    <row r="55" spans="1:8" x14ac:dyDescent="0.25">
      <c r="A55" s="108" t="s">
        <v>635</v>
      </c>
      <c r="B55" s="108" t="s">
        <v>86</v>
      </c>
      <c r="C55" s="108" t="s">
        <v>87</v>
      </c>
      <c r="D55" s="108" t="s">
        <v>634</v>
      </c>
      <c r="E55" s="5">
        <v>4433</v>
      </c>
      <c r="F55" s="6">
        <v>3712415.85</v>
      </c>
      <c r="G55" s="7">
        <f t="shared" si="1"/>
        <v>1.2258662753076906E-3</v>
      </c>
      <c r="H55" s="80"/>
    </row>
    <row r="56" spans="1:8" x14ac:dyDescent="0.25">
      <c r="A56" s="118" t="s">
        <v>351</v>
      </c>
      <c r="B56" s="118" t="s">
        <v>86</v>
      </c>
      <c r="C56" s="118" t="s">
        <v>87</v>
      </c>
      <c r="D56" s="118" t="s">
        <v>352</v>
      </c>
      <c r="E56" s="5">
        <v>19000</v>
      </c>
      <c r="F56" s="6">
        <v>17369420</v>
      </c>
      <c r="G56" s="7">
        <f t="shared" si="1"/>
        <v>5.7355067589356691E-3</v>
      </c>
      <c r="H56" s="80"/>
    </row>
    <row r="57" spans="1:8" ht="30" x14ac:dyDescent="0.25">
      <c r="A57" s="108" t="s">
        <v>331</v>
      </c>
      <c r="B57" s="108" t="s">
        <v>136</v>
      </c>
      <c r="C57" s="108" t="s">
        <v>137</v>
      </c>
      <c r="D57" s="108" t="s">
        <v>332</v>
      </c>
      <c r="E57" s="5">
        <v>12767</v>
      </c>
      <c r="F57" s="6">
        <v>12446037.619999999</v>
      </c>
      <c r="G57" s="7">
        <f t="shared" si="1"/>
        <v>4.1097706711840471E-3</v>
      </c>
      <c r="H57" s="80"/>
    </row>
    <row r="58" spans="1:8" x14ac:dyDescent="0.25">
      <c r="A58" s="108" t="s">
        <v>329</v>
      </c>
      <c r="B58" s="108" t="s">
        <v>134</v>
      </c>
      <c r="C58" s="121" t="s">
        <v>135</v>
      </c>
      <c r="D58" s="108" t="s">
        <v>330</v>
      </c>
      <c r="E58" s="5">
        <v>11000</v>
      </c>
      <c r="F58" s="6">
        <v>10755030</v>
      </c>
      <c r="G58" s="7">
        <f t="shared" si="1"/>
        <v>3.5513878562183363E-3</v>
      </c>
      <c r="H58" s="80"/>
    </row>
    <row r="59" spans="1:8" x14ac:dyDescent="0.25">
      <c r="A59" s="108" t="s">
        <v>335</v>
      </c>
      <c r="B59" s="108" t="s">
        <v>132</v>
      </c>
      <c r="C59" s="115" t="s">
        <v>133</v>
      </c>
      <c r="D59" s="108" t="s">
        <v>334</v>
      </c>
      <c r="E59" s="5">
        <v>13000</v>
      </c>
      <c r="F59" s="6">
        <v>12134070</v>
      </c>
      <c r="G59" s="7">
        <f t="shared" si="1"/>
        <v>4.0067567309903579E-3</v>
      </c>
      <c r="H59" s="80"/>
    </row>
    <row r="60" spans="1:8" x14ac:dyDescent="0.25">
      <c r="A60" s="129" t="s">
        <v>326</v>
      </c>
      <c r="B60" s="129" t="s">
        <v>327</v>
      </c>
      <c r="C60" s="8" t="s">
        <v>328</v>
      </c>
      <c r="D60" s="129" t="s">
        <v>325</v>
      </c>
      <c r="E60" s="32">
        <v>7000</v>
      </c>
      <c r="F60" s="6">
        <v>6780060</v>
      </c>
      <c r="G60" s="7">
        <f t="shared" si="1"/>
        <v>2.2388243220550471E-3</v>
      </c>
      <c r="H60" s="80"/>
    </row>
    <row r="61" spans="1:8" ht="30" x14ac:dyDescent="0.25">
      <c r="A61" s="108" t="s">
        <v>407</v>
      </c>
      <c r="B61" s="108" t="s">
        <v>96</v>
      </c>
      <c r="C61" s="108" t="s">
        <v>97</v>
      </c>
      <c r="D61" s="108" t="s">
        <v>406</v>
      </c>
      <c r="E61" s="5">
        <v>14500</v>
      </c>
      <c r="F61" s="6">
        <v>14818275</v>
      </c>
      <c r="G61" s="7">
        <f t="shared" si="1"/>
        <v>4.8931004269726595E-3</v>
      </c>
      <c r="H61" s="80"/>
    </row>
    <row r="62" spans="1:8" ht="30" x14ac:dyDescent="0.25">
      <c r="A62" s="108" t="s">
        <v>348</v>
      </c>
      <c r="B62" s="108" t="s">
        <v>117</v>
      </c>
      <c r="C62" s="115" t="s">
        <v>118</v>
      </c>
      <c r="D62" s="108" t="s">
        <v>341</v>
      </c>
      <c r="E62" s="5">
        <v>15000</v>
      </c>
      <c r="F62" s="6">
        <v>15048000</v>
      </c>
      <c r="G62" s="7">
        <f t="shared" si="1"/>
        <v>4.9689572656118602E-3</v>
      </c>
      <c r="H62" s="80"/>
    </row>
    <row r="63" spans="1:8" x14ac:dyDescent="0.25">
      <c r="A63" s="108" t="s">
        <v>342</v>
      </c>
      <c r="B63" s="108" t="s">
        <v>148</v>
      </c>
      <c r="C63" s="129" t="s">
        <v>149</v>
      </c>
      <c r="D63" s="108" t="s">
        <v>343</v>
      </c>
      <c r="E63" s="5">
        <v>18000</v>
      </c>
      <c r="F63" s="6">
        <v>17672760</v>
      </c>
      <c r="G63" s="7">
        <f t="shared" si="1"/>
        <v>5.8356717972763593E-3</v>
      </c>
      <c r="H63" s="80"/>
    </row>
    <row r="64" spans="1:8" ht="30" x14ac:dyDescent="0.25">
      <c r="A64" s="108" t="s">
        <v>362</v>
      </c>
      <c r="B64" s="108" t="s">
        <v>136</v>
      </c>
      <c r="C64" s="124" t="s">
        <v>137</v>
      </c>
      <c r="D64" s="108" t="s">
        <v>361</v>
      </c>
      <c r="E64" s="5">
        <v>20000</v>
      </c>
      <c r="F64" s="6">
        <v>19649200</v>
      </c>
      <c r="G64" s="7">
        <f t="shared" si="1"/>
        <v>6.4883064263331043E-3</v>
      </c>
      <c r="H64" s="80"/>
    </row>
    <row r="65" spans="1:8" x14ac:dyDescent="0.25">
      <c r="A65" s="108" t="s">
        <v>359</v>
      </c>
      <c r="B65" s="108" t="s">
        <v>358</v>
      </c>
      <c r="C65" s="8" t="s">
        <v>360</v>
      </c>
      <c r="D65" s="108" t="s">
        <v>357</v>
      </c>
      <c r="E65" s="32">
        <v>9997</v>
      </c>
      <c r="F65" s="6">
        <v>10009096.369999999</v>
      </c>
      <c r="G65" s="7">
        <f t="shared" si="1"/>
        <v>3.305075234577405E-3</v>
      </c>
      <c r="H65" s="80"/>
    </row>
    <row r="66" spans="1:8" x14ac:dyDescent="0.25">
      <c r="A66" s="108" t="s">
        <v>356</v>
      </c>
      <c r="B66" s="108" t="s">
        <v>320</v>
      </c>
      <c r="C66" s="8" t="s">
        <v>319</v>
      </c>
      <c r="D66" s="108" t="s">
        <v>355</v>
      </c>
      <c r="E66" s="5">
        <v>10000</v>
      </c>
      <c r="F66" s="6">
        <v>9850000</v>
      </c>
      <c r="G66" s="7">
        <f t="shared" si="1"/>
        <v>3.2525404748987787E-3</v>
      </c>
      <c r="H66" s="80"/>
    </row>
    <row r="67" spans="1:8" ht="30" x14ac:dyDescent="0.25">
      <c r="A67" s="108" t="s">
        <v>377</v>
      </c>
      <c r="B67" s="108" t="s">
        <v>244</v>
      </c>
      <c r="C67" s="115" t="s">
        <v>147</v>
      </c>
      <c r="D67" s="108" t="s">
        <v>376</v>
      </c>
      <c r="E67" s="5">
        <v>14500</v>
      </c>
      <c r="F67" s="6">
        <v>14223775</v>
      </c>
      <c r="G67" s="7">
        <f t="shared" si="1"/>
        <v>4.6967922734368912E-3</v>
      </c>
      <c r="H67" s="80"/>
    </row>
    <row r="68" spans="1:8" ht="30" x14ac:dyDescent="0.25">
      <c r="A68" s="118" t="s">
        <v>371</v>
      </c>
      <c r="B68" s="118" t="s">
        <v>105</v>
      </c>
      <c r="C68" s="129" t="s">
        <v>106</v>
      </c>
      <c r="D68" s="118" t="s">
        <v>370</v>
      </c>
      <c r="E68" s="5">
        <v>65543</v>
      </c>
      <c r="F68" s="6">
        <v>65912007.090000004</v>
      </c>
      <c r="G68" s="7">
        <f t="shared" si="1"/>
        <v>2.1764616329141145E-2</v>
      </c>
      <c r="H68" s="80"/>
    </row>
    <row r="69" spans="1:8" x14ac:dyDescent="0.25">
      <c r="A69" s="108" t="s">
        <v>379</v>
      </c>
      <c r="B69" s="108" t="s">
        <v>121</v>
      </c>
      <c r="C69" s="129" t="s">
        <v>122</v>
      </c>
      <c r="D69" s="108" t="s">
        <v>378</v>
      </c>
      <c r="E69" s="5">
        <v>8709</v>
      </c>
      <c r="F69" s="6">
        <v>8792345.1300000008</v>
      </c>
      <c r="G69" s="7">
        <f t="shared" ref="G69:G100" si="2">F69/$F$270</f>
        <v>2.9032952695029609E-3</v>
      </c>
      <c r="H69" s="80"/>
    </row>
    <row r="70" spans="1:8" ht="30" x14ac:dyDescent="0.25">
      <c r="A70" s="108" t="s">
        <v>481</v>
      </c>
      <c r="B70" s="108" t="s">
        <v>100</v>
      </c>
      <c r="C70" s="124" t="s">
        <v>101</v>
      </c>
      <c r="D70" s="130" t="s">
        <v>480</v>
      </c>
      <c r="E70" s="5">
        <v>1178</v>
      </c>
      <c r="F70" s="6">
        <v>1170319.44</v>
      </c>
      <c r="G70" s="7">
        <f t="shared" si="2"/>
        <v>3.8644785250364189E-4</v>
      </c>
      <c r="H70" s="80"/>
    </row>
    <row r="71" spans="1:8" x14ac:dyDescent="0.25">
      <c r="A71" s="108" t="s">
        <v>384</v>
      </c>
      <c r="B71" s="108" t="s">
        <v>153</v>
      </c>
      <c r="C71" s="118" t="s">
        <v>154</v>
      </c>
      <c r="D71" s="108" t="s">
        <v>380</v>
      </c>
      <c r="E71" s="5">
        <v>10200</v>
      </c>
      <c r="F71" s="6">
        <v>10008546</v>
      </c>
      <c r="G71" s="7">
        <f t="shared" si="2"/>
        <v>3.3048934984656114E-3</v>
      </c>
      <c r="H71" s="80"/>
    </row>
    <row r="72" spans="1:8" ht="30" x14ac:dyDescent="0.25">
      <c r="A72" s="121" t="s">
        <v>393</v>
      </c>
      <c r="B72" s="121" t="s">
        <v>244</v>
      </c>
      <c r="C72" s="121" t="s">
        <v>147</v>
      </c>
      <c r="D72" s="121" t="s">
        <v>392</v>
      </c>
      <c r="E72" s="5">
        <v>30000</v>
      </c>
      <c r="F72" s="6">
        <v>29568000</v>
      </c>
      <c r="G72" s="7">
        <f t="shared" si="2"/>
        <v>9.7635651534829521E-3</v>
      </c>
      <c r="H72" s="80"/>
    </row>
    <row r="73" spans="1:8" ht="30" x14ac:dyDescent="0.25">
      <c r="A73" s="124" t="s">
        <v>397</v>
      </c>
      <c r="B73" s="124" t="s">
        <v>244</v>
      </c>
      <c r="C73" s="124" t="s">
        <v>147</v>
      </c>
      <c r="D73" s="129" t="s">
        <v>396</v>
      </c>
      <c r="E73" s="5">
        <v>7000</v>
      </c>
      <c r="F73" s="6">
        <v>6664350</v>
      </c>
      <c r="G73" s="7">
        <f t="shared" si="2"/>
        <v>2.2006160521717438E-3</v>
      </c>
      <c r="H73" s="80"/>
    </row>
    <row r="74" spans="1:8" x14ac:dyDescent="0.25">
      <c r="A74" s="108" t="s">
        <v>441</v>
      </c>
      <c r="B74" s="108" t="s">
        <v>153</v>
      </c>
      <c r="C74" s="115" t="s">
        <v>154</v>
      </c>
      <c r="D74" s="108" t="s">
        <v>433</v>
      </c>
      <c r="E74" s="5">
        <v>19216</v>
      </c>
      <c r="F74" s="6">
        <v>19382218.399999999</v>
      </c>
      <c r="G74" s="7">
        <f t="shared" si="2"/>
        <v>6.4001471918099326E-3</v>
      </c>
      <c r="H74" s="80"/>
    </row>
    <row r="75" spans="1:8" x14ac:dyDescent="0.25">
      <c r="A75" s="121" t="s">
        <v>401</v>
      </c>
      <c r="B75" s="121" t="s">
        <v>125</v>
      </c>
      <c r="C75" s="121" t="s">
        <v>126</v>
      </c>
      <c r="D75" s="124" t="s">
        <v>400</v>
      </c>
      <c r="E75" s="5">
        <v>1019</v>
      </c>
      <c r="F75" s="6">
        <v>1048469.48</v>
      </c>
      <c r="G75" s="7">
        <f t="shared" si="2"/>
        <v>3.4621212389807874E-4</v>
      </c>
      <c r="H75" s="80"/>
    </row>
    <row r="76" spans="1:8" x14ac:dyDescent="0.25">
      <c r="A76" s="108" t="s">
        <v>404</v>
      </c>
      <c r="B76" s="108" t="s">
        <v>134</v>
      </c>
      <c r="C76" s="115" t="s">
        <v>135</v>
      </c>
      <c r="D76" s="121" t="s">
        <v>403</v>
      </c>
      <c r="E76" s="5">
        <v>5388</v>
      </c>
      <c r="F76" s="6">
        <v>5458475.04</v>
      </c>
      <c r="G76" s="7">
        <f t="shared" si="2"/>
        <v>1.8024275125710385E-3</v>
      </c>
      <c r="H76" s="80"/>
    </row>
    <row r="77" spans="1:8" x14ac:dyDescent="0.25">
      <c r="A77" s="108" t="s">
        <v>531</v>
      </c>
      <c r="B77" s="108" t="s">
        <v>86</v>
      </c>
      <c r="C77" s="108" t="s">
        <v>87</v>
      </c>
      <c r="D77" s="108" t="s">
        <v>528</v>
      </c>
      <c r="E77" s="5">
        <v>130652</v>
      </c>
      <c r="F77" s="6">
        <v>125373659.2</v>
      </c>
      <c r="G77" s="7">
        <f t="shared" si="2"/>
        <v>4.1399279292808691E-2</v>
      </c>
      <c r="H77" s="80"/>
    </row>
    <row r="78" spans="1:8" x14ac:dyDescent="0.25">
      <c r="A78" s="108" t="s">
        <v>530</v>
      </c>
      <c r="B78" s="108" t="s">
        <v>86</v>
      </c>
      <c r="C78" s="108" t="s">
        <v>87</v>
      </c>
      <c r="D78" s="118" t="s">
        <v>512</v>
      </c>
      <c r="E78" s="5">
        <v>252461</v>
      </c>
      <c r="F78" s="6">
        <v>238207051.94</v>
      </c>
      <c r="G78" s="7">
        <f t="shared" si="2"/>
        <v>7.8657672877275694E-2</v>
      </c>
      <c r="H78" s="80"/>
    </row>
    <row r="79" spans="1:8" x14ac:dyDescent="0.25">
      <c r="A79" s="108" t="s">
        <v>546</v>
      </c>
      <c r="B79" s="108" t="s">
        <v>86</v>
      </c>
      <c r="C79" s="108" t="s">
        <v>87</v>
      </c>
      <c r="D79" s="108" t="s">
        <v>545</v>
      </c>
      <c r="E79" s="5">
        <v>41250</v>
      </c>
      <c r="F79" s="6">
        <v>39455625</v>
      </c>
      <c r="G79" s="7">
        <f t="shared" si="2"/>
        <v>1.3028529672581536E-2</v>
      </c>
      <c r="H79" s="80"/>
    </row>
    <row r="80" spans="1:8" x14ac:dyDescent="0.25">
      <c r="A80" s="118" t="s">
        <v>529</v>
      </c>
      <c r="B80" s="118" t="s">
        <v>86</v>
      </c>
      <c r="C80" s="118" t="s">
        <v>87</v>
      </c>
      <c r="D80" s="118" t="s">
        <v>527</v>
      </c>
      <c r="E80" s="5">
        <v>74900</v>
      </c>
      <c r="F80" s="6">
        <v>70350574</v>
      </c>
      <c r="G80" s="7">
        <f t="shared" si="2"/>
        <v>2.3230262879935196E-2</v>
      </c>
      <c r="H80" s="80"/>
    </row>
    <row r="81" spans="1:8" x14ac:dyDescent="0.25">
      <c r="A81" s="108" t="s">
        <v>409</v>
      </c>
      <c r="B81" s="108" t="s">
        <v>134</v>
      </c>
      <c r="C81" s="108" t="s">
        <v>135</v>
      </c>
      <c r="D81" s="108" t="s">
        <v>408</v>
      </c>
      <c r="E81" s="5">
        <v>10000</v>
      </c>
      <c r="F81" s="6">
        <v>10038100</v>
      </c>
      <c r="G81" s="7">
        <f t="shared" si="2"/>
        <v>3.314652440718927E-3</v>
      </c>
      <c r="H81" s="80"/>
    </row>
    <row r="82" spans="1:8" x14ac:dyDescent="0.25">
      <c r="A82" s="108" t="s">
        <v>411</v>
      </c>
      <c r="B82" s="108" t="s">
        <v>94</v>
      </c>
      <c r="C82" s="8" t="s">
        <v>95</v>
      </c>
      <c r="D82" s="108" t="s">
        <v>410</v>
      </c>
      <c r="E82" s="5">
        <v>20000</v>
      </c>
      <c r="F82" s="6">
        <v>19984200</v>
      </c>
      <c r="G82" s="7">
        <f t="shared" si="2"/>
        <v>6.5989258231951443E-3</v>
      </c>
      <c r="H82" s="80"/>
    </row>
    <row r="83" spans="1:8" x14ac:dyDescent="0.25">
      <c r="A83" s="108" t="s">
        <v>464</v>
      </c>
      <c r="B83" s="108" t="s">
        <v>134</v>
      </c>
      <c r="C83" s="115" t="s">
        <v>135</v>
      </c>
      <c r="D83" s="108" t="s">
        <v>463</v>
      </c>
      <c r="E83" s="5">
        <v>117</v>
      </c>
      <c r="F83" s="6">
        <v>122838.3</v>
      </c>
      <c r="G83" s="7">
        <f t="shared" si="2"/>
        <v>4.0562085544950114E-5</v>
      </c>
      <c r="H83" s="80"/>
    </row>
    <row r="84" spans="1:8" ht="30" x14ac:dyDescent="0.25">
      <c r="A84" s="108" t="s">
        <v>420</v>
      </c>
      <c r="B84" s="108" t="s">
        <v>421</v>
      </c>
      <c r="C84" s="8" t="s">
        <v>422</v>
      </c>
      <c r="D84" s="108" t="s">
        <v>419</v>
      </c>
      <c r="E84" s="32">
        <v>15725</v>
      </c>
      <c r="F84" s="6">
        <v>15160787</v>
      </c>
      <c r="G84" s="7">
        <f t="shared" si="2"/>
        <v>5.0062003399816476E-3</v>
      </c>
      <c r="H84" s="80"/>
    </row>
    <row r="85" spans="1:8" x14ac:dyDescent="0.25">
      <c r="A85" s="115" t="s">
        <v>428</v>
      </c>
      <c r="B85" s="115" t="s">
        <v>429</v>
      </c>
      <c r="C85" s="8" t="s">
        <v>430</v>
      </c>
      <c r="D85" s="115" t="s">
        <v>427</v>
      </c>
      <c r="E85" s="5">
        <v>10000</v>
      </c>
      <c r="F85" s="6">
        <v>10439700</v>
      </c>
      <c r="G85" s="7">
        <f t="shared" si="2"/>
        <v>3.4472636340914498E-3</v>
      </c>
      <c r="H85" s="80"/>
    </row>
    <row r="86" spans="1:8" ht="30" x14ac:dyDescent="0.25">
      <c r="A86" s="108" t="s">
        <v>440</v>
      </c>
      <c r="B86" s="108" t="s">
        <v>100</v>
      </c>
      <c r="C86" s="108" t="s">
        <v>101</v>
      </c>
      <c r="D86" s="130" t="s">
        <v>436</v>
      </c>
      <c r="E86" s="5">
        <v>10000</v>
      </c>
      <c r="F86" s="6">
        <v>10207600</v>
      </c>
      <c r="G86" s="7">
        <f t="shared" si="2"/>
        <v>3.3706225534595709E-3</v>
      </c>
      <c r="H86" s="80"/>
    </row>
    <row r="87" spans="1:8" ht="30" x14ac:dyDescent="0.25">
      <c r="A87" s="108" t="s">
        <v>438</v>
      </c>
      <c r="B87" s="108" t="s">
        <v>442</v>
      </c>
      <c r="C87" s="8" t="s">
        <v>366</v>
      </c>
      <c r="D87" s="115" t="s">
        <v>437</v>
      </c>
      <c r="E87" s="5">
        <v>51840</v>
      </c>
      <c r="F87" s="6">
        <v>52554355.200000003</v>
      </c>
      <c r="G87" s="7">
        <f t="shared" si="2"/>
        <v>1.7353824103574327E-2</v>
      </c>
      <c r="H87" s="80"/>
    </row>
    <row r="88" spans="1:8" x14ac:dyDescent="0.25">
      <c r="A88" s="108" t="s">
        <v>447</v>
      </c>
      <c r="B88" s="108" t="s">
        <v>125</v>
      </c>
      <c r="C88" s="129" t="s">
        <v>126</v>
      </c>
      <c r="D88" s="108" t="s">
        <v>446</v>
      </c>
      <c r="E88" s="5">
        <v>220</v>
      </c>
      <c r="F88" s="6">
        <v>220347.6</v>
      </c>
      <c r="G88" s="7">
        <f t="shared" si="2"/>
        <v>7.2760354065665595E-5</v>
      </c>
      <c r="H88" s="80"/>
    </row>
    <row r="89" spans="1:8" ht="30" x14ac:dyDescent="0.25">
      <c r="A89" s="108" t="s">
        <v>448</v>
      </c>
      <c r="B89" s="108" t="s">
        <v>449</v>
      </c>
      <c r="C89" s="8" t="s">
        <v>145</v>
      </c>
      <c r="D89" s="129" t="s">
        <v>444</v>
      </c>
      <c r="E89" s="5">
        <v>21917</v>
      </c>
      <c r="F89" s="6">
        <v>21913493.280000001</v>
      </c>
      <c r="G89" s="7">
        <f t="shared" si="2"/>
        <v>7.2359922679819692E-3</v>
      </c>
      <c r="H89" s="80"/>
    </row>
    <row r="90" spans="1:8" x14ac:dyDescent="0.25">
      <c r="A90" s="108" t="s">
        <v>450</v>
      </c>
      <c r="B90" s="108" t="s">
        <v>134</v>
      </c>
      <c r="C90" s="129" t="s">
        <v>135</v>
      </c>
      <c r="D90" s="108" t="s">
        <v>451</v>
      </c>
      <c r="E90" s="5">
        <v>3000</v>
      </c>
      <c r="F90" s="6">
        <v>3095340</v>
      </c>
      <c r="G90" s="7">
        <f t="shared" si="2"/>
        <v>1.0221034145759579E-3</v>
      </c>
      <c r="H90" s="80"/>
    </row>
    <row r="91" spans="1:8" x14ac:dyDescent="0.25">
      <c r="A91" s="108" t="s">
        <v>453</v>
      </c>
      <c r="B91" s="108" t="s">
        <v>121</v>
      </c>
      <c r="C91" s="121" t="s">
        <v>122</v>
      </c>
      <c r="D91" s="124" t="s">
        <v>452</v>
      </c>
      <c r="E91" s="5">
        <v>1041</v>
      </c>
      <c r="F91" s="6">
        <v>1044091.77</v>
      </c>
      <c r="G91" s="7">
        <f t="shared" si="2"/>
        <v>3.4476657273438643E-4</v>
      </c>
      <c r="H91" s="80"/>
    </row>
    <row r="92" spans="1:8" x14ac:dyDescent="0.25">
      <c r="A92" s="108" t="s">
        <v>483</v>
      </c>
      <c r="B92" s="108" t="s">
        <v>94</v>
      </c>
      <c r="C92" s="8" t="s">
        <v>95</v>
      </c>
      <c r="D92" s="121" t="s">
        <v>482</v>
      </c>
      <c r="E92" s="5">
        <v>798</v>
      </c>
      <c r="F92" s="6">
        <v>802428.9</v>
      </c>
      <c r="G92" s="7">
        <f t="shared" si="2"/>
        <v>2.6496776400797002E-4</v>
      </c>
      <c r="H92" s="80"/>
    </row>
    <row r="93" spans="1:8" ht="30" x14ac:dyDescent="0.25">
      <c r="A93" s="115" t="s">
        <v>465</v>
      </c>
      <c r="B93" s="115" t="s">
        <v>458</v>
      </c>
      <c r="C93" s="8" t="s">
        <v>459</v>
      </c>
      <c r="D93" s="115" t="s">
        <v>455</v>
      </c>
      <c r="E93" s="5">
        <v>10750</v>
      </c>
      <c r="F93" s="6">
        <v>10874270</v>
      </c>
      <c r="G93" s="7">
        <f t="shared" si="2"/>
        <v>3.5907617573581259E-3</v>
      </c>
      <c r="H93" s="80"/>
    </row>
    <row r="94" spans="1:8" x14ac:dyDescent="0.25">
      <c r="A94" s="108" t="s">
        <v>460</v>
      </c>
      <c r="B94" s="108" t="s">
        <v>134</v>
      </c>
      <c r="C94" s="124" t="s">
        <v>135</v>
      </c>
      <c r="D94" s="108" t="s">
        <v>456</v>
      </c>
      <c r="E94" s="5">
        <v>10000</v>
      </c>
      <c r="F94" s="6">
        <v>10398600</v>
      </c>
      <c r="G94" s="7">
        <f t="shared" si="2"/>
        <v>3.433692120028674E-3</v>
      </c>
      <c r="H94" s="80"/>
    </row>
    <row r="95" spans="1:8" x14ac:dyDescent="0.25">
      <c r="A95" s="124" t="s">
        <v>466</v>
      </c>
      <c r="B95" s="124" t="s">
        <v>462</v>
      </c>
      <c r="C95" s="8" t="s">
        <v>338</v>
      </c>
      <c r="D95" s="124" t="s">
        <v>461</v>
      </c>
      <c r="E95" s="5">
        <v>6000</v>
      </c>
      <c r="F95" s="6">
        <v>6068100</v>
      </c>
      <c r="G95" s="7">
        <f t="shared" si="2"/>
        <v>2.0037300361150537E-3</v>
      </c>
      <c r="H95" s="80"/>
    </row>
    <row r="96" spans="1:8" ht="30" x14ac:dyDescent="0.25">
      <c r="A96" s="108" t="s">
        <v>469</v>
      </c>
      <c r="B96" s="108" t="s">
        <v>105</v>
      </c>
      <c r="C96" s="129" t="s">
        <v>106</v>
      </c>
      <c r="D96" s="118" t="s">
        <v>468</v>
      </c>
      <c r="E96" s="5">
        <v>12995</v>
      </c>
      <c r="F96" s="6">
        <v>13346124.9</v>
      </c>
      <c r="G96" s="7">
        <f t="shared" si="2"/>
        <v>4.4069859309953724E-3</v>
      </c>
      <c r="H96" s="80"/>
    </row>
    <row r="97" spans="1:8" x14ac:dyDescent="0.25">
      <c r="A97" s="108" t="s">
        <v>471</v>
      </c>
      <c r="B97" s="108" t="s">
        <v>327</v>
      </c>
      <c r="C97" s="8" t="s">
        <v>328</v>
      </c>
      <c r="D97" s="108" t="s">
        <v>470</v>
      </c>
      <c r="E97" s="32">
        <v>6000</v>
      </c>
      <c r="F97" s="6">
        <v>5712360</v>
      </c>
      <c r="G97" s="7">
        <f t="shared" si="2"/>
        <v>1.886262142862212E-3</v>
      </c>
      <c r="H97" s="80"/>
    </row>
    <row r="98" spans="1:8" x14ac:dyDescent="0.25">
      <c r="A98" s="108" t="s">
        <v>474</v>
      </c>
      <c r="B98" s="108" t="s">
        <v>473</v>
      </c>
      <c r="C98" s="8" t="s">
        <v>475</v>
      </c>
      <c r="D98" s="108" t="s">
        <v>472</v>
      </c>
      <c r="E98" s="5">
        <v>15900</v>
      </c>
      <c r="F98" s="6">
        <v>15953583</v>
      </c>
      <c r="G98" s="7">
        <f t="shared" si="2"/>
        <v>5.2679872514880283E-3</v>
      </c>
      <c r="H98" s="80"/>
    </row>
    <row r="99" spans="1:8" x14ac:dyDescent="0.25">
      <c r="A99" s="108" t="s">
        <v>477</v>
      </c>
      <c r="B99" s="108" t="s">
        <v>140</v>
      </c>
      <c r="C99" s="124" t="s">
        <v>141</v>
      </c>
      <c r="D99" s="108" t="s">
        <v>476</v>
      </c>
      <c r="E99" s="5">
        <v>21000</v>
      </c>
      <c r="F99" s="6">
        <v>21228480</v>
      </c>
      <c r="G99" s="7">
        <f t="shared" si="2"/>
        <v>7.0097959817846927E-3</v>
      </c>
      <c r="H99" s="80"/>
    </row>
    <row r="100" spans="1:8" ht="30" x14ac:dyDescent="0.25">
      <c r="A100" s="108" t="s">
        <v>490</v>
      </c>
      <c r="B100" s="108" t="s">
        <v>449</v>
      </c>
      <c r="C100" s="8" t="s">
        <v>145</v>
      </c>
      <c r="D100" s="108" t="s">
        <v>484</v>
      </c>
      <c r="E100" s="5">
        <v>10000</v>
      </c>
      <c r="F100" s="6">
        <v>10040300</v>
      </c>
      <c r="G100" s="7">
        <f t="shared" si="2"/>
        <v>3.3153788964595133E-3</v>
      </c>
      <c r="H100" s="80"/>
    </row>
    <row r="101" spans="1:8" ht="30" x14ac:dyDescent="0.25">
      <c r="A101" s="108" t="s">
        <v>487</v>
      </c>
      <c r="B101" s="108" t="s">
        <v>136</v>
      </c>
      <c r="C101" s="8" t="s">
        <v>137</v>
      </c>
      <c r="D101" s="108" t="s">
        <v>486</v>
      </c>
      <c r="E101" s="5">
        <v>18857</v>
      </c>
      <c r="F101" s="6">
        <v>19257899.82</v>
      </c>
      <c r="G101" s="7">
        <f t="shared" ref="G101:G132" si="3">F101/$F$270</f>
        <v>6.3590963072178586E-3</v>
      </c>
      <c r="H101" s="80"/>
    </row>
    <row r="102" spans="1:8" x14ac:dyDescent="0.25">
      <c r="A102" s="108" t="s">
        <v>492</v>
      </c>
      <c r="B102" s="108" t="s">
        <v>111</v>
      </c>
      <c r="C102" s="121" t="s">
        <v>112</v>
      </c>
      <c r="D102" s="115" t="s">
        <v>491</v>
      </c>
      <c r="E102" s="5">
        <v>3560</v>
      </c>
      <c r="F102" s="6">
        <v>3582641.6</v>
      </c>
      <c r="G102" s="7">
        <f t="shared" si="3"/>
        <v>1.1830138894473219E-3</v>
      </c>
      <c r="H102" s="80"/>
    </row>
    <row r="103" spans="1:8" x14ac:dyDescent="0.25">
      <c r="A103" s="108" t="s">
        <v>499</v>
      </c>
      <c r="B103" s="108" t="s">
        <v>508</v>
      </c>
      <c r="C103" s="8" t="s">
        <v>509</v>
      </c>
      <c r="D103" s="108" t="s">
        <v>500</v>
      </c>
      <c r="E103" s="5">
        <v>10141</v>
      </c>
      <c r="F103" s="6">
        <v>10589435.02</v>
      </c>
      <c r="G103" s="7">
        <f t="shared" si="3"/>
        <v>3.4967072090213761E-3</v>
      </c>
      <c r="H103" s="80"/>
    </row>
    <row r="104" spans="1:8" x14ac:dyDescent="0.25">
      <c r="A104" s="108" t="s">
        <v>677</v>
      </c>
      <c r="B104" s="108" t="s">
        <v>111</v>
      </c>
      <c r="C104" s="129" t="s">
        <v>112</v>
      </c>
      <c r="D104" s="108" t="s">
        <v>676</v>
      </c>
      <c r="E104" s="5">
        <v>5150</v>
      </c>
      <c r="F104" s="6">
        <v>5312534</v>
      </c>
      <c r="G104" s="7">
        <f t="shared" si="3"/>
        <v>1.7542367369823256E-3</v>
      </c>
      <c r="H104" s="80"/>
    </row>
    <row r="105" spans="1:8" ht="30" x14ac:dyDescent="0.25">
      <c r="A105" s="108" t="s">
        <v>510</v>
      </c>
      <c r="B105" s="108" t="s">
        <v>442</v>
      </c>
      <c r="C105" s="8" t="s">
        <v>511</v>
      </c>
      <c r="D105" s="108" t="s">
        <v>502</v>
      </c>
      <c r="E105" s="5">
        <v>21000</v>
      </c>
      <c r="F105" s="6">
        <v>23704800</v>
      </c>
      <c r="G105" s="7">
        <f t="shared" si="3"/>
        <v>7.8274945633888902E-3</v>
      </c>
      <c r="H105" s="80"/>
    </row>
    <row r="106" spans="1:8" x14ac:dyDescent="0.25">
      <c r="A106" s="129" t="s">
        <v>526</v>
      </c>
      <c r="B106" s="129" t="s">
        <v>134</v>
      </c>
      <c r="C106" s="129" t="s">
        <v>135</v>
      </c>
      <c r="D106" s="129" t="s">
        <v>525</v>
      </c>
      <c r="E106" s="5">
        <v>18000</v>
      </c>
      <c r="F106" s="6">
        <v>19150560</v>
      </c>
      <c r="G106" s="7">
        <f t="shared" si="3"/>
        <v>6.32365193065762E-3</v>
      </c>
      <c r="H106" s="80"/>
    </row>
    <row r="107" spans="1:8" ht="30" x14ac:dyDescent="0.25">
      <c r="A107" s="108" t="s">
        <v>537</v>
      </c>
      <c r="B107" s="108" t="s">
        <v>449</v>
      </c>
      <c r="C107" s="8" t="s">
        <v>145</v>
      </c>
      <c r="D107" s="108" t="s">
        <v>523</v>
      </c>
      <c r="E107" s="5">
        <v>14691</v>
      </c>
      <c r="F107" s="6">
        <v>15448321.050000001</v>
      </c>
      <c r="G107" s="7">
        <f t="shared" si="3"/>
        <v>5.1011461405437364E-3</v>
      </c>
      <c r="H107" s="80"/>
    </row>
    <row r="108" spans="1:8" ht="30" x14ac:dyDescent="0.25">
      <c r="A108" s="127" t="s">
        <v>522</v>
      </c>
      <c r="B108" s="127" t="s">
        <v>421</v>
      </c>
      <c r="C108" s="8" t="s">
        <v>422</v>
      </c>
      <c r="D108" s="127" t="s">
        <v>521</v>
      </c>
      <c r="E108" s="32">
        <v>30000</v>
      </c>
      <c r="F108" s="6">
        <v>32904000</v>
      </c>
      <c r="G108" s="7">
        <f t="shared" si="3"/>
        <v>1.0865136221935981E-2</v>
      </c>
      <c r="H108" s="80"/>
    </row>
    <row r="109" spans="1:8" x14ac:dyDescent="0.25">
      <c r="A109" s="108" t="s">
        <v>520</v>
      </c>
      <c r="B109" s="108" t="s">
        <v>153</v>
      </c>
      <c r="C109" s="8" t="s">
        <v>154</v>
      </c>
      <c r="D109" s="108" t="s">
        <v>519</v>
      </c>
      <c r="E109" s="5">
        <v>34800</v>
      </c>
      <c r="F109" s="6">
        <v>35924040</v>
      </c>
      <c r="G109" s="7">
        <f t="shared" si="3"/>
        <v>1.1862375037754591E-2</v>
      </c>
      <c r="H109" s="80"/>
    </row>
    <row r="110" spans="1:8" x14ac:dyDescent="0.25">
      <c r="A110" s="108" t="s">
        <v>518</v>
      </c>
      <c r="B110" s="108" t="s">
        <v>473</v>
      </c>
      <c r="C110" s="8" t="s">
        <v>475</v>
      </c>
      <c r="D110" s="108" t="s">
        <v>517</v>
      </c>
      <c r="E110" s="5">
        <v>3700</v>
      </c>
      <c r="F110" s="6">
        <v>3820805</v>
      </c>
      <c r="G110" s="7">
        <f t="shared" si="3"/>
        <v>1.2616571481416882E-3</v>
      </c>
      <c r="H110" s="80"/>
    </row>
    <row r="111" spans="1:8" x14ac:dyDescent="0.25">
      <c r="A111" s="124" t="s">
        <v>539</v>
      </c>
      <c r="B111" s="124" t="s">
        <v>125</v>
      </c>
      <c r="C111" s="129" t="s">
        <v>126</v>
      </c>
      <c r="D111" s="124" t="s">
        <v>538</v>
      </c>
      <c r="E111" s="5">
        <v>20955</v>
      </c>
      <c r="F111" s="6">
        <v>22083007.649999999</v>
      </c>
      <c r="G111" s="7">
        <f t="shared" si="3"/>
        <v>7.2919671257994272E-3</v>
      </c>
      <c r="H111" s="80"/>
    </row>
    <row r="112" spans="1:8" ht="30" x14ac:dyDescent="0.25">
      <c r="A112" s="121" t="s">
        <v>514</v>
      </c>
      <c r="B112" s="121" t="s">
        <v>105</v>
      </c>
      <c r="C112" s="129" t="s">
        <v>106</v>
      </c>
      <c r="D112" s="121" t="s">
        <v>513</v>
      </c>
      <c r="E112" s="5">
        <v>12000</v>
      </c>
      <c r="F112" s="6">
        <v>13740720</v>
      </c>
      <c r="G112" s="7">
        <f t="shared" si="3"/>
        <v>4.5372840562691516E-3</v>
      </c>
      <c r="H112" s="80"/>
    </row>
    <row r="113" spans="1:8" ht="30" x14ac:dyDescent="0.25">
      <c r="A113" s="108" t="s">
        <v>544</v>
      </c>
      <c r="B113" s="108" t="s">
        <v>244</v>
      </c>
      <c r="C113" s="129" t="s">
        <v>147</v>
      </c>
      <c r="D113" s="108" t="s">
        <v>543</v>
      </c>
      <c r="E113" s="5">
        <v>5000</v>
      </c>
      <c r="F113" s="6">
        <v>5318100</v>
      </c>
      <c r="G113" s="7">
        <f t="shared" si="3"/>
        <v>1.7560746700060097E-3</v>
      </c>
      <c r="H113" s="80"/>
    </row>
    <row r="114" spans="1:8" ht="30" x14ac:dyDescent="0.25">
      <c r="A114" s="127" t="s">
        <v>557</v>
      </c>
      <c r="B114" s="127" t="s">
        <v>105</v>
      </c>
      <c r="C114" s="127" t="s">
        <v>106</v>
      </c>
      <c r="D114" s="127" t="s">
        <v>556</v>
      </c>
      <c r="E114" s="5">
        <v>5487</v>
      </c>
      <c r="F114" s="6">
        <v>6322615.2300000004</v>
      </c>
      <c r="G114" s="7">
        <f t="shared" si="3"/>
        <v>2.0877727860696906E-3</v>
      </c>
      <c r="H114" s="80"/>
    </row>
    <row r="115" spans="1:8" x14ac:dyDescent="0.25">
      <c r="A115" s="108" t="s">
        <v>555</v>
      </c>
      <c r="B115" s="108" t="s">
        <v>125</v>
      </c>
      <c r="C115" s="127" t="s">
        <v>126</v>
      </c>
      <c r="D115" s="108" t="s">
        <v>554</v>
      </c>
      <c r="E115" s="5">
        <v>11365</v>
      </c>
      <c r="F115" s="6">
        <v>11846989.65</v>
      </c>
      <c r="G115" s="7">
        <f t="shared" si="3"/>
        <v>3.9119607454144081E-3</v>
      </c>
      <c r="H115" s="80"/>
    </row>
    <row r="116" spans="1:8" ht="30" x14ac:dyDescent="0.25">
      <c r="A116" s="124" t="s">
        <v>551</v>
      </c>
      <c r="B116" s="124" t="s">
        <v>552</v>
      </c>
      <c r="C116" s="8" t="s">
        <v>553</v>
      </c>
      <c r="D116" s="124" t="s">
        <v>550</v>
      </c>
      <c r="E116" s="5">
        <v>2600</v>
      </c>
      <c r="F116" s="6">
        <v>2678780</v>
      </c>
      <c r="G116" s="7">
        <f t="shared" si="3"/>
        <v>8.8455232216744673E-4</v>
      </c>
      <c r="H116" s="80"/>
    </row>
    <row r="117" spans="1:8" ht="30" x14ac:dyDescent="0.25">
      <c r="A117" s="108" t="s">
        <v>542</v>
      </c>
      <c r="B117" s="108" t="s">
        <v>105</v>
      </c>
      <c r="C117" s="124" t="s">
        <v>106</v>
      </c>
      <c r="D117" s="108" t="s">
        <v>541</v>
      </c>
      <c r="E117" s="5">
        <v>11500</v>
      </c>
      <c r="F117" s="6">
        <v>12884140</v>
      </c>
      <c r="G117" s="7">
        <f t="shared" si="3"/>
        <v>4.2544352116002382E-3</v>
      </c>
      <c r="H117" s="80"/>
    </row>
    <row r="118" spans="1:8" x14ac:dyDescent="0.25">
      <c r="A118" s="108" t="s">
        <v>574</v>
      </c>
      <c r="B118" s="108" t="s">
        <v>153</v>
      </c>
      <c r="C118" s="124" t="s">
        <v>154</v>
      </c>
      <c r="D118" s="108" t="s">
        <v>573</v>
      </c>
      <c r="E118" s="5">
        <v>8000</v>
      </c>
      <c r="F118" s="6">
        <v>8314000</v>
      </c>
      <c r="G118" s="7">
        <f t="shared" si="3"/>
        <v>2.7453422851074563E-3</v>
      </c>
      <c r="H118" s="80"/>
    </row>
    <row r="119" spans="1:8" ht="30" x14ac:dyDescent="0.25">
      <c r="A119" s="108" t="s">
        <v>572</v>
      </c>
      <c r="B119" s="108" t="s">
        <v>552</v>
      </c>
      <c r="C119" s="8" t="s">
        <v>553</v>
      </c>
      <c r="D119" s="108" t="s">
        <v>571</v>
      </c>
      <c r="E119" s="5">
        <v>6000</v>
      </c>
      <c r="F119" s="6">
        <v>6856680</v>
      </c>
      <c r="G119" s="7">
        <f t="shared" si="3"/>
        <v>2.2641247942567469E-3</v>
      </c>
      <c r="H119" s="80"/>
    </row>
    <row r="120" spans="1:8" x14ac:dyDescent="0.25">
      <c r="A120" s="108" t="s">
        <v>567</v>
      </c>
      <c r="B120" s="108" t="s">
        <v>134</v>
      </c>
      <c r="C120" s="124" t="s">
        <v>135</v>
      </c>
      <c r="D120" s="108" t="s">
        <v>566</v>
      </c>
      <c r="E120" s="5">
        <v>10000</v>
      </c>
      <c r="F120" s="6">
        <v>10583500</v>
      </c>
      <c r="G120" s="7">
        <f t="shared" si="3"/>
        <v>3.4947474229534239E-3</v>
      </c>
      <c r="H120" s="80"/>
    </row>
    <row r="121" spans="1:8" ht="30" x14ac:dyDescent="0.25">
      <c r="A121" s="108" t="s">
        <v>569</v>
      </c>
      <c r="B121" s="108" t="s">
        <v>105</v>
      </c>
      <c r="C121" s="127" t="s">
        <v>106</v>
      </c>
      <c r="D121" s="108" t="s">
        <v>568</v>
      </c>
      <c r="E121" s="5">
        <v>17000</v>
      </c>
      <c r="F121" s="6">
        <v>18768680</v>
      </c>
      <c r="G121" s="7">
        <f t="shared" si="3"/>
        <v>6.1975524223779905E-3</v>
      </c>
      <c r="H121" s="80"/>
    </row>
    <row r="122" spans="1:8" x14ac:dyDescent="0.25">
      <c r="A122" s="127" t="s">
        <v>592</v>
      </c>
      <c r="B122" s="127" t="s">
        <v>121</v>
      </c>
      <c r="C122" s="129" t="s">
        <v>122</v>
      </c>
      <c r="D122" s="127" t="s">
        <v>591</v>
      </c>
      <c r="E122" s="5">
        <v>2950</v>
      </c>
      <c r="F122" s="6">
        <v>3020062.5</v>
      </c>
      <c r="G122" s="7">
        <f t="shared" si="3"/>
        <v>9.9724624547959306E-4</v>
      </c>
      <c r="H122" s="80"/>
    </row>
    <row r="123" spans="1:8" ht="30" x14ac:dyDescent="0.25">
      <c r="A123" s="108" t="s">
        <v>584</v>
      </c>
      <c r="B123" s="108" t="s">
        <v>136</v>
      </c>
      <c r="C123" s="8" t="s">
        <v>137</v>
      </c>
      <c r="D123" s="108" t="s">
        <v>583</v>
      </c>
      <c r="E123" s="5">
        <v>11478</v>
      </c>
      <c r="F123" s="6">
        <v>12218331</v>
      </c>
      <c r="G123" s="7">
        <f t="shared" si="3"/>
        <v>4.0345803160619764E-3</v>
      </c>
      <c r="H123" s="80"/>
    </row>
    <row r="124" spans="1:8" x14ac:dyDescent="0.25">
      <c r="A124" s="121" t="s">
        <v>586</v>
      </c>
      <c r="B124" s="121" t="s">
        <v>125</v>
      </c>
      <c r="C124" s="121" t="s">
        <v>126</v>
      </c>
      <c r="D124" s="121" t="s">
        <v>585</v>
      </c>
      <c r="E124" s="5">
        <v>15000</v>
      </c>
      <c r="F124" s="6">
        <v>15785700</v>
      </c>
      <c r="G124" s="7">
        <f t="shared" si="3"/>
        <v>5.212551083716716E-3</v>
      </c>
      <c r="H124" s="80"/>
    </row>
    <row r="125" spans="1:8" x14ac:dyDescent="0.25">
      <c r="A125" s="115" t="s">
        <v>607</v>
      </c>
      <c r="B125" s="115" t="s">
        <v>134</v>
      </c>
      <c r="C125" s="127" t="s">
        <v>135</v>
      </c>
      <c r="D125" s="115" t="s">
        <v>606</v>
      </c>
      <c r="E125" s="5">
        <v>2200</v>
      </c>
      <c r="F125" s="6">
        <v>2323398</v>
      </c>
      <c r="G125" s="7">
        <f t="shared" si="3"/>
        <v>7.6720264307602768E-4</v>
      </c>
      <c r="H125" s="80"/>
    </row>
    <row r="126" spans="1:8" ht="30" x14ac:dyDescent="0.25">
      <c r="A126" s="108" t="s">
        <v>614</v>
      </c>
      <c r="B126" s="108" t="s">
        <v>449</v>
      </c>
      <c r="C126" s="8" t="s">
        <v>145</v>
      </c>
      <c r="D126" s="108" t="s">
        <v>595</v>
      </c>
      <c r="E126" s="5">
        <v>30000</v>
      </c>
      <c r="F126" s="6">
        <v>31356000</v>
      </c>
      <c r="G126" s="7">
        <f t="shared" si="3"/>
        <v>1.0353975546286915E-2</v>
      </c>
      <c r="H126" s="80"/>
    </row>
    <row r="127" spans="1:8" ht="30" x14ac:dyDescent="0.25">
      <c r="A127" s="108" t="s">
        <v>598</v>
      </c>
      <c r="B127" s="108" t="s">
        <v>105</v>
      </c>
      <c r="C127" s="124" t="s">
        <v>106</v>
      </c>
      <c r="D127" s="108" t="s">
        <v>597</v>
      </c>
      <c r="E127" s="5">
        <v>26394</v>
      </c>
      <c r="F127" s="6">
        <v>28062892.620000001</v>
      </c>
      <c r="G127" s="7">
        <f t="shared" si="3"/>
        <v>9.2665679278465217E-3</v>
      </c>
      <c r="H127" s="80"/>
    </row>
    <row r="128" spans="1:8" x14ac:dyDescent="0.25">
      <c r="A128" s="108" t="s">
        <v>609</v>
      </c>
      <c r="B128" s="108" t="s">
        <v>111</v>
      </c>
      <c r="C128" s="108" t="s">
        <v>112</v>
      </c>
      <c r="D128" s="108" t="s">
        <v>608</v>
      </c>
      <c r="E128" s="5">
        <v>4000</v>
      </c>
      <c r="F128" s="6">
        <v>4178400</v>
      </c>
      <c r="G128" s="7">
        <f t="shared" si="3"/>
        <v>1.3797375756667062E-3</v>
      </c>
      <c r="H128" s="80"/>
    </row>
    <row r="129" spans="1:8" x14ac:dyDescent="0.25">
      <c r="A129" s="108" t="s">
        <v>611</v>
      </c>
      <c r="B129" s="108" t="s">
        <v>275</v>
      </c>
      <c r="C129" s="8" t="s">
        <v>276</v>
      </c>
      <c r="D129" s="108" t="s">
        <v>610</v>
      </c>
      <c r="E129" s="5">
        <v>6000</v>
      </c>
      <c r="F129" s="6">
        <v>6179220</v>
      </c>
      <c r="G129" s="7">
        <f t="shared" si="3"/>
        <v>2.0404226551577697E-3</v>
      </c>
      <c r="H129" s="80"/>
    </row>
    <row r="130" spans="1:8" x14ac:dyDescent="0.25">
      <c r="A130" s="108" t="s">
        <v>644</v>
      </c>
      <c r="B130" s="108" t="s">
        <v>508</v>
      </c>
      <c r="C130" s="8" t="s">
        <v>509</v>
      </c>
      <c r="D130" s="108" t="s">
        <v>643</v>
      </c>
      <c r="E130" s="5">
        <v>8600</v>
      </c>
      <c r="F130" s="6">
        <v>8794876</v>
      </c>
      <c r="G130" s="7">
        <f t="shared" si="3"/>
        <v>2.9041309808848599E-3</v>
      </c>
      <c r="H130" s="80"/>
    </row>
    <row r="131" spans="1:8" ht="30" x14ac:dyDescent="0.25">
      <c r="A131" s="108" t="s">
        <v>636</v>
      </c>
      <c r="B131" s="108" t="s">
        <v>552</v>
      </c>
      <c r="C131" s="8" t="s">
        <v>553</v>
      </c>
      <c r="D131" s="108" t="s">
        <v>622</v>
      </c>
      <c r="E131" s="5">
        <v>15000</v>
      </c>
      <c r="F131" s="6">
        <v>15423900</v>
      </c>
      <c r="G131" s="7">
        <f t="shared" si="3"/>
        <v>5.0930821351057127E-3</v>
      </c>
      <c r="H131" s="80"/>
    </row>
    <row r="132" spans="1:8" x14ac:dyDescent="0.25">
      <c r="A132" s="108" t="s">
        <v>626</v>
      </c>
      <c r="B132" s="108" t="s">
        <v>637</v>
      </c>
      <c r="C132" s="129" t="s">
        <v>638</v>
      </c>
      <c r="D132" s="108" t="s">
        <v>624</v>
      </c>
      <c r="E132" s="5">
        <v>14820</v>
      </c>
      <c r="F132" s="6">
        <v>15399313.800000001</v>
      </c>
      <c r="G132" s="7">
        <f t="shared" si="3"/>
        <v>5.0849635959560732E-3</v>
      </c>
      <c r="H132" s="80"/>
    </row>
    <row r="133" spans="1:8" x14ac:dyDescent="0.25">
      <c r="A133" s="108" t="s">
        <v>665</v>
      </c>
      <c r="B133" s="108" t="s">
        <v>271</v>
      </c>
      <c r="C133" s="8" t="s">
        <v>273</v>
      </c>
      <c r="D133" s="108" t="s">
        <v>664</v>
      </c>
      <c r="E133" s="5">
        <v>22700</v>
      </c>
      <c r="F133" s="6">
        <v>23201670</v>
      </c>
      <c r="G133" s="7">
        <f t="shared" ref="G133:G164" si="4">F133/$F$270</f>
        <v>7.6613574375882986E-3</v>
      </c>
      <c r="H133" s="80"/>
    </row>
    <row r="134" spans="1:8" ht="30" x14ac:dyDescent="0.25">
      <c r="A134" s="118" t="s">
        <v>679</v>
      </c>
      <c r="B134" s="118" t="s">
        <v>136</v>
      </c>
      <c r="C134" s="129" t="s">
        <v>137</v>
      </c>
      <c r="D134" s="118" t="s">
        <v>678</v>
      </c>
      <c r="E134" s="5">
        <v>8200</v>
      </c>
      <c r="F134" s="6">
        <v>8283886</v>
      </c>
      <c r="G134" s="7">
        <f t="shared" si="4"/>
        <v>2.7353984268474463E-3</v>
      </c>
      <c r="H134" s="80"/>
    </row>
    <row r="135" spans="1:8" ht="33.75" customHeight="1" x14ac:dyDescent="0.25">
      <c r="A135" s="108" t="s">
        <v>661</v>
      </c>
      <c r="B135" s="108" t="s">
        <v>662</v>
      </c>
      <c r="C135" s="8" t="s">
        <v>663</v>
      </c>
      <c r="D135" s="108" t="s">
        <v>660</v>
      </c>
      <c r="E135" s="32">
        <v>40000</v>
      </c>
      <c r="F135" s="6">
        <v>39934400</v>
      </c>
      <c r="G135" s="7">
        <f t="shared" si="4"/>
        <v>1.3186624603126678E-2</v>
      </c>
      <c r="H135" s="80"/>
    </row>
    <row r="136" spans="1:8" ht="16.5" customHeight="1" x14ac:dyDescent="0.25">
      <c r="A136" s="108" t="s">
        <v>159</v>
      </c>
      <c r="B136" s="108"/>
      <c r="C136" s="108"/>
      <c r="D136" s="108"/>
      <c r="E136" s="5"/>
      <c r="F136" s="6">
        <f>SUM(F5:F135)</f>
        <v>2178973356.1400003</v>
      </c>
      <c r="G136" s="7">
        <f t="shared" si="4"/>
        <v>0.71951259234227227</v>
      </c>
      <c r="H136" s="80"/>
    </row>
    <row r="137" spans="1:8" ht="16.5" customHeight="1" x14ac:dyDescent="0.25">
      <c r="A137" s="10"/>
      <c r="B137" s="10"/>
      <c r="C137" s="10"/>
      <c r="D137" s="10"/>
      <c r="E137" s="11"/>
      <c r="F137" s="12"/>
      <c r="G137" s="13"/>
      <c r="H137" s="80"/>
    </row>
    <row r="138" spans="1:8" ht="16.5" customHeight="1" x14ac:dyDescent="0.25">
      <c r="A138" s="14" t="s">
        <v>213</v>
      </c>
      <c r="B138" s="10"/>
      <c r="C138" s="10"/>
      <c r="D138" s="10"/>
      <c r="E138" s="11"/>
      <c r="F138" s="12"/>
      <c r="G138" s="13"/>
      <c r="H138" s="80"/>
    </row>
    <row r="139" spans="1:8" ht="45" x14ac:dyDescent="0.25">
      <c r="A139" s="108" t="s">
        <v>0</v>
      </c>
      <c r="B139" s="108" t="s">
        <v>20</v>
      </c>
      <c r="C139" s="108" t="s">
        <v>1</v>
      </c>
      <c r="D139" s="108" t="s">
        <v>22</v>
      </c>
      <c r="E139" s="108" t="s">
        <v>10</v>
      </c>
      <c r="F139" s="108" t="s">
        <v>6</v>
      </c>
      <c r="G139" s="108" t="s">
        <v>211</v>
      </c>
      <c r="H139" s="80"/>
    </row>
    <row r="140" spans="1:8" x14ac:dyDescent="0.25">
      <c r="A140" s="129" t="s">
        <v>669</v>
      </c>
      <c r="B140" s="129" t="s">
        <v>666</v>
      </c>
      <c r="C140" s="8" t="s">
        <v>667</v>
      </c>
      <c r="D140" s="8" t="s">
        <v>668</v>
      </c>
      <c r="E140" s="5">
        <v>14910</v>
      </c>
      <c r="F140" s="6">
        <v>2024778</v>
      </c>
      <c r="G140" s="7">
        <f t="shared" ref="G140:G150" si="5">F140/$F$270</f>
        <v>6.6859618250605067E-4</v>
      </c>
      <c r="H140" s="80"/>
    </row>
    <row r="141" spans="1:8" x14ac:dyDescent="0.25">
      <c r="A141" s="129" t="s">
        <v>192</v>
      </c>
      <c r="B141" s="129" t="s">
        <v>125</v>
      </c>
      <c r="C141" s="129" t="s">
        <v>126</v>
      </c>
      <c r="D141" s="129" t="s">
        <v>81</v>
      </c>
      <c r="E141" s="5">
        <v>44500</v>
      </c>
      <c r="F141" s="6">
        <v>9698775</v>
      </c>
      <c r="G141" s="7">
        <f t="shared" si="5"/>
        <v>3.2026048979123252E-3</v>
      </c>
      <c r="H141" s="80"/>
    </row>
    <row r="142" spans="1:8" ht="30" x14ac:dyDescent="0.25">
      <c r="A142" s="108" t="s">
        <v>191</v>
      </c>
      <c r="B142" s="108" t="s">
        <v>150</v>
      </c>
      <c r="C142" s="108" t="s">
        <v>151</v>
      </c>
      <c r="D142" s="108" t="s">
        <v>80</v>
      </c>
      <c r="E142" s="5">
        <v>3627</v>
      </c>
      <c r="F142" s="6">
        <v>23323423.5</v>
      </c>
      <c r="G142" s="7">
        <f t="shared" si="5"/>
        <v>7.7015613144117093E-3</v>
      </c>
      <c r="H142" s="80"/>
    </row>
    <row r="143" spans="1:8" x14ac:dyDescent="0.25">
      <c r="A143" s="108" t="s">
        <v>196</v>
      </c>
      <c r="B143" s="108" t="s">
        <v>148</v>
      </c>
      <c r="C143" s="108" t="s">
        <v>149</v>
      </c>
      <c r="D143" s="108" t="s">
        <v>84</v>
      </c>
      <c r="E143" s="5">
        <v>177586</v>
      </c>
      <c r="F143" s="6">
        <v>55060539.299999997</v>
      </c>
      <c r="G143" s="7">
        <f t="shared" si="5"/>
        <v>1.8181384024670545E-2</v>
      </c>
      <c r="H143" s="80"/>
    </row>
    <row r="144" spans="1:8" ht="32.25" customHeight="1" x14ac:dyDescent="0.25">
      <c r="A144" s="108" t="s">
        <v>195</v>
      </c>
      <c r="B144" s="108" t="s">
        <v>142</v>
      </c>
      <c r="C144" s="108" t="s">
        <v>143</v>
      </c>
      <c r="D144" s="108" t="s">
        <v>85</v>
      </c>
      <c r="E144" s="5">
        <v>4200</v>
      </c>
      <c r="F144" s="6">
        <v>2735460</v>
      </c>
      <c r="G144" s="7">
        <f t="shared" si="5"/>
        <v>9.0326846370219419E-4</v>
      </c>
      <c r="H144" s="80"/>
    </row>
    <row r="145" spans="1:8" ht="30" x14ac:dyDescent="0.25">
      <c r="A145" s="108" t="s">
        <v>599</v>
      </c>
      <c r="B145" s="108" t="s">
        <v>600</v>
      </c>
      <c r="C145" s="108" t="s">
        <v>601</v>
      </c>
      <c r="D145" s="108" t="s">
        <v>602</v>
      </c>
      <c r="E145" s="5">
        <v>5440</v>
      </c>
      <c r="F145" s="6">
        <v>646272</v>
      </c>
      <c r="G145" s="7">
        <f t="shared" si="5"/>
        <v>2.1340363835469883E-4</v>
      </c>
      <c r="H145" s="80"/>
    </row>
    <row r="146" spans="1:8" x14ac:dyDescent="0.25">
      <c r="A146" s="127" t="s">
        <v>262</v>
      </c>
      <c r="B146" s="127" t="s">
        <v>138</v>
      </c>
      <c r="C146" s="127" t="s">
        <v>139</v>
      </c>
      <c r="D146" s="127" t="s">
        <v>261</v>
      </c>
      <c r="E146" s="5">
        <v>2229</v>
      </c>
      <c r="F146" s="6">
        <v>2365414.7999999998</v>
      </c>
      <c r="G146" s="7">
        <f t="shared" si="5"/>
        <v>7.8107689105833488E-4</v>
      </c>
      <c r="H146" s="80"/>
    </row>
    <row r="147" spans="1:8" x14ac:dyDescent="0.25">
      <c r="A147" s="127" t="s">
        <v>646</v>
      </c>
      <c r="B147" s="127" t="s">
        <v>645</v>
      </c>
      <c r="C147" s="127" t="s">
        <v>647</v>
      </c>
      <c r="D147" s="127" t="s">
        <v>82</v>
      </c>
      <c r="E147" s="5">
        <v>1691</v>
      </c>
      <c r="F147" s="6">
        <v>2093796.2</v>
      </c>
      <c r="G147" s="7">
        <f t="shared" si="5"/>
        <v>6.9138648595830029E-4</v>
      </c>
      <c r="H147" s="80"/>
    </row>
    <row r="148" spans="1:8" ht="31.5" customHeight="1" x14ac:dyDescent="0.25">
      <c r="A148" s="124" t="s">
        <v>193</v>
      </c>
      <c r="B148" s="124" t="s">
        <v>130</v>
      </c>
      <c r="C148" s="124" t="s">
        <v>131</v>
      </c>
      <c r="D148" s="124" t="s">
        <v>83</v>
      </c>
      <c r="E148" s="5">
        <v>9594</v>
      </c>
      <c r="F148" s="6">
        <v>4410841.5</v>
      </c>
      <c r="G148" s="7">
        <f t="shared" si="5"/>
        <v>1.4564914220419533E-3</v>
      </c>
    </row>
    <row r="149" spans="1:8" ht="30" x14ac:dyDescent="0.25">
      <c r="A149" s="108" t="s">
        <v>672</v>
      </c>
      <c r="B149" s="108" t="s">
        <v>680</v>
      </c>
      <c r="C149" s="8" t="s">
        <v>671</v>
      </c>
      <c r="D149" s="8" t="s">
        <v>670</v>
      </c>
      <c r="E149" s="5">
        <v>27400</v>
      </c>
      <c r="F149" s="6">
        <v>4904874</v>
      </c>
      <c r="G149" s="7">
        <f t="shared" si="5"/>
        <v>1.6196244882516419E-3</v>
      </c>
      <c r="H149" s="80"/>
    </row>
    <row r="150" spans="1:8" ht="16.5" customHeight="1" x14ac:dyDescent="0.25">
      <c r="A150" s="108" t="s">
        <v>159</v>
      </c>
      <c r="B150" s="108"/>
      <c r="C150" s="108"/>
      <c r="D150" s="108"/>
      <c r="E150" s="5"/>
      <c r="F150" s="6">
        <f>SUM(F140:F149)</f>
        <v>107264174.3</v>
      </c>
      <c r="G150" s="7">
        <f t="shared" si="5"/>
        <v>3.5419397808867749E-2</v>
      </c>
    </row>
    <row r="152" spans="1:8" x14ac:dyDescent="0.25">
      <c r="A152" s="3" t="s">
        <v>214</v>
      </c>
    </row>
    <row r="153" spans="1:8" ht="45" customHeight="1" x14ac:dyDescent="0.25">
      <c r="A153" s="108" t="s">
        <v>3</v>
      </c>
      <c r="B153" s="108" t="s">
        <v>1</v>
      </c>
      <c r="C153" s="108" t="s">
        <v>222</v>
      </c>
      <c r="D153" s="108" t="s">
        <v>7</v>
      </c>
      <c r="E153" s="108" t="s">
        <v>5</v>
      </c>
      <c r="F153" s="108" t="s">
        <v>12</v>
      </c>
      <c r="G153" s="108" t="s">
        <v>211</v>
      </c>
      <c r="H153" s="36"/>
    </row>
    <row r="154" spans="1:8" ht="16.5" customHeight="1" x14ac:dyDescent="0.25">
      <c r="A154" s="127" t="s">
        <v>382</v>
      </c>
      <c r="B154" s="9">
        <v>1027739609391</v>
      </c>
      <c r="C154" s="8" t="s">
        <v>648</v>
      </c>
      <c r="D154" s="46">
        <v>45972</v>
      </c>
      <c r="E154" s="2">
        <v>16000000</v>
      </c>
      <c r="F154" s="47">
        <v>16393402.85</v>
      </c>
      <c r="G154" s="48">
        <f t="shared" ref="G154:G166" si="6">F154/$F$270</f>
        <v>5.4132189127863951E-3</v>
      </c>
      <c r="H154" s="36"/>
    </row>
    <row r="155" spans="1:8" ht="16.5" customHeight="1" x14ac:dyDescent="0.25">
      <c r="A155" s="129" t="s">
        <v>617</v>
      </c>
      <c r="B155" s="9">
        <v>1144400000425</v>
      </c>
      <c r="C155" s="45" t="s">
        <v>682</v>
      </c>
      <c r="D155" s="46">
        <v>45939</v>
      </c>
      <c r="E155" s="2">
        <v>10700000</v>
      </c>
      <c r="F155" s="47">
        <v>10774111.59</v>
      </c>
      <c r="G155" s="48">
        <f t="shared" si="6"/>
        <v>3.5576887337615262E-3</v>
      </c>
      <c r="H155" s="36"/>
    </row>
    <row r="156" spans="1:8" ht="16.5" customHeight="1" x14ac:dyDescent="0.25">
      <c r="A156" s="115" t="s">
        <v>617</v>
      </c>
      <c r="B156" s="9">
        <v>1144400000425</v>
      </c>
      <c r="C156" s="45" t="s">
        <v>615</v>
      </c>
      <c r="D156" s="46">
        <v>45972</v>
      </c>
      <c r="E156" s="2">
        <v>3100000</v>
      </c>
      <c r="F156" s="47">
        <v>3204007.05</v>
      </c>
      <c r="G156" s="48">
        <f t="shared" si="6"/>
        <v>1.0579860519782775E-3</v>
      </c>
      <c r="H156" s="36"/>
    </row>
    <row r="157" spans="1:8" ht="16.5" customHeight="1" x14ac:dyDescent="0.25">
      <c r="A157" s="124" t="s">
        <v>382</v>
      </c>
      <c r="B157" s="9">
        <v>1027739609391</v>
      </c>
      <c r="C157" s="45" t="s">
        <v>616</v>
      </c>
      <c r="D157" s="46">
        <v>45987</v>
      </c>
      <c r="E157" s="2">
        <v>8000000</v>
      </c>
      <c r="F157" s="47">
        <v>8234518.0800000001</v>
      </c>
      <c r="G157" s="48">
        <f t="shared" si="6"/>
        <v>2.7190967864452568E-3</v>
      </c>
      <c r="H157" s="36"/>
    </row>
    <row r="158" spans="1:8" ht="16.5" customHeight="1" x14ac:dyDescent="0.25">
      <c r="A158" s="129" t="s">
        <v>161</v>
      </c>
      <c r="B158" s="9">
        <v>1027700167110</v>
      </c>
      <c r="C158" s="45" t="s">
        <v>681</v>
      </c>
      <c r="D158" s="46">
        <v>46002</v>
      </c>
      <c r="E158" s="2">
        <v>26000000</v>
      </c>
      <c r="F158" s="47">
        <v>25944947.5</v>
      </c>
      <c r="G158" s="48">
        <f t="shared" si="6"/>
        <v>8.5672072957232361E-3</v>
      </c>
      <c r="H158" s="36"/>
    </row>
    <row r="159" spans="1:8" ht="16.5" customHeight="1" x14ac:dyDescent="0.25">
      <c r="A159" s="115" t="s">
        <v>532</v>
      </c>
      <c r="B159" s="9">
        <v>1027700342890</v>
      </c>
      <c r="C159" s="45" t="s">
        <v>564</v>
      </c>
      <c r="D159" s="46">
        <v>45925</v>
      </c>
      <c r="E159" s="2">
        <v>51000000</v>
      </c>
      <c r="F159" s="47">
        <v>55317037.020000003</v>
      </c>
      <c r="G159" s="48">
        <f t="shared" si="6"/>
        <v>1.8266081407007525E-2</v>
      </c>
      <c r="H159" s="36"/>
    </row>
    <row r="160" spans="1:8" ht="16.5" customHeight="1" x14ac:dyDescent="0.25">
      <c r="A160" s="121" t="s">
        <v>382</v>
      </c>
      <c r="B160" s="9">
        <v>1027739609391</v>
      </c>
      <c r="C160" s="45" t="s">
        <v>593</v>
      </c>
      <c r="D160" s="46">
        <v>45972</v>
      </c>
      <c r="E160" s="2">
        <v>3000000</v>
      </c>
      <c r="F160" s="47">
        <v>3153679.74</v>
      </c>
      <c r="G160" s="48">
        <f t="shared" si="6"/>
        <v>1.0413676141338333E-3</v>
      </c>
      <c r="H160" s="36"/>
    </row>
    <row r="161" spans="1:8" ht="16.5" customHeight="1" x14ac:dyDescent="0.25">
      <c r="A161" s="121" t="s">
        <v>382</v>
      </c>
      <c r="B161" s="9">
        <v>1027739609391</v>
      </c>
      <c r="C161" s="45" t="s">
        <v>594</v>
      </c>
      <c r="D161" s="46">
        <v>45939</v>
      </c>
      <c r="E161" s="2">
        <v>6900000</v>
      </c>
      <c r="F161" s="47">
        <v>10222613.880000001</v>
      </c>
      <c r="G161" s="48">
        <f t="shared" si="6"/>
        <v>3.3755802440570606E-3</v>
      </c>
      <c r="H161" s="36"/>
    </row>
    <row r="162" spans="1:8" ht="16.5" customHeight="1" x14ac:dyDescent="0.25">
      <c r="A162" s="108" t="s">
        <v>383</v>
      </c>
      <c r="B162" s="9">
        <v>1027700132195</v>
      </c>
      <c r="C162" s="45" t="s">
        <v>540</v>
      </c>
      <c r="D162" s="46">
        <v>45709</v>
      </c>
      <c r="E162" s="2">
        <v>8100000</v>
      </c>
      <c r="F162" s="47">
        <v>8881257.25</v>
      </c>
      <c r="G162" s="48">
        <f t="shared" si="6"/>
        <v>2.932654687676469E-3</v>
      </c>
      <c r="H162" s="36"/>
    </row>
    <row r="163" spans="1:8" ht="16.5" customHeight="1" x14ac:dyDescent="0.25">
      <c r="A163" s="118" t="s">
        <v>382</v>
      </c>
      <c r="B163" s="9">
        <v>1027739609391</v>
      </c>
      <c r="C163" s="45" t="s">
        <v>577</v>
      </c>
      <c r="D163" s="46">
        <v>45911</v>
      </c>
      <c r="E163" s="47">
        <v>3000000</v>
      </c>
      <c r="F163" s="47">
        <v>3258559.07</v>
      </c>
      <c r="G163" s="48">
        <f t="shared" si="6"/>
        <v>1.0759995192917281E-3</v>
      </c>
      <c r="H163" s="36"/>
    </row>
    <row r="164" spans="1:8" ht="16.5" customHeight="1" x14ac:dyDescent="0.25">
      <c r="A164" s="118" t="s">
        <v>382</v>
      </c>
      <c r="B164" s="9">
        <v>1027739609391</v>
      </c>
      <c r="C164" s="45" t="s">
        <v>578</v>
      </c>
      <c r="D164" s="46">
        <v>45911</v>
      </c>
      <c r="E164" s="47">
        <v>5000000</v>
      </c>
      <c r="F164" s="47">
        <v>5355635.41</v>
      </c>
      <c r="G164" s="48">
        <f t="shared" si="6"/>
        <v>1.7684691309468137E-3</v>
      </c>
      <c r="H164" s="36"/>
    </row>
    <row r="165" spans="1:8" ht="16.5" customHeight="1" x14ac:dyDescent="0.25">
      <c r="A165" s="118" t="s">
        <v>382</v>
      </c>
      <c r="B165" s="9">
        <v>1027739609391</v>
      </c>
      <c r="C165" s="45" t="s">
        <v>579</v>
      </c>
      <c r="D165" s="46">
        <v>45957</v>
      </c>
      <c r="E165" s="47">
        <v>23500000</v>
      </c>
      <c r="F165" s="47">
        <v>25069113.25</v>
      </c>
      <c r="G165" s="48">
        <f t="shared" si="6"/>
        <v>8.2780005599437829E-3</v>
      </c>
      <c r="H165" s="35"/>
    </row>
    <row r="166" spans="1:8" ht="17.25" customHeight="1" x14ac:dyDescent="0.25">
      <c r="A166" s="108" t="s">
        <v>159</v>
      </c>
      <c r="B166" s="108"/>
      <c r="C166" s="108"/>
      <c r="D166" s="108"/>
      <c r="E166" s="5"/>
      <c r="F166" s="6">
        <f>SUM(F154:F165)</f>
        <v>175808882.68999997</v>
      </c>
      <c r="G166" s="7">
        <f t="shared" si="6"/>
        <v>5.8053350943751893E-2</v>
      </c>
    </row>
    <row r="168" spans="1:8" x14ac:dyDescent="0.25">
      <c r="A168" s="3" t="s">
        <v>215</v>
      </c>
    </row>
    <row r="169" spans="1:8" ht="58.5" customHeight="1" x14ac:dyDescent="0.25">
      <c r="A169" s="108" t="s">
        <v>11</v>
      </c>
      <c r="B169" s="108" t="s">
        <v>8</v>
      </c>
      <c r="C169" s="108" t="s">
        <v>9</v>
      </c>
      <c r="D169" s="108" t="s">
        <v>17</v>
      </c>
      <c r="E169" s="108" t="s">
        <v>10</v>
      </c>
      <c r="F169" s="108" t="s">
        <v>6</v>
      </c>
      <c r="G169" s="108" t="s">
        <v>211</v>
      </c>
    </row>
    <row r="170" spans="1:8" ht="45" hidden="1" customHeight="1" x14ac:dyDescent="0.25">
      <c r="A170" s="108"/>
      <c r="B170" s="108"/>
      <c r="C170" s="108"/>
      <c r="D170" s="108"/>
      <c r="E170" s="16"/>
      <c r="F170" s="6"/>
      <c r="G170" s="7">
        <f>F170/$F$270</f>
        <v>0</v>
      </c>
    </row>
    <row r="171" spans="1:8" ht="17.25" customHeight="1" x14ac:dyDescent="0.25">
      <c r="A171" s="108" t="s">
        <v>159</v>
      </c>
      <c r="B171" s="108"/>
      <c r="C171" s="108"/>
      <c r="D171" s="108"/>
      <c r="E171" s="5"/>
      <c r="F171" s="6"/>
      <c r="G171" s="7"/>
    </row>
    <row r="173" spans="1:8" x14ac:dyDescent="0.25">
      <c r="A173" s="3" t="s">
        <v>216</v>
      </c>
    </row>
    <row r="174" spans="1:8" ht="42.75" customHeight="1" x14ac:dyDescent="0.25">
      <c r="A174" s="108" t="s">
        <v>15</v>
      </c>
      <c r="B174" s="108" t="s">
        <v>14</v>
      </c>
      <c r="C174" s="108" t="s">
        <v>16</v>
      </c>
      <c r="D174" s="136" t="s">
        <v>13</v>
      </c>
      <c r="E174" s="137"/>
      <c r="F174" s="108" t="s">
        <v>6</v>
      </c>
      <c r="G174" s="108" t="s">
        <v>211</v>
      </c>
    </row>
    <row r="175" spans="1:8" ht="17.25" customHeight="1" x14ac:dyDescent="0.25">
      <c r="A175" s="108" t="s">
        <v>159</v>
      </c>
      <c r="B175" s="108"/>
      <c r="C175" s="108"/>
      <c r="D175" s="136"/>
      <c r="E175" s="137"/>
      <c r="F175" s="6"/>
      <c r="G175" s="7"/>
    </row>
    <row r="177" spans="1:23" x14ac:dyDescent="0.25">
      <c r="A177" s="3" t="s">
        <v>217</v>
      </c>
    </row>
    <row r="178" spans="1:23" ht="47.25" customHeight="1" x14ac:dyDescent="0.25">
      <c r="A178" s="108" t="s">
        <v>3</v>
      </c>
      <c r="B178" s="108" t="s">
        <v>1</v>
      </c>
      <c r="C178" s="108" t="s">
        <v>222</v>
      </c>
      <c r="D178" s="136" t="s">
        <v>4</v>
      </c>
      <c r="E178" s="137"/>
      <c r="F178" s="103" t="s">
        <v>18</v>
      </c>
      <c r="G178" s="108" t="s">
        <v>211</v>
      </c>
    </row>
    <row r="179" spans="1:23" x14ac:dyDescent="0.25">
      <c r="A179" s="108" t="s">
        <v>161</v>
      </c>
      <c r="B179" s="9">
        <v>1027700167110</v>
      </c>
      <c r="C179" s="19" t="s">
        <v>235</v>
      </c>
      <c r="D179" s="152" t="s">
        <v>160</v>
      </c>
      <c r="E179" s="152"/>
      <c r="F179" s="6">
        <v>629944.11</v>
      </c>
      <c r="G179" s="7">
        <f t="shared" ref="G179:G189" si="7">F179/$F$270</f>
        <v>2.0801205225371455E-4</v>
      </c>
      <c r="V179" s="36"/>
      <c r="W179" s="36"/>
    </row>
    <row r="180" spans="1:23" x14ac:dyDescent="0.25">
      <c r="A180" s="108" t="s">
        <v>161</v>
      </c>
      <c r="B180" s="9">
        <v>1027700167110</v>
      </c>
      <c r="C180" s="19" t="s">
        <v>236</v>
      </c>
      <c r="D180" s="152" t="s">
        <v>160</v>
      </c>
      <c r="E180" s="152"/>
      <c r="F180" s="6">
        <v>92531.03</v>
      </c>
      <c r="G180" s="7">
        <f t="shared" si="7"/>
        <v>3.0554408148129253E-5</v>
      </c>
      <c r="V180" s="36"/>
      <c r="W180" s="36"/>
    </row>
    <row r="181" spans="1:23" x14ac:dyDescent="0.25">
      <c r="A181" s="118" t="s">
        <v>161</v>
      </c>
      <c r="B181" s="9">
        <v>1027700167111</v>
      </c>
      <c r="C181" s="19" t="s">
        <v>580</v>
      </c>
      <c r="D181" s="152" t="s">
        <v>160</v>
      </c>
      <c r="E181" s="152"/>
      <c r="F181" s="6">
        <v>49283078.810000002</v>
      </c>
      <c r="G181" s="7">
        <f t="shared" si="7"/>
        <v>1.6273625234228564E-2</v>
      </c>
      <c r="V181" s="36"/>
      <c r="W181" s="36"/>
    </row>
    <row r="182" spans="1:23" ht="30" x14ac:dyDescent="0.25">
      <c r="A182" s="108" t="s">
        <v>203</v>
      </c>
      <c r="B182" s="9">
        <v>1021600000124</v>
      </c>
      <c r="C182" s="19" t="s">
        <v>237</v>
      </c>
      <c r="D182" s="152" t="s">
        <v>160</v>
      </c>
      <c r="E182" s="152"/>
      <c r="F182" s="6">
        <v>31807.3</v>
      </c>
      <c r="G182" s="7">
        <f t="shared" si="7"/>
        <v>1.0502998035253596E-5</v>
      </c>
      <c r="V182" s="36"/>
      <c r="W182" s="36"/>
    </row>
    <row r="183" spans="1:23" ht="30" x14ac:dyDescent="0.25">
      <c r="A183" s="108" t="s">
        <v>203</v>
      </c>
      <c r="B183" s="9">
        <v>1021600000124</v>
      </c>
      <c r="C183" s="19" t="s">
        <v>238</v>
      </c>
      <c r="D183" s="152" t="s">
        <v>160</v>
      </c>
      <c r="E183" s="152"/>
      <c r="F183" s="6">
        <v>799958.28</v>
      </c>
      <c r="G183" s="7">
        <f t="shared" si="7"/>
        <v>2.6415194760714825E-4</v>
      </c>
      <c r="V183" s="36"/>
      <c r="W183" s="36"/>
    </row>
    <row r="184" spans="1:23" ht="30" x14ac:dyDescent="0.25">
      <c r="A184" s="108" t="s">
        <v>203</v>
      </c>
      <c r="B184" s="9">
        <v>1021600000124</v>
      </c>
      <c r="C184" s="19" t="s">
        <v>239</v>
      </c>
      <c r="D184" s="152" t="s">
        <v>160</v>
      </c>
      <c r="E184" s="152"/>
      <c r="F184" s="6">
        <v>72697.86</v>
      </c>
      <c r="G184" s="7">
        <f t="shared" si="7"/>
        <v>2.4005353511525372E-5</v>
      </c>
      <c r="V184" s="36"/>
      <c r="W184" s="36"/>
    </row>
    <row r="185" spans="1:23" ht="30" hidden="1" x14ac:dyDescent="0.25">
      <c r="A185" s="108" t="s">
        <v>203</v>
      </c>
      <c r="B185" s="9">
        <v>1021600000124</v>
      </c>
      <c r="C185" s="19" t="s">
        <v>416</v>
      </c>
      <c r="D185" s="152" t="s">
        <v>160</v>
      </c>
      <c r="E185" s="152"/>
      <c r="F185" s="6">
        <v>0</v>
      </c>
      <c r="G185" s="7">
        <f t="shared" si="7"/>
        <v>0</v>
      </c>
      <c r="V185" s="36"/>
      <c r="W185" s="36"/>
    </row>
    <row r="186" spans="1:23" ht="30" x14ac:dyDescent="0.25">
      <c r="A186" s="108" t="s">
        <v>203</v>
      </c>
      <c r="B186" s="9">
        <v>1021600000124</v>
      </c>
      <c r="C186" s="53" t="s">
        <v>443</v>
      </c>
      <c r="D186" s="152" t="s">
        <v>160</v>
      </c>
      <c r="E186" s="152"/>
      <c r="F186" s="6">
        <v>150105413.74000001</v>
      </c>
      <c r="G186" s="7">
        <f t="shared" si="7"/>
        <v>4.9565881592972316E-2</v>
      </c>
      <c r="V186" s="36"/>
      <c r="W186" s="36"/>
    </row>
    <row r="187" spans="1:23" x14ac:dyDescent="0.25">
      <c r="A187" s="108" t="s">
        <v>161</v>
      </c>
      <c r="B187" s="9">
        <v>1027700167110</v>
      </c>
      <c r="C187" s="53" t="s">
        <v>307</v>
      </c>
      <c r="D187" s="152" t="s">
        <v>160</v>
      </c>
      <c r="E187" s="152"/>
      <c r="F187" s="6">
        <v>2359564.84</v>
      </c>
      <c r="G187" s="7">
        <f t="shared" si="7"/>
        <v>7.7914519241097059E-4</v>
      </c>
      <c r="V187" s="36"/>
      <c r="W187" s="36"/>
    </row>
    <row r="188" spans="1:23" ht="30" hidden="1" x14ac:dyDescent="0.25">
      <c r="A188" s="108" t="s">
        <v>203</v>
      </c>
      <c r="B188" s="9">
        <v>1027700167110</v>
      </c>
      <c r="C188" s="53" t="s">
        <v>416</v>
      </c>
      <c r="D188" s="152" t="s">
        <v>160</v>
      </c>
      <c r="E188" s="152"/>
      <c r="F188" s="6"/>
      <c r="G188" s="7">
        <f t="shared" si="7"/>
        <v>0</v>
      </c>
      <c r="V188" s="36"/>
      <c r="W188" s="36"/>
    </row>
    <row r="189" spans="1:23" x14ac:dyDescent="0.25">
      <c r="A189" s="108" t="s">
        <v>159</v>
      </c>
      <c r="B189" s="150"/>
      <c r="C189" s="150"/>
      <c r="D189" s="149"/>
      <c r="E189" s="149"/>
      <c r="F189" s="6">
        <f>SUM(F179:F188)</f>
        <v>203374995.97</v>
      </c>
      <c r="G189" s="7">
        <f t="shared" si="7"/>
        <v>6.7155878779167608E-2</v>
      </c>
    </row>
    <row r="191" spans="1:23" ht="15.75" x14ac:dyDescent="0.25">
      <c r="A191" s="3" t="s">
        <v>218</v>
      </c>
      <c r="B191" s="22"/>
    </row>
    <row r="192" spans="1:23" ht="44.25" customHeight="1" x14ac:dyDescent="0.25">
      <c r="A192" s="108" t="s">
        <v>19</v>
      </c>
      <c r="B192" s="109" t="s">
        <v>1</v>
      </c>
      <c r="C192" s="109" t="s">
        <v>227</v>
      </c>
      <c r="D192" s="143" t="s">
        <v>229</v>
      </c>
      <c r="E192" s="144"/>
      <c r="F192" s="103" t="s">
        <v>18</v>
      </c>
      <c r="G192" s="108" t="s">
        <v>211</v>
      </c>
    </row>
    <row r="193" spans="1:7" ht="29.25" customHeight="1" x14ac:dyDescent="0.25">
      <c r="A193" s="108" t="s">
        <v>204</v>
      </c>
      <c r="B193" s="23">
        <v>1027700075941</v>
      </c>
      <c r="C193" s="108" t="s">
        <v>240</v>
      </c>
      <c r="D193" s="145" t="s">
        <v>241</v>
      </c>
      <c r="E193" s="146"/>
      <c r="F193" s="6">
        <v>37348.35</v>
      </c>
      <c r="G193" s="7">
        <f t="shared" ref="G193:G198" si="8">F193/$F$270</f>
        <v>1.2332692390424954E-5</v>
      </c>
    </row>
    <row r="194" spans="1:7" ht="30" x14ac:dyDescent="0.25">
      <c r="A194" s="108" t="s">
        <v>205</v>
      </c>
      <c r="B194" s="23">
        <v>1027708015576</v>
      </c>
      <c r="C194" s="108" t="s">
        <v>228</v>
      </c>
      <c r="D194" s="145" t="s">
        <v>242</v>
      </c>
      <c r="E194" s="146"/>
      <c r="F194" s="6">
        <v>41014.22</v>
      </c>
      <c r="G194" s="7">
        <f t="shared" si="8"/>
        <v>1.3543188893035837E-5</v>
      </c>
    </row>
    <row r="195" spans="1:7" ht="45" x14ac:dyDescent="0.25">
      <c r="A195" s="108" t="s">
        <v>385</v>
      </c>
      <c r="B195" s="23">
        <v>1047796383030</v>
      </c>
      <c r="C195" s="108" t="s">
        <v>385</v>
      </c>
      <c r="D195" s="145" t="s">
        <v>243</v>
      </c>
      <c r="E195" s="146"/>
      <c r="F195" s="6">
        <v>28759.48</v>
      </c>
      <c r="G195" s="7">
        <f t="shared" si="8"/>
        <v>9.4965860646743078E-6</v>
      </c>
    </row>
    <row r="196" spans="1:7" ht="30" x14ac:dyDescent="0.25">
      <c r="A196" s="118" t="s">
        <v>302</v>
      </c>
      <c r="B196" s="30">
        <v>1027700067328</v>
      </c>
      <c r="C196" s="118" t="s">
        <v>302</v>
      </c>
      <c r="D196" s="162" t="s">
        <v>581</v>
      </c>
      <c r="E196" s="163"/>
      <c r="F196" s="6">
        <v>71478.679999999993</v>
      </c>
      <c r="G196" s="7">
        <f t="shared" si="8"/>
        <v>2.3602771552521605E-5</v>
      </c>
    </row>
    <row r="197" spans="1:7" ht="45" x14ac:dyDescent="0.25">
      <c r="A197" s="108" t="s">
        <v>385</v>
      </c>
      <c r="B197" s="23">
        <v>1047796383030</v>
      </c>
      <c r="C197" s="108" t="s">
        <v>385</v>
      </c>
      <c r="D197" s="145" t="s">
        <v>454</v>
      </c>
      <c r="E197" s="146"/>
      <c r="F197" s="6">
        <v>18577.91</v>
      </c>
      <c r="G197" s="7">
        <f t="shared" si="8"/>
        <v>6.1345588034544944E-6</v>
      </c>
    </row>
    <row r="198" spans="1:7" x14ac:dyDescent="0.25">
      <c r="A198" s="108" t="s">
        <v>159</v>
      </c>
      <c r="B198" s="153"/>
      <c r="C198" s="143"/>
      <c r="D198" s="143"/>
      <c r="E198" s="144"/>
      <c r="F198" s="6">
        <f>SUM(F193:F197)</f>
        <v>197178.63999999998</v>
      </c>
      <c r="G198" s="7">
        <f t="shared" si="8"/>
        <v>6.5109797704111197E-5</v>
      </c>
    </row>
    <row r="200" spans="1:7" x14ac:dyDescent="0.25">
      <c r="A200" s="3" t="s">
        <v>219</v>
      </c>
    </row>
    <row r="201" spans="1:7" ht="47.25" customHeight="1" x14ac:dyDescent="0.25">
      <c r="A201" s="108" t="s">
        <v>20</v>
      </c>
      <c r="B201" s="150" t="s">
        <v>1</v>
      </c>
      <c r="C201" s="150"/>
      <c r="D201" s="150" t="s">
        <v>22</v>
      </c>
      <c r="E201" s="150"/>
      <c r="F201" s="107" t="s">
        <v>21</v>
      </c>
      <c r="G201" s="108" t="s">
        <v>211</v>
      </c>
    </row>
    <row r="202" spans="1:7" hidden="1" x14ac:dyDescent="0.25">
      <c r="A202" s="108" t="s">
        <v>354</v>
      </c>
      <c r="B202" s="138" t="s">
        <v>124</v>
      </c>
      <c r="C202" s="139"/>
      <c r="D202" s="136" t="s">
        <v>399</v>
      </c>
      <c r="E202" s="137"/>
      <c r="F202" s="31"/>
      <c r="G202" s="7">
        <f t="shared" ref="G202:G220" si="9">F202/$F$270</f>
        <v>0</v>
      </c>
    </row>
    <row r="203" spans="1:7" ht="24.75" hidden="1" customHeight="1" x14ac:dyDescent="0.25">
      <c r="A203" s="108" t="s">
        <v>345</v>
      </c>
      <c r="B203" s="138" t="s">
        <v>127</v>
      </c>
      <c r="C203" s="139"/>
      <c r="D203" s="136" t="s">
        <v>269</v>
      </c>
      <c r="E203" s="137"/>
      <c r="F203" s="31"/>
      <c r="G203" s="7">
        <f t="shared" si="9"/>
        <v>0</v>
      </c>
    </row>
    <row r="204" spans="1:7" ht="24.75" hidden="1" customHeight="1" x14ac:dyDescent="0.25">
      <c r="A204" s="108" t="s">
        <v>344</v>
      </c>
      <c r="B204" s="138" t="s">
        <v>202</v>
      </c>
      <c r="C204" s="139"/>
      <c r="D204" s="136" t="s">
        <v>444</v>
      </c>
      <c r="E204" s="137"/>
      <c r="F204" s="31"/>
      <c r="G204" s="7">
        <f t="shared" si="9"/>
        <v>0</v>
      </c>
    </row>
    <row r="205" spans="1:7" ht="24.75" hidden="1" customHeight="1" x14ac:dyDescent="0.25">
      <c r="A205" s="108" t="s">
        <v>86</v>
      </c>
      <c r="B205" s="138" t="s">
        <v>87</v>
      </c>
      <c r="C205" s="139"/>
      <c r="D205" s="136" t="s">
        <v>72</v>
      </c>
      <c r="E205" s="137"/>
      <c r="F205" s="31"/>
      <c r="G205" s="7">
        <f t="shared" si="9"/>
        <v>0</v>
      </c>
    </row>
    <row r="206" spans="1:7" ht="24.75" hidden="1" customHeight="1" x14ac:dyDescent="0.25">
      <c r="A206" s="116" t="s">
        <v>565</v>
      </c>
      <c r="B206" s="138" t="s">
        <v>112</v>
      </c>
      <c r="C206" s="139"/>
      <c r="D206" s="136" t="s">
        <v>558</v>
      </c>
      <c r="E206" s="137"/>
      <c r="F206" s="31"/>
      <c r="G206" s="7">
        <f t="shared" si="9"/>
        <v>0</v>
      </c>
    </row>
    <row r="207" spans="1:7" ht="24.75" hidden="1" customHeight="1" x14ac:dyDescent="0.25">
      <c r="A207" s="124" t="s">
        <v>565</v>
      </c>
      <c r="B207" s="138" t="s">
        <v>112</v>
      </c>
      <c r="C207" s="139"/>
      <c r="D207" s="136"/>
      <c r="E207" s="137"/>
      <c r="F207" s="31"/>
      <c r="G207" s="7">
        <f t="shared" si="9"/>
        <v>0</v>
      </c>
    </row>
    <row r="208" spans="1:7" ht="24.75" customHeight="1" x14ac:dyDescent="0.25">
      <c r="A208" s="124" t="s">
        <v>390</v>
      </c>
      <c r="B208" s="138" t="s">
        <v>366</v>
      </c>
      <c r="C208" s="139"/>
      <c r="D208" s="136" t="s">
        <v>502</v>
      </c>
      <c r="E208" s="137"/>
      <c r="F208" s="31">
        <v>414317.33</v>
      </c>
      <c r="G208" s="7">
        <f t="shared" si="9"/>
        <v>1.3681054672862883E-4</v>
      </c>
    </row>
    <row r="209" spans="1:7" ht="24.75" hidden="1" customHeight="1" x14ac:dyDescent="0.25">
      <c r="A209" s="108" t="s">
        <v>344</v>
      </c>
      <c r="B209" s="138" t="s">
        <v>145</v>
      </c>
      <c r="C209" s="139"/>
      <c r="D209" s="136" t="s">
        <v>444</v>
      </c>
      <c r="E209" s="137"/>
      <c r="F209" s="31"/>
      <c r="G209" s="7">
        <f t="shared" si="9"/>
        <v>0</v>
      </c>
    </row>
    <row r="210" spans="1:7" ht="24.75" hidden="1" customHeight="1" x14ac:dyDescent="0.25">
      <c r="A210" s="116" t="s">
        <v>344</v>
      </c>
      <c r="B210" s="138" t="s">
        <v>145</v>
      </c>
      <c r="C210" s="139"/>
      <c r="D210" s="136" t="s">
        <v>484</v>
      </c>
      <c r="E210" s="137"/>
      <c r="F210" s="31"/>
      <c r="G210" s="7">
        <f t="shared" si="9"/>
        <v>0</v>
      </c>
    </row>
    <row r="211" spans="1:7" ht="24.75" hidden="1" customHeight="1" x14ac:dyDescent="0.25">
      <c r="A211" s="127" t="s">
        <v>649</v>
      </c>
      <c r="B211" s="138" t="s">
        <v>640</v>
      </c>
      <c r="C211" s="139"/>
      <c r="D211" s="136" t="s">
        <v>639</v>
      </c>
      <c r="E211" s="137"/>
      <c r="F211" s="31"/>
      <c r="G211" s="7">
        <f t="shared" si="9"/>
        <v>0</v>
      </c>
    </row>
    <row r="212" spans="1:7" ht="24.75" hidden="1" customHeight="1" x14ac:dyDescent="0.25">
      <c r="A212" s="127" t="s">
        <v>650</v>
      </c>
      <c r="B212" s="138" t="s">
        <v>651</v>
      </c>
      <c r="C212" s="139"/>
      <c r="D212" s="136" t="s">
        <v>559</v>
      </c>
      <c r="E212" s="137"/>
      <c r="F212" s="31"/>
      <c r="G212" s="7">
        <f t="shared" si="9"/>
        <v>0</v>
      </c>
    </row>
    <row r="213" spans="1:7" ht="24.75" hidden="1" customHeight="1" x14ac:dyDescent="0.25">
      <c r="A213" s="127" t="s">
        <v>629</v>
      </c>
      <c r="B213" s="138" t="s">
        <v>459</v>
      </c>
      <c r="C213" s="139"/>
      <c r="D213" s="136" t="s">
        <v>455</v>
      </c>
      <c r="E213" s="137"/>
      <c r="F213" s="31"/>
      <c r="G213" s="7">
        <f t="shared" si="9"/>
        <v>0</v>
      </c>
    </row>
    <row r="214" spans="1:7" ht="24.75" hidden="1" customHeight="1" x14ac:dyDescent="0.25">
      <c r="A214" s="124" t="s">
        <v>549</v>
      </c>
      <c r="B214" s="138" t="s">
        <v>422</v>
      </c>
      <c r="C214" s="139"/>
      <c r="D214" s="136" t="s">
        <v>521</v>
      </c>
      <c r="E214" s="137"/>
      <c r="F214" s="31"/>
      <c r="G214" s="7">
        <f t="shared" si="9"/>
        <v>0</v>
      </c>
    </row>
    <row r="215" spans="1:7" ht="15.75" hidden="1" customHeight="1" x14ac:dyDescent="0.25">
      <c r="A215" s="108" t="s">
        <v>412</v>
      </c>
      <c r="B215" s="138" t="s">
        <v>319</v>
      </c>
      <c r="C215" s="139"/>
      <c r="D215" s="136" t="s">
        <v>318</v>
      </c>
      <c r="E215" s="137"/>
      <c r="F215" s="31"/>
      <c r="G215" s="7">
        <f t="shared" si="9"/>
        <v>0</v>
      </c>
    </row>
    <row r="216" spans="1:7" hidden="1" x14ac:dyDescent="0.25">
      <c r="A216" s="108" t="s">
        <v>394</v>
      </c>
      <c r="B216" s="138" t="s">
        <v>137</v>
      </c>
      <c r="C216" s="139"/>
      <c r="D216" s="136" t="s">
        <v>332</v>
      </c>
      <c r="E216" s="137"/>
      <c r="F216" s="31"/>
      <c r="G216" s="7">
        <f t="shared" si="9"/>
        <v>0</v>
      </c>
    </row>
    <row r="217" spans="1:7" hidden="1" x14ac:dyDescent="0.25">
      <c r="A217" s="108" t="s">
        <v>349</v>
      </c>
      <c r="B217" s="138" t="s">
        <v>350</v>
      </c>
      <c r="C217" s="139"/>
      <c r="D217" s="136" t="s">
        <v>199</v>
      </c>
      <c r="E217" s="137"/>
      <c r="F217" s="31"/>
      <c r="G217" s="7">
        <f t="shared" si="9"/>
        <v>0</v>
      </c>
    </row>
    <row r="218" spans="1:7" hidden="1" x14ac:dyDescent="0.25">
      <c r="A218" s="108" t="s">
        <v>86</v>
      </c>
      <c r="B218" s="138" t="s">
        <v>87</v>
      </c>
      <c r="C218" s="139"/>
      <c r="D218" s="136" t="s">
        <v>280</v>
      </c>
      <c r="E218" s="137"/>
      <c r="F218" s="31"/>
      <c r="G218" s="7">
        <f t="shared" si="9"/>
        <v>0</v>
      </c>
    </row>
    <row r="219" spans="1:7" hidden="1" x14ac:dyDescent="0.25">
      <c r="A219" s="108" t="s">
        <v>497</v>
      </c>
      <c r="B219" s="138" t="s">
        <v>97</v>
      </c>
      <c r="C219" s="139"/>
      <c r="D219" s="136" t="s">
        <v>406</v>
      </c>
      <c r="E219" s="137"/>
      <c r="F219" s="31"/>
      <c r="G219" s="7">
        <f t="shared" si="9"/>
        <v>0</v>
      </c>
    </row>
    <row r="220" spans="1:7" ht="15" customHeight="1" x14ac:dyDescent="0.25">
      <c r="A220" s="108" t="s">
        <v>159</v>
      </c>
      <c r="B220" s="134"/>
      <c r="C220" s="135"/>
      <c r="D220" s="136"/>
      <c r="E220" s="137"/>
      <c r="F220" s="6">
        <f>SUM(F202:F219)</f>
        <v>414317.33</v>
      </c>
      <c r="G220" s="7">
        <f t="shared" si="9"/>
        <v>1.3681054672862883E-4</v>
      </c>
    </row>
    <row r="222" spans="1:7" x14ac:dyDescent="0.25">
      <c r="A222" s="3" t="s">
        <v>220</v>
      </c>
    </row>
    <row r="223" spans="1:7" ht="42" customHeight="1" x14ac:dyDescent="0.25">
      <c r="A223" s="108" t="s">
        <v>23</v>
      </c>
      <c r="B223" s="136" t="s">
        <v>20</v>
      </c>
      <c r="C223" s="137"/>
      <c r="D223" s="108" t="s">
        <v>22</v>
      </c>
      <c r="E223" s="108" t="s">
        <v>24</v>
      </c>
      <c r="F223" s="108" t="s">
        <v>21</v>
      </c>
      <c r="G223" s="108" t="s">
        <v>211</v>
      </c>
    </row>
    <row r="224" spans="1:7" ht="42" customHeight="1" x14ac:dyDescent="0.25">
      <c r="A224" s="127" t="s">
        <v>163</v>
      </c>
      <c r="B224" s="134" t="s">
        <v>86</v>
      </c>
      <c r="C224" s="135"/>
      <c r="D224" s="127" t="s">
        <v>673</v>
      </c>
      <c r="E224" s="5">
        <v>86477</v>
      </c>
      <c r="F224" s="6">
        <v>83729559.120000005</v>
      </c>
      <c r="G224" s="7">
        <f t="shared" ref="G224:G231" si="10">F224/$F$270</f>
        <v>2.7648099490683267E-2</v>
      </c>
    </row>
    <row r="225" spans="1:7" ht="42" customHeight="1" x14ac:dyDescent="0.25">
      <c r="A225" s="127" t="s">
        <v>163</v>
      </c>
      <c r="B225" s="134" t="s">
        <v>86</v>
      </c>
      <c r="C225" s="135"/>
      <c r="D225" s="127" t="s">
        <v>512</v>
      </c>
      <c r="E225" s="5">
        <v>3615</v>
      </c>
      <c r="F225" s="6">
        <v>3134073.21</v>
      </c>
      <c r="G225" s="7">
        <f t="shared" si="10"/>
        <v>1.034893397646796E-3</v>
      </c>
    </row>
    <row r="226" spans="1:7" ht="42" customHeight="1" x14ac:dyDescent="0.25">
      <c r="A226" s="127" t="s">
        <v>163</v>
      </c>
      <c r="B226" s="134" t="s">
        <v>86</v>
      </c>
      <c r="C226" s="135"/>
      <c r="D226" s="127" t="s">
        <v>264</v>
      </c>
      <c r="E226" s="5">
        <v>199134</v>
      </c>
      <c r="F226" s="6">
        <v>158302602.36000001</v>
      </c>
      <c r="G226" s="7">
        <f t="shared" si="10"/>
        <v>5.2272651924640298E-2</v>
      </c>
    </row>
    <row r="227" spans="1:7" ht="42" customHeight="1" x14ac:dyDescent="0.25">
      <c r="A227" s="127" t="s">
        <v>163</v>
      </c>
      <c r="B227" s="134" t="s">
        <v>86</v>
      </c>
      <c r="C227" s="135"/>
      <c r="D227" s="127" t="s">
        <v>674</v>
      </c>
      <c r="E227" s="5">
        <v>1848</v>
      </c>
      <c r="F227" s="6">
        <v>1055713.24</v>
      </c>
      <c r="G227" s="7">
        <f t="shared" si="10"/>
        <v>3.4860406527782012E-4</v>
      </c>
    </row>
    <row r="228" spans="1:7" ht="42" customHeight="1" x14ac:dyDescent="0.25">
      <c r="A228" s="127" t="s">
        <v>163</v>
      </c>
      <c r="B228" s="134" t="s">
        <v>86</v>
      </c>
      <c r="C228" s="135"/>
      <c r="D228" s="127" t="s">
        <v>512</v>
      </c>
      <c r="E228" s="5">
        <v>80765</v>
      </c>
      <c r="F228" s="6">
        <v>70019385.459999993</v>
      </c>
      <c r="G228" s="7">
        <f t="shared" si="10"/>
        <v>2.3120902054435434E-2</v>
      </c>
    </row>
    <row r="229" spans="1:7" ht="42" customHeight="1" x14ac:dyDescent="0.25">
      <c r="A229" s="127" t="s">
        <v>163</v>
      </c>
      <c r="B229" s="134" t="s">
        <v>86</v>
      </c>
      <c r="C229" s="135"/>
      <c r="D229" s="127" t="s">
        <v>674</v>
      </c>
      <c r="E229" s="5">
        <v>518</v>
      </c>
      <c r="F229" s="6">
        <v>295919.61</v>
      </c>
      <c r="G229" s="7">
        <f t="shared" si="10"/>
        <v>9.7714772471194046E-5</v>
      </c>
    </row>
    <row r="230" spans="1:7" ht="42" customHeight="1" x14ac:dyDescent="0.25">
      <c r="A230" s="127" t="s">
        <v>163</v>
      </c>
      <c r="B230" s="134" t="s">
        <v>86</v>
      </c>
      <c r="C230" s="135"/>
      <c r="D230" s="127" t="s">
        <v>512</v>
      </c>
      <c r="E230" s="5">
        <v>52829</v>
      </c>
      <c r="F230" s="6">
        <v>45800211.899999999</v>
      </c>
      <c r="G230" s="7">
        <f t="shared" si="10"/>
        <v>1.5123557661288395E-2</v>
      </c>
    </row>
    <row r="231" spans="1:7" x14ac:dyDescent="0.25">
      <c r="A231" s="108" t="s">
        <v>159</v>
      </c>
      <c r="B231" s="158"/>
      <c r="C231" s="158"/>
      <c r="D231" s="25"/>
      <c r="E231" s="1"/>
      <c r="F231" s="6">
        <f>SUM(F224:F230)</f>
        <v>362337464.89999998</v>
      </c>
      <c r="G231" s="7">
        <f t="shared" si="10"/>
        <v>0.1196464233664432</v>
      </c>
    </row>
    <row r="233" spans="1:7" x14ac:dyDescent="0.25">
      <c r="A233" s="3" t="s">
        <v>221</v>
      </c>
    </row>
    <row r="234" spans="1:7" ht="47.25" customHeight="1" x14ac:dyDescent="0.25">
      <c r="A234" s="159" t="s">
        <v>25</v>
      </c>
      <c r="B234" s="160"/>
      <c r="C234" s="160"/>
      <c r="D234" s="160"/>
      <c r="E234" s="161"/>
      <c r="F234" s="108" t="s">
        <v>21</v>
      </c>
      <c r="G234" s="108" t="s">
        <v>211</v>
      </c>
    </row>
    <row r="235" spans="1:7" ht="15" hidden="1" customHeight="1" x14ac:dyDescent="0.25">
      <c r="A235" s="104" t="s">
        <v>363</v>
      </c>
      <c r="B235" s="113"/>
      <c r="C235" s="113"/>
      <c r="D235" s="113"/>
      <c r="E235" s="114"/>
      <c r="F235" s="6"/>
      <c r="G235" s="7">
        <f t="shared" ref="G235:G249" si="11">F235/$F$270</f>
        <v>0</v>
      </c>
    </row>
    <row r="236" spans="1:7" hidden="1" x14ac:dyDescent="0.25">
      <c r="A236" s="104" t="s">
        <v>364</v>
      </c>
      <c r="B236" s="113"/>
      <c r="C236" s="113"/>
      <c r="D236" s="113"/>
      <c r="E236" s="114"/>
      <c r="F236" s="6"/>
      <c r="G236" s="7">
        <f t="shared" si="11"/>
        <v>0</v>
      </c>
    </row>
    <row r="237" spans="1:7" hidden="1" x14ac:dyDescent="0.25">
      <c r="A237" s="131" t="s">
        <v>439</v>
      </c>
      <c r="B237" s="132"/>
      <c r="C237" s="132"/>
      <c r="D237" s="132"/>
      <c r="E237" s="133"/>
      <c r="F237" s="6"/>
      <c r="G237" s="7">
        <f t="shared" si="11"/>
        <v>0</v>
      </c>
    </row>
    <row r="238" spans="1:7" hidden="1" x14ac:dyDescent="0.25">
      <c r="A238" s="140" t="s">
        <v>417</v>
      </c>
      <c r="B238" s="141"/>
      <c r="C238" s="141"/>
      <c r="D238" s="141"/>
      <c r="E238" s="142"/>
      <c r="F238" s="6"/>
      <c r="G238" s="7">
        <f t="shared" si="11"/>
        <v>0</v>
      </c>
    </row>
    <row r="239" spans="1:7" hidden="1" x14ac:dyDescent="0.25">
      <c r="A239" s="140" t="s">
        <v>418</v>
      </c>
      <c r="B239" s="141"/>
      <c r="C239" s="141"/>
      <c r="D239" s="141"/>
      <c r="E239" s="142"/>
      <c r="F239" s="6"/>
      <c r="G239" s="7">
        <f t="shared" si="11"/>
        <v>0</v>
      </c>
    </row>
    <row r="240" spans="1:7" hidden="1" x14ac:dyDescent="0.25">
      <c r="A240" s="140" t="s">
        <v>431</v>
      </c>
      <c r="B240" s="141"/>
      <c r="C240" s="141"/>
      <c r="D240" s="141"/>
      <c r="E240" s="142"/>
      <c r="F240" s="6"/>
      <c r="G240" s="7">
        <f t="shared" si="11"/>
        <v>0</v>
      </c>
    </row>
    <row r="241" spans="1:7" hidden="1" x14ac:dyDescent="0.25">
      <c r="A241" s="104" t="s">
        <v>375</v>
      </c>
      <c r="B241" s="113"/>
      <c r="C241" s="113"/>
      <c r="D241" s="113"/>
      <c r="E241" s="114"/>
      <c r="F241" s="6"/>
      <c r="G241" s="7">
        <f t="shared" si="11"/>
        <v>0</v>
      </c>
    </row>
    <row r="242" spans="1:7" hidden="1" x14ac:dyDescent="0.25">
      <c r="A242" s="104" t="s">
        <v>391</v>
      </c>
      <c r="B242" s="113"/>
      <c r="C242" s="113"/>
      <c r="D242" s="113"/>
      <c r="E242" s="114"/>
      <c r="F242" s="6"/>
      <c r="G242" s="7">
        <f t="shared" si="11"/>
        <v>0</v>
      </c>
    </row>
    <row r="243" spans="1:7" hidden="1" x14ac:dyDescent="0.25">
      <c r="A243" s="104" t="s">
        <v>467</v>
      </c>
      <c r="B243" s="113"/>
      <c r="C243" s="113"/>
      <c r="D243" s="113"/>
      <c r="E243" s="114"/>
      <c r="F243" s="6"/>
      <c r="G243" s="7">
        <f t="shared" si="11"/>
        <v>0</v>
      </c>
    </row>
    <row r="244" spans="1:7" x14ac:dyDescent="0.25">
      <c r="A244" s="131" t="s">
        <v>689</v>
      </c>
      <c r="B244" s="132"/>
      <c r="C244" s="132"/>
      <c r="D244" s="132"/>
      <c r="E244" s="133"/>
      <c r="F244" s="6">
        <v>3758.4</v>
      </c>
      <c r="G244" s="7">
        <f t="shared" si="11"/>
        <v>1.2410505706456417E-6</v>
      </c>
    </row>
    <row r="245" spans="1:7" x14ac:dyDescent="0.25">
      <c r="A245" s="131" t="s">
        <v>683</v>
      </c>
      <c r="B245" s="132"/>
      <c r="C245" s="132"/>
      <c r="D245" s="132"/>
      <c r="E245" s="133"/>
      <c r="F245" s="6">
        <v>17127.16</v>
      </c>
      <c r="G245" s="7">
        <f t="shared" si="11"/>
        <v>5.6555107736109E-6</v>
      </c>
    </row>
    <row r="246" spans="1:7" hidden="1" x14ac:dyDescent="0.25">
      <c r="A246" s="131" t="s">
        <v>685</v>
      </c>
      <c r="B246" s="132"/>
      <c r="C246" s="132"/>
      <c r="D246" s="132"/>
      <c r="E246" s="133"/>
      <c r="F246" s="6"/>
      <c r="G246" s="7">
        <f t="shared" si="11"/>
        <v>0</v>
      </c>
    </row>
    <row r="247" spans="1:7" hidden="1" x14ac:dyDescent="0.25">
      <c r="A247" s="131" t="s">
        <v>655</v>
      </c>
      <c r="B247" s="132"/>
      <c r="C247" s="132"/>
      <c r="D247" s="132"/>
      <c r="E247" s="133"/>
      <c r="F247" s="6"/>
      <c r="G247" s="7">
        <f t="shared" si="11"/>
        <v>0</v>
      </c>
    </row>
    <row r="248" spans="1:7" x14ac:dyDescent="0.25">
      <c r="A248" s="131" t="s">
        <v>686</v>
      </c>
      <c r="B248" s="132"/>
      <c r="C248" s="132"/>
      <c r="D248" s="132"/>
      <c r="E248" s="133"/>
      <c r="F248" s="6">
        <v>7380</v>
      </c>
      <c r="G248" s="7">
        <f t="shared" si="11"/>
        <v>2.4369288025129936E-6</v>
      </c>
    </row>
    <row r="249" spans="1:7" hidden="1" x14ac:dyDescent="0.25">
      <c r="A249" s="131" t="s">
        <v>654</v>
      </c>
      <c r="B249" s="132"/>
      <c r="C249" s="132"/>
      <c r="D249" s="132"/>
      <c r="E249" s="133"/>
      <c r="F249" s="6"/>
      <c r="G249" s="7">
        <f t="shared" si="11"/>
        <v>0</v>
      </c>
    </row>
    <row r="250" spans="1:7" hidden="1" x14ac:dyDescent="0.25">
      <c r="A250" s="131" t="s">
        <v>656</v>
      </c>
      <c r="B250" s="132"/>
      <c r="C250" s="132"/>
      <c r="D250" s="132"/>
      <c r="E250" s="133"/>
      <c r="F250" s="6"/>
      <c r="G250" s="7">
        <f t="shared" ref="G250:G256" si="12">F250/$F$270</f>
        <v>0</v>
      </c>
    </row>
    <row r="251" spans="1:7" x14ac:dyDescent="0.25">
      <c r="A251" s="131" t="s">
        <v>687</v>
      </c>
      <c r="B251" s="132"/>
      <c r="C251" s="132"/>
      <c r="D251" s="132"/>
      <c r="E251" s="133"/>
      <c r="F251" s="6">
        <v>554.04999999999995</v>
      </c>
      <c r="G251" s="7">
        <f t="shared" si="12"/>
        <v>1.8295127412362112E-7</v>
      </c>
    </row>
    <row r="252" spans="1:7" hidden="1" x14ac:dyDescent="0.25">
      <c r="A252" s="131" t="s">
        <v>653</v>
      </c>
      <c r="B252" s="132"/>
      <c r="C252" s="132"/>
      <c r="D252" s="132"/>
      <c r="E252" s="133"/>
      <c r="F252" s="6"/>
      <c r="G252" s="7">
        <f t="shared" si="12"/>
        <v>0</v>
      </c>
    </row>
    <row r="253" spans="1:7" x14ac:dyDescent="0.25">
      <c r="A253" s="131" t="s">
        <v>684</v>
      </c>
      <c r="B253" s="132"/>
      <c r="C253" s="132"/>
      <c r="D253" s="132"/>
      <c r="E253" s="133"/>
      <c r="F253" s="6">
        <v>825.65</v>
      </c>
      <c r="G253" s="7">
        <f t="shared" si="12"/>
        <v>2.7263553737057627E-7</v>
      </c>
    </row>
    <row r="254" spans="1:7" hidden="1" x14ac:dyDescent="0.25">
      <c r="A254" s="131" t="s">
        <v>657</v>
      </c>
      <c r="B254" s="132"/>
      <c r="C254" s="132"/>
      <c r="D254" s="132"/>
      <c r="E254" s="133"/>
      <c r="F254" s="6"/>
      <c r="G254" s="7">
        <f t="shared" si="12"/>
        <v>0</v>
      </c>
    </row>
    <row r="255" spans="1:7" hidden="1" x14ac:dyDescent="0.25">
      <c r="A255" s="131" t="s">
        <v>658</v>
      </c>
      <c r="B255" s="132"/>
      <c r="C255" s="132"/>
      <c r="D255" s="132"/>
      <c r="E255" s="133"/>
      <c r="F255" s="6"/>
      <c r="G255" s="7">
        <f t="shared" si="12"/>
        <v>0</v>
      </c>
    </row>
    <row r="256" spans="1:7" x14ac:dyDescent="0.25">
      <c r="A256" s="131" t="s">
        <v>688</v>
      </c>
      <c r="B256" s="132"/>
      <c r="C256" s="132"/>
      <c r="D256" s="132"/>
      <c r="E256" s="133"/>
      <c r="F256" s="6">
        <v>1413.63</v>
      </c>
      <c r="G256" s="7">
        <f t="shared" si="12"/>
        <v>4.6679074025697063E-7</v>
      </c>
    </row>
    <row r="257" spans="1:7" hidden="1" x14ac:dyDescent="0.25">
      <c r="A257" s="131" t="s">
        <v>619</v>
      </c>
      <c r="B257" s="132"/>
      <c r="C257" s="132"/>
      <c r="D257" s="132"/>
      <c r="E257" s="133"/>
      <c r="F257" s="6"/>
      <c r="G257" s="7">
        <f t="shared" ref="G257:G266" si="13">F257/$F$270</f>
        <v>0</v>
      </c>
    </row>
    <row r="258" spans="1:7" hidden="1" x14ac:dyDescent="0.25">
      <c r="A258" s="131" t="s">
        <v>618</v>
      </c>
      <c r="B258" s="132"/>
      <c r="C258" s="132"/>
      <c r="D258" s="132"/>
      <c r="E258" s="133"/>
      <c r="F258" s="6"/>
      <c r="G258" s="7">
        <f t="shared" si="13"/>
        <v>0</v>
      </c>
    </row>
    <row r="259" spans="1:7" x14ac:dyDescent="0.25">
      <c r="A259" s="131" t="s">
        <v>690</v>
      </c>
      <c r="B259" s="132"/>
      <c r="C259" s="132"/>
      <c r="D259" s="132"/>
      <c r="E259" s="133"/>
      <c r="F259" s="6">
        <v>546.77</v>
      </c>
      <c r="G259" s="7">
        <f t="shared" si="13"/>
        <v>1.8054736603658935E-7</v>
      </c>
    </row>
    <row r="260" spans="1:7" hidden="1" x14ac:dyDescent="0.25">
      <c r="A260" s="104" t="s">
        <v>323</v>
      </c>
      <c r="B260" s="105"/>
      <c r="C260" s="105"/>
      <c r="D260" s="105"/>
      <c r="E260" s="106"/>
      <c r="F260" s="6"/>
      <c r="G260" s="7">
        <f t="shared" si="13"/>
        <v>0</v>
      </c>
    </row>
    <row r="261" spans="1:7" hidden="1" x14ac:dyDescent="0.25">
      <c r="A261" s="104" t="s">
        <v>324</v>
      </c>
      <c r="B261" s="105"/>
      <c r="C261" s="105"/>
      <c r="D261" s="105"/>
      <c r="E261" s="106"/>
      <c r="F261" s="6"/>
      <c r="G261" s="7">
        <f t="shared" si="13"/>
        <v>0</v>
      </c>
    </row>
    <row r="262" spans="1:7" hidden="1" x14ac:dyDescent="0.25">
      <c r="A262" s="104" t="s">
        <v>489</v>
      </c>
      <c r="B262" s="105"/>
      <c r="C262" s="105"/>
      <c r="D262" s="105"/>
      <c r="E262" s="106"/>
      <c r="F262" s="6"/>
      <c r="G262" s="7">
        <f t="shared" si="13"/>
        <v>0</v>
      </c>
    </row>
    <row r="263" spans="1:7" hidden="1" x14ac:dyDescent="0.25">
      <c r="A263" s="140" t="s">
        <v>405</v>
      </c>
      <c r="B263" s="141"/>
      <c r="C263" s="141"/>
      <c r="D263" s="141"/>
      <c r="E263" s="142"/>
      <c r="F263" s="6"/>
      <c r="G263" s="7">
        <f t="shared" si="13"/>
        <v>0</v>
      </c>
    </row>
    <row r="264" spans="1:7" hidden="1" x14ac:dyDescent="0.25">
      <c r="A264" s="140" t="s">
        <v>432</v>
      </c>
      <c r="B264" s="141"/>
      <c r="C264" s="141"/>
      <c r="D264" s="141"/>
      <c r="E264" s="142"/>
      <c r="F264" s="6"/>
      <c r="G264" s="7">
        <f t="shared" si="13"/>
        <v>0</v>
      </c>
    </row>
    <row r="265" spans="1:7" hidden="1" x14ac:dyDescent="0.25">
      <c r="A265" s="110" t="s">
        <v>498</v>
      </c>
      <c r="B265" s="111"/>
      <c r="C265" s="111"/>
      <c r="D265" s="111"/>
      <c r="E265" s="112"/>
      <c r="F265" s="6"/>
      <c r="G265" s="7">
        <f t="shared" si="13"/>
        <v>0</v>
      </c>
    </row>
    <row r="266" spans="1:7" hidden="1" x14ac:dyDescent="0.25">
      <c r="A266" s="131" t="s">
        <v>631</v>
      </c>
      <c r="B266" s="132"/>
      <c r="C266" s="132"/>
      <c r="D266" s="132"/>
      <c r="E266" s="133"/>
      <c r="F266" s="6"/>
      <c r="G266" s="7">
        <f t="shared" si="13"/>
        <v>0</v>
      </c>
    </row>
    <row r="267" spans="1:7" hidden="1" x14ac:dyDescent="0.25">
      <c r="A267" s="131" t="s">
        <v>633</v>
      </c>
      <c r="B267" s="132"/>
      <c r="C267" s="132"/>
      <c r="D267" s="132"/>
      <c r="E267" s="133"/>
      <c r="F267" s="6"/>
      <c r="G267" s="7">
        <f t="shared" ref="G267" si="14">F267/$F$270</f>
        <v>0</v>
      </c>
    </row>
    <row r="268" spans="1:7" x14ac:dyDescent="0.25">
      <c r="A268" s="136" t="s">
        <v>159</v>
      </c>
      <c r="B268" s="157"/>
      <c r="C268" s="157"/>
      <c r="D268" s="157"/>
      <c r="E268" s="137"/>
      <c r="F268" s="6">
        <f>SUM(F235:F267)</f>
        <v>31605.660000000003</v>
      </c>
      <c r="G268" s="7">
        <f>F268/$F$270</f>
        <v>1.0436415064557294E-5</v>
      </c>
    </row>
    <row r="270" spans="1:7" x14ac:dyDescent="0.25">
      <c r="A270" s="154" t="s">
        <v>26</v>
      </c>
      <c r="B270" s="155"/>
      <c r="C270" s="155"/>
      <c r="D270" s="155"/>
      <c r="E270" s="156"/>
      <c r="F270" s="6">
        <f>F136+F150+F166+F171+F189+F198+F231+F220+F268</f>
        <v>3028401975.6300001</v>
      </c>
      <c r="G270" s="7">
        <f>F270/$F$270</f>
        <v>1</v>
      </c>
    </row>
    <row r="272" spans="1:7" x14ac:dyDescent="0.25">
      <c r="F272" s="36"/>
    </row>
  </sheetData>
  <mergeCells count="99">
    <mergeCell ref="A270:E270"/>
    <mergeCell ref="A239:E239"/>
    <mergeCell ref="A244:E244"/>
    <mergeCell ref="A257:E257"/>
    <mergeCell ref="A263:E263"/>
    <mergeCell ref="A264:E264"/>
    <mergeCell ref="A240:E240"/>
    <mergeCell ref="A268:E268"/>
    <mergeCell ref="A249:E249"/>
    <mergeCell ref="A258:E258"/>
    <mergeCell ref="B224:C224"/>
    <mergeCell ref="A234:E234"/>
    <mergeCell ref="A238:E238"/>
    <mergeCell ref="A245:E245"/>
    <mergeCell ref="A246:E246"/>
    <mergeCell ref="D210:E210"/>
    <mergeCell ref="B219:C219"/>
    <mergeCell ref="D220:E220"/>
    <mergeCell ref="D216:E216"/>
    <mergeCell ref="D211:E211"/>
    <mergeCell ref="D212:E212"/>
    <mergeCell ref="D213:E213"/>
    <mergeCell ref="B211:C211"/>
    <mergeCell ref="B212:C212"/>
    <mergeCell ref="B214:C214"/>
    <mergeCell ref="D214:E214"/>
    <mergeCell ref="B213:C213"/>
    <mergeCell ref="D192:E192"/>
    <mergeCell ref="D195:E195"/>
    <mergeCell ref="D197:E197"/>
    <mergeCell ref="B189:C189"/>
    <mergeCell ref="D185:E185"/>
    <mergeCell ref="D186:E186"/>
    <mergeCell ref="D187:E187"/>
    <mergeCell ref="D188:E188"/>
    <mergeCell ref="D189:E189"/>
    <mergeCell ref="D193:E193"/>
    <mergeCell ref="D207:E207"/>
    <mergeCell ref="B223:C223"/>
    <mergeCell ref="B220:C220"/>
    <mergeCell ref="B206:C206"/>
    <mergeCell ref="D206:E206"/>
    <mergeCell ref="B208:C208"/>
    <mergeCell ref="D208:E208"/>
    <mergeCell ref="B218:C218"/>
    <mergeCell ref="D218:E218"/>
    <mergeCell ref="B215:C215"/>
    <mergeCell ref="B217:C217"/>
    <mergeCell ref="D217:E217"/>
    <mergeCell ref="D219:E219"/>
    <mergeCell ref="D215:E215"/>
    <mergeCell ref="B216:C216"/>
    <mergeCell ref="B210:C210"/>
    <mergeCell ref="B209:C209"/>
    <mergeCell ref="D194:E194"/>
    <mergeCell ref="B198:E198"/>
    <mergeCell ref="B201:C201"/>
    <mergeCell ref="B204:C204"/>
    <mergeCell ref="D204:E204"/>
    <mergeCell ref="B205:C205"/>
    <mergeCell ref="D205:E205"/>
    <mergeCell ref="D201:E201"/>
    <mergeCell ref="D203:E203"/>
    <mergeCell ref="D196:E196"/>
    <mergeCell ref="B202:C202"/>
    <mergeCell ref="D202:E202"/>
    <mergeCell ref="B203:C203"/>
    <mergeCell ref="D209:E209"/>
    <mergeCell ref="B207:C207"/>
    <mergeCell ref="A1:G1"/>
    <mergeCell ref="D182:E182"/>
    <mergeCell ref="D183:E183"/>
    <mergeCell ref="D178:E178"/>
    <mergeCell ref="D184:E184"/>
    <mergeCell ref="D174:E174"/>
    <mergeCell ref="D175:E175"/>
    <mergeCell ref="D179:E179"/>
    <mergeCell ref="D180:E180"/>
    <mergeCell ref="D181:E181"/>
    <mergeCell ref="B225:C225"/>
    <mergeCell ref="B226:C226"/>
    <mergeCell ref="B227:C227"/>
    <mergeCell ref="B228:C228"/>
    <mergeCell ref="B229:C229"/>
    <mergeCell ref="B230:C230"/>
    <mergeCell ref="A266:E266"/>
    <mergeCell ref="A267:E267"/>
    <mergeCell ref="A247:E247"/>
    <mergeCell ref="A250:E250"/>
    <mergeCell ref="A251:E251"/>
    <mergeCell ref="A252:E252"/>
    <mergeCell ref="A253:E253"/>
    <mergeCell ref="A254:E254"/>
    <mergeCell ref="A255:E255"/>
    <mergeCell ref="A256:E256"/>
    <mergeCell ref="A259:E259"/>
    <mergeCell ref="B231:C231"/>
    <mergeCell ref="A237:E237"/>
    <mergeCell ref="A248:E2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2026-02-27T11:30:08Z</dcterms:modified>
</cp:coreProperties>
</file>